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B_autism\CancerHeritability\Manuscript\"/>
    </mc:Choice>
  </mc:AlternateContent>
  <xr:revisionPtr revIDLastSave="0" documentId="10_ncr:100000_{5A581E86-5E7C-43C4-A79F-7E4B420BEDB6}" xr6:coauthVersionLast="31" xr6:coauthVersionMax="31" xr10:uidLastSave="{00000000-0000-0000-0000-000000000000}"/>
  <bookViews>
    <workbookView xWindow="0" yWindow="0" windowWidth="16800" windowHeight="6750" activeTab="8" xr2:uid="{00000000-000D-0000-FFFF-FFFF00000000}"/>
  </bookViews>
  <sheets>
    <sheet name="Table 1" sheetId="3" r:id="rId1"/>
    <sheet name="Table 2" sheetId="2" r:id="rId2"/>
    <sheet name="Table 3" sheetId="4" r:id="rId3"/>
    <sheet name="Sheet2" sheetId="9" r:id="rId4"/>
    <sheet name="H2" sheetId="5" r:id="rId5"/>
    <sheet name="C" sheetId="6" r:id="rId6"/>
    <sheet name="E" sheetId="8" r:id="rId7"/>
    <sheet name="ACE" sheetId="7" r:id="rId8"/>
    <sheet name="vs.Science" sheetId="10" r:id="rId9"/>
    <sheet name="Sheet1" sheetId="1" r:id="rId10"/>
  </sheets>
  <definedNames>
    <definedName name="_xlnm._FilterDatabase" localSheetId="9" hidden="1">Sheet1!$A$1:$L$109</definedName>
    <definedName name="_xlnm._FilterDatabase" localSheetId="1" hidden="1">'Table 2'!$A$1:$A$83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0" l="1"/>
  <c r="H3" i="10"/>
  <c r="H2" i="10"/>
  <c r="D21" i="10"/>
  <c r="H21" i="10"/>
  <c r="H11" i="10"/>
  <c r="H4" i="10"/>
  <c r="H13" i="10"/>
  <c r="H12" i="10"/>
  <c r="H5" i="10"/>
  <c r="H15" i="10"/>
  <c r="H17" i="10"/>
  <c r="H6" i="10"/>
  <c r="H7" i="10"/>
  <c r="H19" i="10"/>
  <c r="H16" i="10"/>
  <c r="H9" i="10"/>
  <c r="H20" i="10"/>
  <c r="H14" i="10"/>
  <c r="H18" i="10"/>
  <c r="D18" i="10"/>
  <c r="D14" i="10"/>
  <c r="D11" i="10"/>
  <c r="D20" i="10"/>
  <c r="D9" i="10"/>
  <c r="D16" i="10"/>
  <c r="D19" i="10"/>
  <c r="D7" i="10"/>
  <c r="D6" i="10"/>
  <c r="D17" i="10"/>
  <c r="D15" i="10"/>
  <c r="D5" i="10"/>
  <c r="D12" i="10"/>
  <c r="D13" i="10"/>
  <c r="D4" i="10"/>
  <c r="D10" i="10"/>
  <c r="D3" i="10"/>
  <c r="D2" i="10"/>
  <c r="D8" i="10"/>
  <c r="D2" i="8" l="1"/>
  <c r="D3" i="8"/>
  <c r="D4" i="8"/>
  <c r="D5" i="8"/>
  <c r="D6" i="8"/>
  <c r="D7" i="8"/>
  <c r="D9" i="8"/>
  <c r="D8" i="8"/>
  <c r="D10" i="8"/>
  <c r="D11" i="8"/>
  <c r="D12" i="8"/>
  <c r="D13" i="8"/>
  <c r="D14" i="8"/>
  <c r="D15" i="8"/>
  <c r="D16" i="8"/>
  <c r="D17" i="8"/>
  <c r="D18" i="8"/>
  <c r="D19" i="8"/>
  <c r="D20" i="8"/>
  <c r="D21" i="8"/>
  <c r="D5" i="7"/>
  <c r="D7" i="7"/>
  <c r="D10" i="7"/>
  <c r="D13" i="7"/>
  <c r="D14" i="7"/>
  <c r="D3" i="7"/>
  <c r="D17" i="7"/>
  <c r="D6" i="7"/>
  <c r="D19" i="7"/>
  <c r="D9" i="7"/>
  <c r="D8" i="7"/>
  <c r="D20" i="7"/>
  <c r="D11" i="7"/>
  <c r="D16" i="7"/>
  <c r="D12" i="7"/>
  <c r="D21" i="7"/>
  <c r="D15" i="7"/>
  <c r="D18" i="7"/>
  <c r="D2" i="7"/>
  <c r="D4" i="7"/>
  <c r="K44" i="1" l="1"/>
  <c r="K40" i="1"/>
  <c r="K16" i="1"/>
  <c r="H51" i="1" l="1"/>
  <c r="H41" i="1" l="1"/>
  <c r="H10" i="10"/>
</calcChain>
</file>

<file path=xl/sharedStrings.xml><?xml version="1.0" encoding="utf-8"?>
<sst xmlns="http://schemas.openxmlformats.org/spreadsheetml/2006/main" count="1167" uniqueCount="571">
  <si>
    <t>Author</t>
  </si>
  <si>
    <t>Year</t>
  </si>
  <si>
    <t>Title</t>
  </si>
  <si>
    <t>SE</t>
  </si>
  <si>
    <t>95% CI</t>
  </si>
  <si>
    <t>RR</t>
  </si>
  <si>
    <t>Heritability (h^2)</t>
  </si>
  <si>
    <t>Thomas, D. C.
Langholz, B.
Mack, W.
Floderus, B.</t>
  </si>
  <si>
    <t>Bivariate survival models for analysis of genetic and environmental effects in twins</t>
  </si>
  <si>
    <t>Cancer Type</t>
  </si>
  <si>
    <t>Breast Cancer</t>
  </si>
  <si>
    <t>Population</t>
  </si>
  <si>
    <t>Study type</t>
  </si>
  <si>
    <t>Twin study (MZ, DZ)</t>
  </si>
  <si>
    <t>Gronberg, H.
Damber, L.
Damber, J. E.</t>
  </si>
  <si>
    <t>Studies of genetic factors in prostate cancer in a twin population</t>
  </si>
  <si>
    <t>Prostate Cancer</t>
  </si>
  <si>
    <t>Swedish tiwns born between 1886-1958</t>
  </si>
  <si>
    <t>Swedish twins born between 1886-1925</t>
  </si>
  <si>
    <t>Breitbart, M.
Metneki, J.
Weichenthal, M.
Thrane, J.
Beres, J.
Rott, H. D.
Breitbart, E. W.</t>
  </si>
  <si>
    <t>A study of Hungarian twins involving the influence of genetic and environmental factors on benign, melanocytic lesions</t>
  </si>
  <si>
    <t>Multiple, benign, melanocytic nevi (MN)</t>
  </si>
  <si>
    <t>Hungary, 20 MZ + 20 DZ</t>
  </si>
  <si>
    <t>Ahlbom, A
Lichtenstein, P
Malmstrom, H
Feychting, M
Hemminki, K
Pedersen, N</t>
  </si>
  <si>
    <t>Cancer in twins: genetic and nongenetic familial risk factors</t>
  </si>
  <si>
    <t>Twin study (MZ, DZ), variance explained by shared environment + heritable effect</t>
  </si>
  <si>
    <t>Stomach cancer</t>
  </si>
  <si>
    <t>Male-29%;   
Female-33%</t>
  </si>
  <si>
    <t>Colon and rectum cancer</t>
  </si>
  <si>
    <t>Male-43%;   
Female-27%</t>
  </si>
  <si>
    <t>Lung cancer</t>
  </si>
  <si>
    <t>Male-30%; 
Female-NA</t>
  </si>
  <si>
    <t>Cervical cancer</t>
  </si>
  <si>
    <t>total cancer (in situ cancer of the cervix excluded)</t>
  </si>
  <si>
    <t>Male-15%
Female-17%</t>
  </si>
  <si>
    <t>Swedish same sex twins born betweenn 1886-1925</t>
  </si>
  <si>
    <t>Swedish twins born betweenn 1926-1958</t>
  </si>
  <si>
    <t>male-35%
female-25%</t>
  </si>
  <si>
    <t>Page, W. F.
Braun, M. M.
Partin, A. W.
Caporaso, N.
Walsh, P.</t>
  </si>
  <si>
    <t>Heredity and prostate cancer: A study of world war II veteran twins</t>
  </si>
  <si>
    <t>NAS-NRC Twin Registry
white male twins born between 1917-1927, and surved US military</t>
  </si>
  <si>
    <t>Twin study: MZ + DZ; 
Covariance Structure Analysis</t>
  </si>
  <si>
    <t>40-79%</t>
  </si>
  <si>
    <t>Characteristics of Melanocytic Naevi</t>
  </si>
  <si>
    <t>McGregor, B.
Pfitzner, J.
Zhu, G.
Grace, M.
Eldridge, A.
Pearson, J.
Mayne, C.
Aitken, J. F.
Green, A. C.
Martin, N. G.</t>
  </si>
  <si>
    <t>Determinants of melanoma in a case-control study of twins (United States)</t>
  </si>
  <si>
    <t>322 Australian adolescent twin pairs; Brisbane; twins aged from 10 to 12 years</t>
  </si>
  <si>
    <t>MZ + DZ; 
ACE model</t>
  </si>
  <si>
    <t>25,882 twins from Finland; FU time 1976 to 1995</t>
  </si>
  <si>
    <t>Any cancer</t>
  </si>
  <si>
    <t>ACE model: adjusted for age and sex</t>
  </si>
  <si>
    <t>AE model: adjusted for age and sex</t>
  </si>
  <si>
    <t>4-32%</t>
  </si>
  <si>
    <t>16-36%</t>
  </si>
  <si>
    <t>12-67%</t>
  </si>
  <si>
    <t>AE model (fits best): adjusted for age and sex</t>
  </si>
  <si>
    <t>Breast/ovarian cancer</t>
  </si>
  <si>
    <t>CE model (fits best): adjusted for age and sex</t>
  </si>
  <si>
    <t>4-34%</t>
  </si>
  <si>
    <t>Smoking-related cancer</t>
  </si>
  <si>
    <t>Genetic predisposition, environment and cancer incidence: A nationwide twin study in Finland, 1976-1995</t>
  </si>
  <si>
    <t>Verkasalo, P. K.
Kaprio, J.
Koskenvuo, M.
Pukkala, E.</t>
  </si>
  <si>
    <t>MZ + DZ; 
Correlation</t>
  </si>
  <si>
    <t>Heritability and risk factors of uterine fibroids--the Finnish Twin Cohort study</t>
  </si>
  <si>
    <t>Luoto, R.
Kaprio, J.
Rutanen, E. M.
Taipale, P.
Perola, M.
Koskenvuo, M.</t>
  </si>
  <si>
    <t>Uterine fibroid</t>
  </si>
  <si>
    <t>random sample of 80 MZ and 80 DZ twins from the Finnish Twin Cohort</t>
  </si>
  <si>
    <t>Colorectum</t>
  </si>
  <si>
    <t>Pancreas</t>
  </si>
  <si>
    <t>Cervix uteri</t>
  </si>
  <si>
    <t>Corpis uteri</t>
  </si>
  <si>
    <t>Ovary</t>
  </si>
  <si>
    <t>Bladder</t>
  </si>
  <si>
    <t>Leukemia</t>
  </si>
  <si>
    <t>pooling data from
the Swedish, Finnish and Danish twin registries (90000 twins)</t>
  </si>
  <si>
    <t>Structured equation, using pairwise proband correlation</t>
  </si>
  <si>
    <t>Colorectal cancer</t>
  </si>
  <si>
    <t>Melanoma</t>
  </si>
  <si>
    <t>The Swedish Family-Cancer Database: born since 1941, over 6 million</t>
  </si>
  <si>
    <t>Hemminki, K.
Lonnstedt, I.
Vaittinen, P.
Lichtenstein, P.</t>
  </si>
  <si>
    <t>Estimation of genetic and environmental components in colorectal and lung cancer and melanoma</t>
  </si>
  <si>
    <t>Environmental and heritable factors in the causation of cancer: Analyses of cohorts of twins from Sweden, Denmark, and Finland;
Genetic epidemiology of multistage carcinogenesis</t>
  </si>
  <si>
    <t>2000;
2001</t>
  </si>
  <si>
    <t>Lichtenstein, P.
Holm, N. V.
Verkasalo, P. K.
Iliadou, A.
Kaprio, J.
Koskenvuo, M.
Pukkala, E.
Skytthe, A.
Hemminki, K.;
Hemminki, K.
Mutanen, P.</t>
  </si>
  <si>
    <t>total-nevus count (TNC)</t>
  </si>
  <si>
    <t>Australia: 153 MZ+199 DZ twin pairs</t>
  </si>
  <si>
    <t>Zhu, G.
Duffy, D. L.
Eldridge, A.
Grace, M.
Mayne, C.
O'Gorman, L.
Aitken, J. F.
Neale, M. C.
Hayward, N. K.
Green, A. C.
Martin, N. G.</t>
  </si>
  <si>
    <t>A major quantitative-trait locus for mole density is linked to the familial melanoma gene CDKN2A: a maximum-likelihood combined linkage and association analysis in twins and their sibs</t>
  </si>
  <si>
    <t>UK: 113MZ+118DZ</t>
  </si>
  <si>
    <t>Structured equation modelling</t>
  </si>
  <si>
    <t>Heritability and gene-environment interactions for melanocytic nevus density examined in a U.K. adolescent twin study</t>
  </si>
  <si>
    <t>Wachsmuth, R. C.
Gaut, R. M.
Barrett, J. H.
Saunders, C. L.
Randerson-Moor, J. A.
Eldridge, A.
Martin, N. G.
Bishop, T. D.
Bishop, J. A. N.</t>
  </si>
  <si>
    <t>Correlated Log-normal Frailty Model: ADE, Additive 12.73%;
Dominant 14.91%</t>
  </si>
  <si>
    <t>Swedish Twin Registry: Old (same sex twins born 1886-1925) and Middle (1926-1967) cohort: 12,568 pairs of female twins</t>
  </si>
  <si>
    <t>Locatelli, I.
Lichtenstein, P.
Yashin, A. I.</t>
  </si>
  <si>
    <t>The Heritability of Breast Cancer: A Bayesian Correlated Frailty Model Applied to Swedish Twins Data</t>
  </si>
  <si>
    <t>16%-45%</t>
  </si>
  <si>
    <t>12%-30%</t>
  </si>
  <si>
    <t>8%-27%</t>
  </si>
  <si>
    <t>cancer susceptibility (CS) genotype as latent variable: single gene, many genes with equal allele frequencies, and
three genes with a ninefold range of allele frequencies, all ei-
ther autosomal dominant or recessive</t>
  </si>
  <si>
    <t>twin data on prostate, breast, and colorectal
cancer from the Swedish, Danish, and Finnish twin registries. (90000 twins)</t>
  </si>
  <si>
    <t>Genetic susceptibility to prostate, breast, and colorectal cancer among Nordic twins</t>
  </si>
  <si>
    <t>Baker, S
Lichtenstein, P
Kaprio, J
Holm, N</t>
  </si>
  <si>
    <t xml:space="preserve">Twin Study, MZ+DZ: probandwise concordance </t>
  </si>
  <si>
    <t>The Danish Twin Register and The Danish Cancer Register: 27,004 female twins from 13,502 same-sex twin pairs (5258 MZ, 8244 DZ)</t>
  </si>
  <si>
    <t>carcinoma in situ (CIS) cervicis uteri</t>
  </si>
  <si>
    <t>Carcinoma in situ cervicis uteri and inheritance--a Danish twin study</t>
  </si>
  <si>
    <t>Thomsen, L. S.
Jochumsen, K. M.
Mogensen, O.</t>
  </si>
  <si>
    <t>Locatelli, I.
Rosina, A.
Lichtenstein, P.
Yashin, A. I.</t>
  </si>
  <si>
    <t>A correlated frailty model with long-term survivors for estimating the heritability of breast cancer</t>
  </si>
  <si>
    <t>Twin study: MZ + DZ; differential in correlation between identical and
non-identical twin pairs(Jinks and Fulker)</t>
  </si>
  <si>
    <t>Queensland Cancer Registry: Queensland Familial Melanoma Project (QFMP) 181 melanoma cases of twins
from Queensland, between 1982 and 1990, and 144 from
New South Wales, between 1985 and 1990</t>
  </si>
  <si>
    <t>A population-based study of australian twins with melanoma suggests a strong genetic contribution to liability</t>
  </si>
  <si>
    <t>Shekar, S. N.
Duffy, D. L.
Youl, P.
Baxter, A. J.
Kvaskoff, M.
Whiteman, D. C.
Green, A. C.
Hughes, M. C.
Hayward, N. K.
Coates, M.
Martin, N. G.</t>
  </si>
  <si>
    <t xml:space="preserve">14,134 twins from Danish  Twin Registry </t>
  </si>
  <si>
    <t>Twin study: MZ + DZ</t>
  </si>
  <si>
    <t>Cancer in Danish twins: Environmental and genetic factors</t>
  </si>
  <si>
    <t>Hjelmborg, J. V. B.
SkyttheA,
Martinussen, T.
Christensen, K.
Kyvik, K. O.
Holm, N. V.</t>
  </si>
  <si>
    <t>Multi-Generation Register (MGR), the Swedish Cancer Register, the Death Register and the Migration
Register: Nuclear families with oldest two children-2 652 327 families</t>
  </si>
  <si>
    <t>Genetic analysis of age-at-onset traits based on case-control family data</t>
  </si>
  <si>
    <t>Yip, B. H.
Moger, T. A.
Pawitan, Y.</t>
  </si>
  <si>
    <t>13-22%</t>
  </si>
  <si>
    <t>4-12%</t>
  </si>
  <si>
    <t>Family data: extended generalized linear mixed model</t>
  </si>
  <si>
    <t>Swedish: 2.7 million parental pairs with 4.7 million children</t>
  </si>
  <si>
    <t>Melanoma (all sites)</t>
  </si>
  <si>
    <t>Squamous cell carcinoma (all sites)</t>
  </si>
  <si>
    <t>Lindstrom, L. S.
Yip, B.
Lichtenstein, P.
Pawitan, Y.
Czene, K.</t>
  </si>
  <si>
    <t>Etiology of familial aggregation in melanoma and squamous cell carcinoma of the skin</t>
  </si>
  <si>
    <t xml:space="preserve">105,306 MZ and DZ twin pairs (N=210,612 total) from population-based registries in Denmark, Finland, Norway and Sweden. </t>
  </si>
  <si>
    <t>Twin study: MZ + DZ concordance</t>
  </si>
  <si>
    <t>Mucci, L.
Hjelmborg, J.
Kaprio, J.
Czene, K.
Harris, J.
Adami, H. O.
Skytthe, A.</t>
  </si>
  <si>
    <t>Genetic and environmental factors in cancer incidence: An updated analysis from the Nordic Twin Registry of Cancer (Conference Abstract)</t>
  </si>
  <si>
    <t>Twin study: cumulative heritability</t>
  </si>
  <si>
    <t>Nordic cohorts of in total 17.893 MZ and 28.818 DZ male pairs born after 1900</t>
  </si>
  <si>
    <t>Hjelmborg, J.</t>
  </si>
  <si>
    <t>Genetic influence on prostate cancer based on the nordic twin study of cancer (nortwincan) cohorts (conference abstract)</t>
  </si>
  <si>
    <t>Colon cancer</t>
  </si>
  <si>
    <t>2.3-61.8%</t>
  </si>
  <si>
    <t>40,634 monozygotic and 111,897 dizygotic twin pairs from the Nordic Twin Study of Cancer.</t>
  </si>
  <si>
    <t xml:space="preserve">Time-to-event analyses accounted for left-censoring </t>
  </si>
  <si>
    <t>Graff, R. E.
Skytthe, A.
Adami, H. O.
Czene, K.
Harris, J. R.
Kaprio, J.
Giovannucci, E.
Mucci, L. A.
Hjelmborg, J. B.</t>
  </si>
  <si>
    <t>The heritability of colorectal cancer in the Nordic Twin Study of Cancer (NorTwinCan) (Conference abstract)</t>
  </si>
  <si>
    <t>52-63%</t>
  </si>
  <si>
    <t>Nordic Twin
Study of Cancer cohort, including 18,680 monozygotic (MZ) and 30,054 dizygotic (DZ) same-sex male twin
pairs.</t>
  </si>
  <si>
    <t>time-to-event analyses to estimate the risk concordance and heritability</t>
  </si>
  <si>
    <t>The heritability of prostate cancer in the Nordic twin study of cancer</t>
  </si>
  <si>
    <t>Hjelmborg, J. B.
Scheike, T.
Holst, K.
Skytthe, A.
Penney, K. L.
Graff, R. E.
Pukkala, E.
Christensen, K.
Adami, H. O.
Holm, N. V.
Nuttall, E.
Hansen, S.
Hartman, M.
Czene, K.
Harris, J. R.
Kaprio, J.
Mucci, L. A.</t>
  </si>
  <si>
    <t>4.71–10.12%</t>
  </si>
  <si>
    <t>GWAS: heritability
explained by all common SNPs</t>
  </si>
  <si>
    <t>8025 cases and 10 814 controls.</t>
  </si>
  <si>
    <t xml:space="preserve">colorectal cancer </t>
  </si>
  <si>
    <t>Jiao, S.
Peters, U.
Berndt, S.
Brenner, H.
Butterbach, K.
Caan, B. J.
Carlson, C. S.
Chan, A. T.
Chang-Claude, J.
Chanock, S.
Curtis, K. R.
Duggan, D.
Gong, J.
Harrison, T. A.
Hayes, R. B.
Henderson, B. E.
Hoffmeister, M.
Kolonel, L. N.
Le Marchand, L.
Potter, J. D.
Rudolph, A.
Schoen, R. E.
Seminara, D.
Slattery, M. L.
White, E.
Hsu, L.</t>
  </si>
  <si>
    <t>Estimating the heritability of colorectal cancer</t>
  </si>
  <si>
    <t>All cancers</t>
  </si>
  <si>
    <t>Skin cancer</t>
  </si>
  <si>
    <t>Cervical/urerine cancer</t>
  </si>
  <si>
    <t>Testicular</t>
  </si>
  <si>
    <t>Twin study: MZ + DZ concordance correlation</t>
  </si>
  <si>
    <t xml:space="preserve">Cancer Registry of Norway: from 1954 to 2007 </t>
  </si>
  <si>
    <t>Cancer Registry of Norway: from 1954 to 2007 (female)</t>
  </si>
  <si>
    <t>Cancer Registry of Norway: from 1954 to 2007 (Male)</t>
  </si>
  <si>
    <t>The relative contribution of genetic and environmental factors to cancer risk and cancer mortality in Norway</t>
  </si>
  <si>
    <t>Leuven, E
Plug, E
Ronning, M</t>
  </si>
  <si>
    <t>0-11%</t>
  </si>
  <si>
    <t>0-56%</t>
  </si>
  <si>
    <t>endometrial cancer</t>
  </si>
  <si>
    <t>Australia</t>
  </si>
  <si>
    <t>UK</t>
  </si>
  <si>
    <t>2-76%</t>
  </si>
  <si>
    <t>1-45%</t>
  </si>
  <si>
    <t>Esophageal adenocarcinoma</t>
  </si>
  <si>
    <t>14-34%</t>
  </si>
  <si>
    <t>7-31%</t>
  </si>
  <si>
    <t>0-27%</t>
  </si>
  <si>
    <t>Kidney</t>
  </si>
  <si>
    <t>0-24%</t>
  </si>
  <si>
    <t>10-50%</t>
  </si>
  <si>
    <t>USA</t>
  </si>
  <si>
    <t>1-37%</t>
  </si>
  <si>
    <t>18-42%</t>
  </si>
  <si>
    <t>6-30%</t>
  </si>
  <si>
    <t>32-100%</t>
  </si>
  <si>
    <t>Array heritabiliy from GWAS</t>
  </si>
  <si>
    <t>GC (gastric cancer)</t>
  </si>
  <si>
    <t>ESCC (esophageal squamous cell carcinoma)</t>
  </si>
  <si>
    <t>QLD (Queensland, AU)</t>
  </si>
  <si>
    <t>Lu, Yi
Ek, W
Whiteman, D
Vaughan, T
Spurdle, A
Easton, D
Pharoah, P
Thompson, D
Dunning, A
Hayward, N
Chenevix-Trench, G
Macgregor, S</t>
  </si>
  <si>
    <t>Most common 'sporadic' cancers have a significant germline genetic component</t>
  </si>
  <si>
    <t xml:space="preserve">Nordic Twin
Study of Cancer cohort: 202,868 monozygotic (MZ) and same-sex dizygotic (DZ) twins </t>
  </si>
  <si>
    <t>Familial risk and heritability of genitourinary cancers in the Nordic Twin Cohorts (Conference abstract)</t>
  </si>
  <si>
    <t>Mucci, L. A.
Hjelmborg, J.
Penney, K.
Skytthe, A.
Harris, J.
Adami, H. O.
Kaprio, J.</t>
  </si>
  <si>
    <t>Hodgkin’s lymphoma</t>
  </si>
  <si>
    <t>GWAS data on 1001 cases (Germany)
and 1226 controls</t>
  </si>
  <si>
    <t>Swedish Family-
Cancer Database: 7438 cases</t>
  </si>
  <si>
    <t>generalized linear mixed effect threshold model with a binary response
variable using MCMC Carlo techniques</t>
  </si>
  <si>
    <t>6-62%</t>
  </si>
  <si>
    <t>17-58%</t>
  </si>
  <si>
    <t>Heritability estimates on Hodgkin's lymphoma: a genomic- versus population-based approach</t>
  </si>
  <si>
    <t>Thomsen, H.
da Silva Filho, M. I.
Forsti, A.
Fuchs, M.
Ponader, S.
von Strandmann, E. P.
Eisele, L.
Herms, S.
Hofmann, P.
Sundquist, J.
Engert, A.
Hemminki, K.</t>
  </si>
  <si>
    <t>Lung cancer: current smocker</t>
  </si>
  <si>
    <t>Lung cancer: ever smocker</t>
  </si>
  <si>
    <t>0-70%</t>
  </si>
  <si>
    <t>25-49%</t>
  </si>
  <si>
    <t>26-56%</t>
  </si>
  <si>
    <t>Time-to-event liability model: A+E adjusted for smoking</t>
  </si>
  <si>
    <t xml:space="preserve">Time-to-event liability model: A+E </t>
  </si>
  <si>
    <t>Four Nordic twin cohorts (43 512 monozygotic (MZ) and 71 895 same sex dizygotic (DZ) twin individuals) had smoking data before cancer
diagnosis.</t>
  </si>
  <si>
    <t>Lung cancer, genetic predisposition and smoking: The Nordic Twin Study of Cancer</t>
  </si>
  <si>
    <t>Hjelmborg, J.
Korhonen, T.
Holst, K.
Skytthe, A.
Pukkala, E.
Kutschke, J.
Harris, J. R.
Mucci, L. A.
Christensen, K.
Czene, K.
Adami, H. O.
Scheike, T.
Kaprio, J.</t>
  </si>
  <si>
    <t>10-52%</t>
  </si>
  <si>
    <t>21,054 monozygotic
and 30,939 dizygotic female twin pairs from the Nordic Twin Study of Cancer: From 1943 through 2010</t>
  </si>
  <si>
    <t xml:space="preserve">biometric ACE model </t>
  </si>
  <si>
    <t>Moller, S
Mucci, L
Harris, J
Scheike, T
Holst, K
Halekoh, U
Adami, H
Czene, K
Christensen, K
Holm, N
Pukkala, E
Skytthe, A
Kaprio, J
Hjelmborg, J</t>
  </si>
  <si>
    <t>The heritability of breast cancer among women in the Nordic Twin Study of Cancer</t>
  </si>
  <si>
    <t>overall cancer</t>
  </si>
  <si>
    <t>head and neck</t>
  </si>
  <si>
    <t>colon</t>
  </si>
  <si>
    <t>rectum and arnus</t>
  </si>
  <si>
    <t>lung</t>
  </si>
  <si>
    <t>melanoma</t>
  </si>
  <si>
    <t>nonmelanoma skin cancer</t>
  </si>
  <si>
    <t>testis</t>
  </si>
  <si>
    <t>Bladder, other urianry organs</t>
  </si>
  <si>
    <t>leukemia, other</t>
  </si>
  <si>
    <t>30-37%</t>
  </si>
  <si>
    <t>0-60%</t>
  </si>
  <si>
    <t>0-55%</t>
  </si>
  <si>
    <t>0-45%</t>
  </si>
  <si>
    <t>0-50%</t>
  </si>
  <si>
    <t>0-42%</t>
  </si>
  <si>
    <t>43-73%</t>
  </si>
  <si>
    <t>26-59%</t>
  </si>
  <si>
    <t>11-51%</t>
  </si>
  <si>
    <t>11-43%</t>
  </si>
  <si>
    <t>23-55%</t>
  </si>
  <si>
    <t>51-63%</t>
  </si>
  <si>
    <t>0-93%</t>
  </si>
  <si>
    <t>21-55%</t>
  </si>
  <si>
    <t>0-67%</t>
  </si>
  <si>
    <t>0-100%</t>
  </si>
  <si>
    <t>Prospective study of 80309 monozygotic and 123382
same-sex dizygotic twin individuals (N = 203691) within the population-based registers of Denmark, Finland, Norway, and Sweden. Twins were followed up a median of 32 years
between 1943 and 2010.</t>
  </si>
  <si>
    <t>Time-to-event analyses accounted for left truncation
from differing start dates of follow-up and right censoring
for those censored at the end of follow-up, those censored
when lost to follow-up due to emigration, or at competing
risk of death. A+C+E model.</t>
  </si>
  <si>
    <t>Familial risk and heritability of cancer among twins in nordic countries</t>
  </si>
  <si>
    <t>Mucci, L. A.
Hjelmborg, J. B.
Harris, J. R.
Czene, K.
Havelick, D. J.
Scheike, T.
Graff, R. E.
Holst, K.
Moller, S.
Unger, R. H.
McIntosh, C.
Nuttall, E.
Brandt, I.
Penney, K. L.
Hartman, M.
Kraft, P.
Parmigiani, G.
Christensen, K.
Koskenvuo, M.
Holm, N. V.
Heikkila, K.
Pukkala, E.
Skytthe, A.
Adami, H. O.
Kaprio, J.
Isaeva, J.
Nilsen, T.
Korhonen, T.
Halekoh, U.</t>
  </si>
  <si>
    <t>Number</t>
  </si>
  <si>
    <t>Hrubec, Z.
Neel, J. V.</t>
  </si>
  <si>
    <t>Contribution of familial factors to the occurrence of cancer before old age in twin veterans</t>
  </si>
  <si>
    <t>White male twin veterans born between 1917-1927</t>
  </si>
  <si>
    <t>Non-cancer</t>
  </si>
  <si>
    <t>Note</t>
  </si>
  <si>
    <t>correlated frailty-mixture model, including long-term survivors</t>
  </si>
  <si>
    <t>Proportion of Variation Estimate, % (±SE or 95% CI, if available)</t>
  </si>
  <si>
    <t>Adjusted factors, if applicable</t>
  </si>
  <si>
    <t>Heritability (Additive genetic)</t>
  </si>
  <si>
    <t>Shared Environment</t>
  </si>
  <si>
    <t>Others, if applicable</t>
  </si>
  <si>
    <t>Any cancer (total cancer)</t>
  </si>
  <si>
    <t>Hrubec</t>
  </si>
  <si>
    <t>MZ: 34 (±7)</t>
  </si>
  <si>
    <t>DZ: 15 (±16)</t>
  </si>
  <si>
    <t>Combined: 54 (±21)</t>
  </si>
  <si>
    <t>-</t>
  </si>
  <si>
    <t>Ahlbom</t>
  </si>
  <si>
    <t>Old cohort, males: 15</t>
  </si>
  <si>
    <t>Old cohort, females: 7</t>
  </si>
  <si>
    <t>Young cohort, males: 35</t>
  </si>
  <si>
    <t>Young cohort, females: 25</t>
  </si>
  <si>
    <t>Verkasalo</t>
  </si>
  <si>
    <t>45 (38-52)</t>
  </si>
  <si>
    <t>18 (3-32)</t>
  </si>
  <si>
    <t>7 (0-16)</t>
  </si>
  <si>
    <t>Sex and age</t>
  </si>
  <si>
    <t>Leuven</t>
  </si>
  <si>
    <t>Mucci</t>
  </si>
  <si>
    <t>33 (30-37)</t>
  </si>
  <si>
    <t>Breast cancer</t>
  </si>
  <si>
    <t>Thomas</t>
  </si>
  <si>
    <t>Lichtenstein</t>
  </si>
  <si>
    <t>Locatelli</t>
  </si>
  <si>
    <t>Locatelli,2007</t>
  </si>
  <si>
    <t>Baker</t>
  </si>
  <si>
    <t>Moller</t>
  </si>
  <si>
    <t>Prostate cancer</t>
  </si>
  <si>
    <t>Gronberg</t>
  </si>
  <si>
    <t>Page</t>
  </si>
  <si>
    <t>Hjelmborg</t>
  </si>
  <si>
    <t>CRC</t>
  </si>
  <si>
    <t>Graff</t>
  </si>
  <si>
    <t>Thomsen</t>
  </si>
  <si>
    <t>Pancreas cancer</t>
  </si>
  <si>
    <t>Shekar</t>
  </si>
  <si>
    <t>Skin cancer (Melanoma)</t>
  </si>
  <si>
    <t>Old cohort, males: 0</t>
  </si>
  <si>
    <t>Old cohort, males: 0;</t>
  </si>
  <si>
    <t>Old cohort, females: 15</t>
  </si>
  <si>
    <t>Old cohort, males: 43</t>
  </si>
  <si>
    <t>Old cohort, females: 0</t>
  </si>
  <si>
    <t>Old cohort, females: NA</t>
  </si>
  <si>
    <t>Old cohort: 32</t>
  </si>
  <si>
    <t>Young cohort: 32</t>
  </si>
  <si>
    <t>Old cohort: 46</t>
  </si>
  <si>
    <t>Young cohort: 39</t>
  </si>
  <si>
    <t>Old cohort: 36</t>
  </si>
  <si>
    <t>Young cohort: 33</t>
  </si>
  <si>
    <t>16-45</t>
  </si>
  <si>
    <t>12-30</t>
  </si>
  <si>
    <t>8-27</t>
  </si>
  <si>
    <t>Not reported directly</t>
  </si>
  <si>
    <t>Denmark: 59(47-70)</t>
  </si>
  <si>
    <t>Nordic: 52 (31-72)</t>
  </si>
  <si>
    <t>Adjusted for censoring</t>
  </si>
  <si>
    <t>Smoking</t>
  </si>
  <si>
    <t>38 (5-72)</t>
  </si>
  <si>
    <t>6(0-31)</t>
  </si>
  <si>
    <t>55(43-68)</t>
  </si>
  <si>
    <t>34(0-70)</t>
  </si>
  <si>
    <t>2(0-29)</t>
  </si>
  <si>
    <t>64(5-78)</t>
  </si>
  <si>
    <t>28(0-51)</t>
  </si>
  <si>
    <t>10(0-34)</t>
  </si>
  <si>
    <t>35(10-48)</t>
  </si>
  <si>
    <t>5(0-23)</t>
  </si>
  <si>
    <t>26(0-49)</t>
  </si>
  <si>
    <t>12(0-34)</t>
  </si>
  <si>
    <t>27(4-41)</t>
  </si>
  <si>
    <t>6(0-22)</t>
  </si>
  <si>
    <t>42(29-50)</t>
  </si>
  <si>
    <t>0(0-9)</t>
  </si>
  <si>
    <t>0(0-42)</t>
  </si>
  <si>
    <t>20(0-35)</t>
  </si>
  <si>
    <t>21(0-54)</t>
  </si>
  <si>
    <t>12(0-41)</t>
  </si>
  <si>
    <t>36(0-53)</t>
  </si>
  <si>
    <t>0(0-35)</t>
  </si>
  <si>
    <t>Dominance genetic: 14.9</t>
  </si>
  <si>
    <t>Locatelli,2004</t>
  </si>
  <si>
    <t>Dominance genetic: 14.91</t>
  </si>
  <si>
    <t>Any ages: 31(10-52)</t>
  </si>
  <si>
    <t>16(10-32)</t>
  </si>
  <si>
    <t>&lt;50 years: 27(0-62)</t>
  </si>
  <si>
    <t>12(0-39)</t>
  </si>
  <si>
    <t>&gt;=53 years: 22(0-46)</t>
  </si>
  <si>
    <t>16(0-34)</t>
  </si>
  <si>
    <t>31(11-51)</t>
  </si>
  <si>
    <t>16(0-31)</t>
  </si>
  <si>
    <t>57(51-63)</t>
  </si>
  <si>
    <t>22(0-55)</t>
  </si>
  <si>
    <t>18(0-42)</t>
  </si>
  <si>
    <t>24(7-40)</t>
  </si>
  <si>
    <t>Corpus uteri</t>
  </si>
  <si>
    <t>27(11-43)</t>
  </si>
  <si>
    <t>57 (0-100)</t>
  </si>
  <si>
    <t>58(43-73)</t>
  </si>
  <si>
    <t>Non-additive genetic: 18</t>
  </si>
  <si>
    <t>14±14.7</t>
  </si>
  <si>
    <t>26±7.4</t>
  </si>
  <si>
    <t>No heritability estimate reported (author claims 'the genetic contribution to the development of CIS cervisis uteri is insignificant), concordance/discordance table is available</t>
  </si>
  <si>
    <t>31 (0-67)</t>
  </si>
  <si>
    <t>10 (0-48)</t>
  </si>
  <si>
    <t>Smoking related cancers</t>
  </si>
  <si>
    <t>0 (0-11)</t>
  </si>
  <si>
    <t>90 (92-95)</t>
  </si>
  <si>
    <t>age (18–49, 50–59 and 60 years)</t>
  </si>
  <si>
    <t>age (18–39, 40–49, 50–59 and 60 years)</t>
  </si>
  <si>
    <t>Rectal cancer</t>
  </si>
  <si>
    <t>40.2 (32.8-47.5)</t>
  </si>
  <si>
    <t>16.4 (0-45.6)</t>
  </si>
  <si>
    <t>14.5 (0-50)</t>
  </si>
  <si>
    <t>15.3 (0-37.5)</t>
  </si>
  <si>
    <t>10.9 (0-38.2)</t>
  </si>
  <si>
    <t>Left- and right-censoring and competing risk of death</t>
  </si>
  <si>
    <t>Censoring</t>
  </si>
  <si>
    <t>Country and sex</t>
  </si>
  <si>
    <t>Testicular cancer</t>
  </si>
  <si>
    <t>Cervical/uterine cancer</t>
  </si>
  <si>
    <t>Cervical cancer (cervis uteri)</t>
  </si>
  <si>
    <t>0 (0-35)</t>
  </si>
  <si>
    <t>17 (0-31)</t>
  </si>
  <si>
    <t>22 (0-41)</t>
  </si>
  <si>
    <t>0 (0-24)</t>
  </si>
  <si>
    <t>31 (0-45)</t>
  </si>
  <si>
    <t>0 (0-28)</t>
  </si>
  <si>
    <t>Head and neck</t>
  </si>
  <si>
    <t>9 (0-60)</t>
  </si>
  <si>
    <t>26 (0-31)</t>
  </si>
  <si>
    <t>15 (0-45)</t>
  </si>
  <si>
    <t>6 (0-31)</t>
  </si>
  <si>
    <t>Rectum and anus</t>
  </si>
  <si>
    <t>14 (0-42)</t>
  </si>
  <si>
    <t>24 (7-40)</t>
  </si>
  <si>
    <t>Skin cancer (Nonmelanoma)</t>
  </si>
  <si>
    <t>43 (26-59)</t>
  </si>
  <si>
    <t>39 (23-55)</t>
  </si>
  <si>
    <t>Testis</t>
  </si>
  <si>
    <t>37 (0-93)</t>
  </si>
  <si>
    <t>24 (0-70)</t>
  </si>
  <si>
    <t>38 (21-55)</t>
  </si>
  <si>
    <t>Bladder, other urinary organs</t>
  </si>
  <si>
    <t>30 (0-67)</t>
  </si>
  <si>
    <t>Study</t>
  </si>
  <si>
    <t>Year of Publication</t>
  </si>
  <si>
    <t>Country</t>
  </si>
  <si>
    <t>Sex</t>
  </si>
  <si>
    <t>Sample size (No. of pairs)</t>
  </si>
  <si>
    <t>Estimation Method</t>
  </si>
  <si>
    <t>Reported cancer type</t>
  </si>
  <si>
    <t>White twins born 1918-1927 who both served in the U.S. Armed Forces (veterans)</t>
  </si>
  <si>
    <t>Male</t>
  </si>
  <si>
    <t>5,675 MZ; 7,225 DZ; 2,081 unknown</t>
  </si>
  <si>
    <t>Case wise concordance rates</t>
  </si>
  <si>
    <t>Sweden</t>
  </si>
  <si>
    <t>Female twins of known zygosity born 1886-1958 and recorded in the Swedish twin registry</t>
  </si>
  <si>
    <t>Female</t>
  </si>
  <si>
    <t>11,581 female twins</t>
  </si>
  <si>
    <t>Frailty model</t>
  </si>
  <si>
    <t>Male twins born 1886-1925 from Swedish Twin Registry</t>
  </si>
  <si>
    <t xml:space="preserve">4,840: </t>
  </si>
  <si>
    <t xml:space="preserve">1,649 MZ; 2,983 DZ; </t>
  </si>
  <si>
    <t>208 unknown</t>
  </si>
  <si>
    <t>Proband concordance rate</t>
  </si>
  <si>
    <t>Both</t>
  </si>
  <si>
    <r>
      <t xml:space="preserve">Stomach cancer; CRC; lung cancer; breast cancer; </t>
    </r>
    <r>
      <rPr>
        <sz val="11"/>
        <color theme="1"/>
        <rFont val="Calibri"/>
        <family val="2"/>
      </rPr>
      <t>cervical</t>
    </r>
    <r>
      <rPr>
        <sz val="12"/>
        <color theme="1"/>
        <rFont val="Calibri"/>
        <family val="2"/>
      </rPr>
      <t xml:space="preserve"> cancer in situ only; </t>
    </r>
    <r>
      <rPr>
        <sz val="11"/>
        <color theme="1"/>
        <rFont val="Calibri"/>
        <family val="2"/>
      </rPr>
      <t>prostate</t>
    </r>
    <r>
      <rPr>
        <sz val="12"/>
        <color theme="1"/>
        <rFont val="Calibri"/>
        <family val="2"/>
      </rPr>
      <t xml:space="preserve"> cancer; </t>
    </r>
    <r>
      <rPr>
        <sz val="11"/>
        <color theme="1"/>
        <rFont val="Calibri"/>
        <family val="2"/>
      </rPr>
      <t>total</t>
    </r>
    <r>
      <rPr>
        <sz val="12"/>
        <color theme="1"/>
        <rFont val="Calibri"/>
        <family val="2"/>
      </rPr>
      <t xml:space="preserve"> cancer (in situ cancer of the cervix excluded)</t>
    </r>
  </si>
  <si>
    <t>White twins born 1917-1927 who served in the U.S. military</t>
  </si>
  <si>
    <t>30,839 no-prostate cancer; 1,009 prostate cancer cases.</t>
  </si>
  <si>
    <t>Proband wise concordance rates</t>
  </si>
  <si>
    <t>Finland</t>
  </si>
  <si>
    <t>Finnish Twin Cohort 1976-1995</t>
  </si>
  <si>
    <t xml:space="preserve">4,039 MZ; 8,902 DZ </t>
  </si>
  <si>
    <t>Structural-Equation Modeling, Mx software</t>
  </si>
  <si>
    <t>All cancers; prostate cancer; breast/ovarian cancer; smoking-related cancers (tongue, oral cavity, pharynx, esophagus, pancreas, larynx, kidney, bladder and lung)</t>
  </si>
  <si>
    <t>Sweden, Denmark, Finland</t>
  </si>
  <si>
    <t>Total: 44,788</t>
  </si>
  <si>
    <t>Structural-Equation Modeling</t>
  </si>
  <si>
    <t xml:space="preserve">Stomach; colorectum; pancreas; lung; breast; cervix uteri; copus uteri; ovary; prostate; bladder; leukemia </t>
  </si>
  <si>
    <t>12,568 female twins</t>
  </si>
  <si>
    <t>Bayesian Correlated Frailty Model</t>
  </si>
  <si>
    <t>Same as Lichtenstein (2000).</t>
  </si>
  <si>
    <t>Modeled genetic inheritance as either an autosomal recessive or dominant cancer susceptibility (CS)</t>
  </si>
  <si>
    <t>Breast cancer; colorectal cancer; prostate cancer</t>
  </si>
  <si>
    <t>Denmark</t>
  </si>
  <si>
    <t>Old: Born 1870-1930; Intermediate: 1931-1952; Young: 1953-1982</t>
  </si>
  <si>
    <t>5,258 MZ; 8,244 DZ</t>
  </si>
  <si>
    <t>Probandwise concordance rate</t>
  </si>
  <si>
    <t>Same as Locatelli (2004)</t>
  </si>
  <si>
    <t xml:space="preserve">Female </t>
  </si>
  <si>
    <t>Correlated frailty model vs. correlated frailty-mixture model</t>
  </si>
  <si>
    <t>Queensland (diagnosed 1982-1990) and New South Wales (diagnosed 1985-1990)</t>
  </si>
  <si>
    <t>Nordic countries</t>
  </si>
  <si>
    <t>Liability threshold model using survival data</t>
  </si>
  <si>
    <t>Norway</t>
  </si>
  <si>
    <t>Twin cohort born 1915-1960</t>
  </si>
  <si>
    <t>Linear additive model</t>
  </si>
  <si>
    <t>All cancers; colorectal; skin; lung; Leukemia; breast; cervical/uterine; prostate; testicular</t>
  </si>
  <si>
    <t>Nordic</t>
  </si>
  <si>
    <t>Liability threshold model</t>
  </si>
  <si>
    <r>
      <t xml:space="preserve">Liability threshold model, </t>
    </r>
    <r>
      <rPr>
        <sz val="11"/>
        <color theme="1"/>
        <rFont val="Calibri"/>
        <family val="2"/>
      </rPr>
      <t>comparable</t>
    </r>
    <r>
      <rPr>
        <sz val="12"/>
        <color theme="1"/>
        <rFont val="Calibri"/>
        <family val="2"/>
      </rPr>
      <t xml:space="preserve"> with Lichtenstein (2000)</t>
    </r>
  </si>
  <si>
    <t>Overall cancer; head and neck; stomach; colon; rectum and anus; lung; skin (melanoma and nonmelanoma); breast; genital organs (corpus uteri, uterus other, ovary, prostate, testis); kidney; bladder, other urinary organs; Leukemia, other.</t>
  </si>
  <si>
    <t>Colorectal cancer: colon cancer, rectal cancer</t>
  </si>
  <si>
    <t>Old cohort: same-sex twin pairs born 1886-1925; Young cohort: all twins born 1926-1958</t>
  </si>
  <si>
    <t>Old cohort: 10,503; Young cohort: 12,883</t>
  </si>
  <si>
    <t>Proband concordance rate (Neale and Cardon)</t>
  </si>
  <si>
    <t>Sweden: same sex twins born 1886-1925 and alive in 1961 + born 1926-1958 and alive in 1972; Denmark: same sex twins with known zygosity born 1870-1930; Finland: twins born 1880-1958</t>
  </si>
  <si>
    <t>Same-sexed pairs: ‘old’ cohort-born 1886-1925; ‘middle’ cohort-born 1926-1967</t>
  </si>
  <si>
    <t>Same-sex twins Denmark: 1870-1999; Finland: 1887-1957; Norway: 1896-1979; Sweden: 1886-1999</t>
  </si>
  <si>
    <t>Same-sex twins Denmark: 1870-2004; Finland: 1875-1957; Norway: 1915-1979; Sweden: 1886-2000</t>
  </si>
  <si>
    <t xml:space="preserve">Male: 18,869 MZ; 30,438 DZ Female: 21,121 MZ; 31,005 DZ </t>
  </si>
  <si>
    <t>4,672 MZ; 7,896 DZ</t>
  </si>
  <si>
    <t>13,258 MZ; 26,666 DZ</t>
  </si>
  <si>
    <t>Tetrachoric correlations (Jinks and Fulker,1970)</t>
  </si>
  <si>
    <t>37,528 MZ; 60,411 DZ</t>
  </si>
  <si>
    <t>4,275 MZ; 9,926 DZ</t>
  </si>
  <si>
    <t>Same-sex twins had smoking data, Denmark: 1870-1982; Finland: 1880-1957; Norway: 1915-1960; Sweden: 1886-1958</t>
  </si>
  <si>
    <t>43,512 MZ; 71,895 DZ</t>
  </si>
  <si>
    <t>Females twins Denmark: 1870-2004; Finland: 1880-1957; Norway: 1895-1979; Sweden: 1886-2008</t>
  </si>
  <si>
    <t xml:space="preserve">21,054 MZ; 30,939 DZ  </t>
  </si>
  <si>
    <t>No. of twin individuals: 80,309 MZ; 123,382 DZ</t>
  </si>
  <si>
    <t>NA</t>
  </si>
  <si>
    <t>No. of sample groups</t>
  </si>
  <si>
    <t>No. of twin pairs</t>
  </si>
  <si>
    <t>Model</t>
  </si>
  <si>
    <t>Additive Genetic, % (95% CI)</t>
  </si>
  <si>
    <t>Shared Environment, % (95% CI)</t>
  </si>
  <si>
    <t>Unshared Environment, % (95% CI)</t>
  </si>
  <si>
    <t>Prevalence, %</t>
  </si>
  <si>
    <t>Prostate</t>
  </si>
  <si>
    <t>ACE</t>
  </si>
  <si>
    <t>47.3 (39.2-53.2)</t>
  </si>
  <si>
    <t>0 (0-0)</t>
  </si>
  <si>
    <t>52.7 (46.8-58.8)</t>
  </si>
  <si>
    <t>AE</t>
  </si>
  <si>
    <t>47.3 (41.2-53.2)</t>
  </si>
  <si>
    <t>CE</t>
  </si>
  <si>
    <t>32.9 (28-37.7)</t>
  </si>
  <si>
    <t>67.1 (62.3-72)</t>
  </si>
  <si>
    <t>Breast</t>
  </si>
  <si>
    <t>31.9 (22.8-41.2)</t>
  </si>
  <si>
    <t>20.4 (13.2-27.4)</t>
  </si>
  <si>
    <t>47.7 (44.3-51.2)</t>
  </si>
  <si>
    <t>56.5 (53.6-59.3)</t>
  </si>
  <si>
    <t>43.5 (40.7-45.9)</t>
  </si>
  <si>
    <t>42.7 (40.4-45)</t>
  </si>
  <si>
    <t>57.3 (55-59.6)</t>
  </si>
  <si>
    <t>Cervix</t>
  </si>
  <si>
    <t>28.5 (9.2-47.9)</t>
  </si>
  <si>
    <t>16.3 (1.1-31)</t>
  </si>
  <si>
    <t>55.2 (48.2-62.5)</t>
  </si>
  <si>
    <t>48.3 (42.0-54.2)</t>
  </si>
  <si>
    <t>51.7 (45.8-58)</t>
  </si>
  <si>
    <t>36.5 (31.5-41.2)</t>
  </si>
  <si>
    <t>63.5 (58.8-68.5)</t>
  </si>
  <si>
    <t>Lung</t>
  </si>
  <si>
    <t>27.6 (13.1-42.2)</t>
  </si>
  <si>
    <t>18.8 (7.5-29.6)</t>
  </si>
  <si>
    <t>53.7 (48.4-59.2)</t>
  </si>
  <si>
    <t>50.4 (45.7-54.9)</t>
  </si>
  <si>
    <t>49.6 (45.2-54.3)</t>
  </si>
  <si>
    <t>38 (34.3-41.6)</t>
  </si>
  <si>
    <t>62 (58.4-65.7)</t>
  </si>
  <si>
    <t>25.4 (4.9-45.6)</t>
  </si>
  <si>
    <t>16.5 (1-31.5)</t>
  </si>
  <si>
    <t>58.2 (50.7-66.2)</t>
  </si>
  <si>
    <t>45.8 (39.1-52)</t>
  </si>
  <si>
    <t>54.2 (48-60.9)</t>
  </si>
  <si>
    <t>34 (28.9-39)</t>
  </si>
  <si>
    <t>66 (61-71.1)</t>
  </si>
  <si>
    <t>Stomach</t>
  </si>
  <si>
    <t>21.0 (0.0-50.0)</t>
  </si>
  <si>
    <t>19.5 (1-39.1)</t>
  </si>
  <si>
    <t>59.5 (48.6-71.5)</t>
  </si>
  <si>
    <t>45.1 (35.1-54.2)</t>
  </si>
  <si>
    <t>54.9 (45.8-64.9)</t>
  </si>
  <si>
    <t>33.9 (26.3-34.5)</t>
  </si>
  <si>
    <t>66.1 (65.5-73.7)</t>
  </si>
  <si>
    <t>Any Cancer</t>
  </si>
  <si>
    <t>22 (22-22)</t>
  </si>
  <si>
    <t>14.7 (14.6-19.6)</t>
  </si>
  <si>
    <t>63.3 (63.3-63.4)</t>
  </si>
  <si>
    <t>40.6 (38.4-42.7)</t>
  </si>
  <si>
    <t>59.4 (58.5-61.6)</t>
  </si>
  <si>
    <t>29.8 (29.6-29.8)</t>
  </si>
  <si>
    <t>70.2 (68.6-71.9)</t>
  </si>
  <si>
    <t>Reference</t>
  </si>
  <si>
    <t>Heritability</t>
  </si>
  <si>
    <t>Meta (N=36,247)</t>
  </si>
  <si>
    <t>Meta (N=68,588)</t>
  </si>
  <si>
    <t>Meta (N=50,061)</t>
  </si>
  <si>
    <t>Meta (N=125,285)</t>
  </si>
  <si>
    <t>Meta (N=55,291)</t>
  </si>
  <si>
    <t>Meta (N=81,115)</t>
  </si>
  <si>
    <t>Colon</t>
  </si>
  <si>
    <t>Skin (Non-melanoma)</t>
  </si>
  <si>
    <t>Skin (Melanoma)</t>
  </si>
  <si>
    <t>Breast*</t>
  </si>
  <si>
    <t>Prostate*</t>
  </si>
  <si>
    <t>CRC*</t>
  </si>
  <si>
    <t>Any Cancer*</t>
  </si>
  <si>
    <t>Cervix*</t>
  </si>
  <si>
    <t>Lung*</t>
  </si>
  <si>
    <t>Stomach*</t>
  </si>
  <si>
    <t>Unshared Environment</t>
  </si>
  <si>
    <t>both_sexes_E</t>
  </si>
  <si>
    <t>both_sexes_H</t>
  </si>
  <si>
    <t>Science_R</t>
  </si>
  <si>
    <t>Heritability-ScienceH</t>
  </si>
  <si>
    <t>Skin (Non-melanoma)^</t>
  </si>
  <si>
    <t>Corpus uteri^</t>
  </si>
  <si>
    <t>CRC*^</t>
  </si>
  <si>
    <t>Rectum and anus^</t>
  </si>
  <si>
    <t>Head and neck^</t>
  </si>
  <si>
    <t>Smoking related cancers^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</si>
</sst>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rial Unicode MS"/>
      <family val="2"/>
      <charset val="136"/>
    </font>
    <font>
      <sz val="11"/>
      <color theme="1"/>
      <name val="Arial Unicode MS"/>
      <family val="2"/>
      <charset val="136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/>
  </cellStyleXfs>
  <cellXfs count="102">
    <xf numFmtId="0" fontId="0" fillId="0" borderId="0" xfId="0"/>
    <xf numFmtId="10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10" fontId="0" fillId="0" borderId="0" xfId="0" applyNumberFormat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9" fontId="0" fillId="0" borderId="0" xfId="0" applyNumberFormat="1" applyAlignment="1"/>
    <xf numFmtId="10" fontId="0" fillId="0" borderId="0" xfId="0" applyNumberFormat="1" applyAlignment="1"/>
    <xf numFmtId="9" fontId="0" fillId="0" borderId="0" xfId="0" applyNumberFormat="1" applyAlignment="1">
      <alignment vertical="center"/>
    </xf>
    <xf numFmtId="9" fontId="0" fillId="0" borderId="0" xfId="1" applyNumberFormat="1" applyFont="1" applyAlignmen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164" fontId="0" fillId="0" borderId="0" xfId="0" applyNumberFormat="1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left"/>
    </xf>
    <xf numFmtId="9" fontId="0" fillId="2" borderId="0" xfId="0" applyNumberFormat="1" applyFill="1" applyAlignment="1"/>
    <xf numFmtId="0" fontId="0" fillId="2" borderId="0" xfId="0" applyFill="1"/>
    <xf numFmtId="0" fontId="0" fillId="2" borderId="0" xfId="0" applyFill="1" applyAlignment="1"/>
    <xf numFmtId="0" fontId="0" fillId="2" borderId="0" xfId="0" applyFill="1" applyBorder="1" applyAlignment="1">
      <alignment wrapText="1"/>
    </xf>
    <xf numFmtId="0" fontId="3" fillId="0" borderId="6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6" xfId="0" applyFont="1" applyBorder="1" applyAlignment="1">
      <alignment horizontal="left" vertical="center" wrapText="1"/>
    </xf>
    <xf numFmtId="0" fontId="0" fillId="0" borderId="11" xfId="0" applyBorder="1"/>
    <xf numFmtId="0" fontId="0" fillId="0" borderId="0" xfId="0" applyBorder="1"/>
    <xf numFmtId="0" fontId="0" fillId="0" borderId="14" xfId="0" applyBorder="1" applyAlignment="1">
      <alignment horizontal="left" wrapText="1"/>
    </xf>
    <xf numFmtId="0" fontId="0" fillId="0" borderId="14" xfId="0" applyBorder="1" applyAlignment="1">
      <alignment horizontal="left"/>
    </xf>
    <xf numFmtId="0" fontId="3" fillId="0" borderId="4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2" fontId="0" fillId="0" borderId="14" xfId="0" applyNumberFormat="1" applyBorder="1" applyAlignment="1">
      <alignment horizontal="left"/>
    </xf>
    <xf numFmtId="0" fontId="0" fillId="0" borderId="13" xfId="0" applyBorder="1" applyAlignment="1">
      <alignment horizontal="left"/>
    </xf>
    <xf numFmtId="2" fontId="0" fillId="0" borderId="7" xfId="0" applyNumberFormat="1" applyBorder="1" applyAlignment="1">
      <alignment horizontal="left"/>
    </xf>
    <xf numFmtId="2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3" fillId="0" borderId="5" xfId="0" applyFont="1" applyBorder="1" applyAlignment="1">
      <alignment horizontal="left" vertical="center" wrapText="1"/>
    </xf>
    <xf numFmtId="0" fontId="0" fillId="0" borderId="6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4" fillId="0" borderId="1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3" fontId="3" fillId="0" borderId="0" xfId="0" applyNumberFormat="1" applyFont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3" fillId="0" borderId="17" xfId="0" applyFont="1" applyBorder="1" applyAlignment="1">
      <alignment vertical="center" wrapText="1"/>
    </xf>
    <xf numFmtId="0" fontId="5" fillId="0" borderId="17" xfId="0" applyFont="1" applyBorder="1" applyAlignment="1">
      <alignment horizontal="right" vertical="center" wrapText="1"/>
    </xf>
    <xf numFmtId="0" fontId="3" fillId="0" borderId="17" xfId="0" applyFont="1" applyBorder="1" applyAlignment="1">
      <alignment horizontal="right" vertical="center" wrapText="1"/>
    </xf>
    <xf numFmtId="0" fontId="0" fillId="3" borderId="14" xfId="0" applyFill="1" applyBorder="1" applyAlignment="1">
      <alignment horizontal="left"/>
    </xf>
    <xf numFmtId="0" fontId="0" fillId="0" borderId="14" xfId="0" applyFill="1" applyBorder="1" applyAlignment="1">
      <alignment horizontal="left"/>
    </xf>
    <xf numFmtId="165" fontId="0" fillId="0" borderId="0" xfId="0" applyNumberFormat="1" applyAlignment="1">
      <alignment wrapText="1"/>
    </xf>
    <xf numFmtId="165" fontId="0" fillId="0" borderId="0" xfId="0" applyNumberFormat="1"/>
    <xf numFmtId="0" fontId="3" fillId="0" borderId="2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2" fontId="3" fillId="0" borderId="10" xfId="0" applyNumberFormat="1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0" fillId="0" borderId="12" xfId="0" applyBorder="1" applyAlignment="1">
      <alignment horizontal="left" vertical="center" wrapText="1"/>
    </xf>
    <xf numFmtId="0" fontId="0" fillId="0" borderId="0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11" xfId="0" applyBorder="1" applyAlignment="1">
      <alignment horizontal="left" vertical="center" wrapText="1"/>
    </xf>
    <xf numFmtId="0" fontId="0" fillId="0" borderId="13" xfId="0" applyBorder="1" applyAlignment="1">
      <alignment horizontal="left" wrapText="1"/>
    </xf>
    <xf numFmtId="0" fontId="4" fillId="0" borderId="0" xfId="0" applyFont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9" fontId="0" fillId="0" borderId="0" xfId="1" applyFont="1" applyAlignment="1">
      <alignment vertical="center"/>
    </xf>
    <xf numFmtId="0" fontId="6" fillId="0" borderId="0" xfId="2"/>
    <xf numFmtId="0" fontId="6" fillId="0" borderId="0" xfId="2"/>
  </cellXfs>
  <cellStyles count="3">
    <cellStyle name="Normal" xfId="0" builtinId="0"/>
    <cellStyle name="Normal 2" xfId="2" xr:uid="{00000000-0005-0000-0000-00002F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'H2'!$B$1</c:f>
              <c:strCache>
                <c:ptCount val="1"/>
                <c:pt idx="0">
                  <c:v>Heritability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3175">
                <a:solidFill>
                  <a:schemeClr val="accent2"/>
                </a:solidFill>
                <a:round/>
              </a:ln>
              <a:effectLst/>
            </c:spPr>
          </c:marker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5-CC9F-40B0-A3ED-F6E8242A4064}"/>
              </c:ext>
            </c:extLst>
          </c:dPt>
          <c:dLbls>
            <c:dLbl>
              <c:idx val="2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CC9F-40B0-A3ED-F6E8242A4064}"/>
                </c:ext>
              </c:extLst>
            </c:dLbl>
            <c:dLbl>
              <c:idx val="8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C9F-40B0-A3ED-F6E8242A4064}"/>
                </c:ext>
              </c:extLst>
            </c:dLbl>
            <c:dLbl>
              <c:idx val="1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C9F-40B0-A3ED-F6E8242A4064}"/>
                </c:ext>
              </c:extLst>
            </c:dLbl>
            <c:dLbl>
              <c:idx val="11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C9F-40B0-A3ED-F6E8242A4064}"/>
                </c:ext>
              </c:extLst>
            </c:dLbl>
            <c:dLbl>
              <c:idx val="13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C9F-40B0-A3ED-F6E8242A4064}"/>
                </c:ext>
              </c:extLst>
            </c:dLbl>
            <c:dLbl>
              <c:idx val="14"/>
              <c:spPr>
                <a:solidFill>
                  <a:schemeClr val="accent2"/>
                </a:solidFill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C9F-40B0-A3ED-F6E8242A4064}"/>
                </c:ext>
              </c:extLst>
            </c:dLbl>
            <c:dLbl>
              <c:idx val="15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C9F-40B0-A3ED-F6E8242A40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'H2'!$A$2:$A$21</c:f>
              <c:strCache>
                <c:ptCount val="20"/>
                <c:pt idx="0">
                  <c:v>Skin (Melanoma)</c:v>
                </c:pt>
                <c:pt idx="1">
                  <c:v>Leukemia</c:v>
                </c:pt>
                <c:pt idx="2">
                  <c:v>Prostate*</c:v>
                </c:pt>
                <c:pt idx="3">
                  <c:v>Skin (Non-melanoma)</c:v>
                </c:pt>
                <c:pt idx="4">
                  <c:v>Ovary</c:v>
                </c:pt>
                <c:pt idx="5">
                  <c:v>Kidney</c:v>
                </c:pt>
                <c:pt idx="6">
                  <c:v>Testis</c:v>
                </c:pt>
                <c:pt idx="7">
                  <c:v>Pancreas</c:v>
                </c:pt>
                <c:pt idx="8">
                  <c:v>Breast*</c:v>
                </c:pt>
                <c:pt idx="9">
                  <c:v>Bladder</c:v>
                </c:pt>
                <c:pt idx="10">
                  <c:v>Cervix*</c:v>
                </c:pt>
                <c:pt idx="11">
                  <c:v>Lung*</c:v>
                </c:pt>
                <c:pt idx="12">
                  <c:v>Corpus uteri</c:v>
                </c:pt>
                <c:pt idx="13">
                  <c:v>CRC*</c:v>
                </c:pt>
                <c:pt idx="14">
                  <c:v>Any Cancer*</c:v>
                </c:pt>
                <c:pt idx="15">
                  <c:v>Stomach*</c:v>
                </c:pt>
                <c:pt idx="16">
                  <c:v>Colon</c:v>
                </c:pt>
                <c:pt idx="17">
                  <c:v>Rectum and anus</c:v>
                </c:pt>
                <c:pt idx="18">
                  <c:v>Head and neck</c:v>
                </c:pt>
                <c:pt idx="19">
                  <c:v>Smoking related cancers</c:v>
                </c:pt>
              </c:strCache>
            </c:strRef>
          </c:cat>
          <c:val>
            <c:numRef>
              <c:f>'H2'!$B$2:$B$21</c:f>
              <c:numCache>
                <c:formatCode>0.0</c:formatCode>
                <c:ptCount val="20"/>
                <c:pt idx="0">
                  <c:v>58</c:v>
                </c:pt>
                <c:pt idx="1">
                  <c:v>57</c:v>
                </c:pt>
                <c:pt idx="2">
                  <c:v>47.3</c:v>
                </c:pt>
                <c:pt idx="3">
                  <c:v>43</c:v>
                </c:pt>
                <c:pt idx="4">
                  <c:v>39</c:v>
                </c:pt>
                <c:pt idx="5">
                  <c:v>38</c:v>
                </c:pt>
                <c:pt idx="6">
                  <c:v>37</c:v>
                </c:pt>
                <c:pt idx="7">
                  <c:v>36</c:v>
                </c:pt>
                <c:pt idx="8">
                  <c:v>31.9</c:v>
                </c:pt>
                <c:pt idx="9">
                  <c:v>30</c:v>
                </c:pt>
                <c:pt idx="10">
                  <c:v>28.5</c:v>
                </c:pt>
                <c:pt idx="11">
                  <c:v>27.6</c:v>
                </c:pt>
                <c:pt idx="12">
                  <c:v>27</c:v>
                </c:pt>
                <c:pt idx="13">
                  <c:v>25.4</c:v>
                </c:pt>
                <c:pt idx="14">
                  <c:v>22</c:v>
                </c:pt>
                <c:pt idx="15">
                  <c:v>21</c:v>
                </c:pt>
                <c:pt idx="16">
                  <c:v>15</c:v>
                </c:pt>
                <c:pt idx="17">
                  <c:v>14</c:v>
                </c:pt>
                <c:pt idx="18">
                  <c:v>9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47-44D8-B49D-FE632B8EAC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9383816"/>
        <c:axId val="369382176"/>
      </c:lineChart>
      <c:catAx>
        <c:axId val="36938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82176"/>
        <c:crosses val="autoZero"/>
        <c:auto val="1"/>
        <c:lblAlgn val="ctr"/>
        <c:lblOffset val="100"/>
        <c:noMultiLvlLbl val="0"/>
      </c:catAx>
      <c:valAx>
        <c:axId val="369382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Heritability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83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'H2'!$B$1</c:f>
              <c:strCache>
                <c:ptCount val="1"/>
                <c:pt idx="0">
                  <c:v>Heritability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3175">
                <a:solidFill>
                  <a:schemeClr val="accent2"/>
                </a:solidFill>
                <a:round/>
              </a:ln>
              <a:effectLst/>
            </c:spPr>
          </c:marker>
          <c:dPt>
            <c:idx val="14"/>
            <c:marker>
              <c:spPr>
                <a:solidFill>
                  <a:srgbClr val="7030A0"/>
                </a:solidFill>
                <a:ln w="3175">
                  <a:solidFill>
                    <a:srgbClr val="7030A0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776E-467D-93B7-34EA34F40B38}"/>
              </c:ext>
            </c:extLst>
          </c:dPt>
          <c:dLbls>
            <c:dLbl>
              <c:idx val="2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776E-467D-93B7-34EA34F40B38}"/>
                </c:ext>
              </c:extLst>
            </c:dLbl>
            <c:dLbl>
              <c:idx val="8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776E-467D-93B7-34EA34F40B38}"/>
                </c:ext>
              </c:extLst>
            </c:dLbl>
            <c:dLbl>
              <c:idx val="1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776E-467D-93B7-34EA34F40B38}"/>
                </c:ext>
              </c:extLst>
            </c:dLbl>
            <c:dLbl>
              <c:idx val="11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776E-467D-93B7-34EA34F40B38}"/>
                </c:ext>
              </c:extLst>
            </c:dLbl>
            <c:dLbl>
              <c:idx val="13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776E-467D-93B7-34EA34F40B38}"/>
                </c:ext>
              </c:extLst>
            </c:dLbl>
            <c:dLbl>
              <c:idx val="14"/>
              <c:spPr>
                <a:noFill/>
                <a:ln>
                  <a:solidFill>
                    <a:srgbClr val="7030A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776E-467D-93B7-34EA34F40B38}"/>
                </c:ext>
              </c:extLst>
            </c:dLbl>
            <c:dLbl>
              <c:idx val="15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776E-467D-93B7-34EA34F40B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'H2'!$A$2:$A$21</c:f>
              <c:strCache>
                <c:ptCount val="20"/>
                <c:pt idx="0">
                  <c:v>Skin (Melanoma)</c:v>
                </c:pt>
                <c:pt idx="1">
                  <c:v>Leukemia</c:v>
                </c:pt>
                <c:pt idx="2">
                  <c:v>Prostate*</c:v>
                </c:pt>
                <c:pt idx="3">
                  <c:v>Skin (Non-melanoma)</c:v>
                </c:pt>
                <c:pt idx="4">
                  <c:v>Ovary</c:v>
                </c:pt>
                <c:pt idx="5">
                  <c:v>Kidney</c:v>
                </c:pt>
                <c:pt idx="6">
                  <c:v>Testis</c:v>
                </c:pt>
                <c:pt idx="7">
                  <c:v>Pancreas</c:v>
                </c:pt>
                <c:pt idx="8">
                  <c:v>Breast*</c:v>
                </c:pt>
                <c:pt idx="9">
                  <c:v>Bladder</c:v>
                </c:pt>
                <c:pt idx="10">
                  <c:v>Cervix*</c:v>
                </c:pt>
                <c:pt idx="11">
                  <c:v>Lung*</c:v>
                </c:pt>
                <c:pt idx="12">
                  <c:v>Corpus uteri</c:v>
                </c:pt>
                <c:pt idx="13">
                  <c:v>CRC*</c:v>
                </c:pt>
                <c:pt idx="14">
                  <c:v>Any Cancer*</c:v>
                </c:pt>
                <c:pt idx="15">
                  <c:v>Stomach*</c:v>
                </c:pt>
                <c:pt idx="16">
                  <c:v>Colon</c:v>
                </c:pt>
                <c:pt idx="17">
                  <c:v>Rectum and anus</c:v>
                </c:pt>
                <c:pt idx="18">
                  <c:v>Head and neck</c:v>
                </c:pt>
                <c:pt idx="19">
                  <c:v>Smoking related cancers</c:v>
                </c:pt>
              </c:strCache>
            </c:strRef>
          </c:cat>
          <c:val>
            <c:numRef>
              <c:f>'H2'!$B$2:$B$21</c:f>
              <c:numCache>
                <c:formatCode>0.0</c:formatCode>
                <c:ptCount val="20"/>
                <c:pt idx="0">
                  <c:v>58</c:v>
                </c:pt>
                <c:pt idx="1">
                  <c:v>57</c:v>
                </c:pt>
                <c:pt idx="2">
                  <c:v>47.3</c:v>
                </c:pt>
                <c:pt idx="3">
                  <c:v>43</c:v>
                </c:pt>
                <c:pt idx="4">
                  <c:v>39</c:v>
                </c:pt>
                <c:pt idx="5">
                  <c:v>38</c:v>
                </c:pt>
                <c:pt idx="6">
                  <c:v>37</c:v>
                </c:pt>
                <c:pt idx="7">
                  <c:v>36</c:v>
                </c:pt>
                <c:pt idx="8">
                  <c:v>31.9</c:v>
                </c:pt>
                <c:pt idx="9">
                  <c:v>30</c:v>
                </c:pt>
                <c:pt idx="10">
                  <c:v>28.5</c:v>
                </c:pt>
                <c:pt idx="11">
                  <c:v>27.6</c:v>
                </c:pt>
                <c:pt idx="12">
                  <c:v>27</c:v>
                </c:pt>
                <c:pt idx="13">
                  <c:v>25.4</c:v>
                </c:pt>
                <c:pt idx="14">
                  <c:v>22</c:v>
                </c:pt>
                <c:pt idx="15">
                  <c:v>21</c:v>
                </c:pt>
                <c:pt idx="16">
                  <c:v>15</c:v>
                </c:pt>
                <c:pt idx="17">
                  <c:v>14</c:v>
                </c:pt>
                <c:pt idx="18">
                  <c:v>9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3-4EF5-9F3C-7D7B667A68B6}"/>
            </c:ext>
          </c:extLst>
        </c:ser>
        <c:ser>
          <c:idx val="1"/>
          <c:order val="1"/>
          <c:tx>
            <c:strRef>
              <c:f>'H2'!$C$1</c:f>
              <c:strCache>
                <c:ptCount val="1"/>
                <c:pt idx="0">
                  <c:v>Shared Environment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14"/>
            <c:marker>
              <c:spPr>
                <a:solidFill>
                  <a:srgbClr val="00B050"/>
                </a:solidFill>
                <a:ln w="9525">
                  <a:solidFill>
                    <a:srgbClr val="00B050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A13-4EF5-9F3C-7D7B667A68B6}"/>
              </c:ext>
            </c:extLst>
          </c:dPt>
          <c:dLbls>
            <c:dLbl>
              <c:idx val="2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lIns="38100" tIns="0" rIns="38100" bIns="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776E-467D-93B7-34EA34F40B38}"/>
                </c:ext>
              </c:extLst>
            </c:dLbl>
            <c:dLbl>
              <c:idx val="8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lIns="38100" tIns="0" rIns="38100" bIns="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776E-467D-93B7-34EA34F40B38}"/>
                </c:ext>
              </c:extLst>
            </c:dLbl>
            <c:dLbl>
              <c:idx val="1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lIns="38100" tIns="0" rIns="38100" bIns="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776E-467D-93B7-34EA34F40B38}"/>
                </c:ext>
              </c:extLst>
            </c:dLbl>
            <c:dLbl>
              <c:idx val="11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lIns="38100" tIns="0" rIns="38100" bIns="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76E-467D-93B7-34EA34F40B38}"/>
                </c:ext>
              </c:extLst>
            </c:dLbl>
            <c:dLbl>
              <c:idx val="13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lIns="38100" tIns="0" rIns="38100" bIns="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4-776E-467D-93B7-34EA34F40B38}"/>
                </c:ext>
              </c:extLst>
            </c:dLbl>
            <c:dLbl>
              <c:idx val="14"/>
              <c:layout>
                <c:manualLayout>
                  <c:x val="-2.8238779013998676E-2"/>
                  <c:y val="-2.492728949421863E-2"/>
                </c:manualLayout>
              </c:layout>
              <c:spPr>
                <a:noFill/>
                <a:ln>
                  <a:solidFill>
                    <a:srgbClr val="00B050"/>
                  </a:solidFill>
                </a:ln>
                <a:effectLst/>
              </c:spPr>
              <c:txPr>
                <a:bodyPr rot="0" spcFirstLastPara="1" vertOverflow="ellipsis" vert="horz" wrap="square" lIns="38100" tIns="0" rIns="38100" bIns="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8A13-4EF5-9F3C-7D7B667A68B6}"/>
                </c:ext>
              </c:extLst>
            </c:dLbl>
            <c:dLbl>
              <c:idx val="15"/>
              <c:layout>
                <c:manualLayout>
                  <c:x val="-2.8238779013998554E-2"/>
                  <c:y val="3.0512765945836812E-2"/>
                </c:manualLayout>
              </c:layout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lIns="38100" tIns="0" rIns="38100" bIns="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4-8A13-4EF5-9F3C-7D7B667A68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3810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'H2'!$A$2:$A$21</c:f>
              <c:strCache>
                <c:ptCount val="20"/>
                <c:pt idx="0">
                  <c:v>Skin (Melanoma)</c:v>
                </c:pt>
                <c:pt idx="1">
                  <c:v>Leukemia</c:v>
                </c:pt>
                <c:pt idx="2">
                  <c:v>Prostate*</c:v>
                </c:pt>
                <c:pt idx="3">
                  <c:v>Skin (Non-melanoma)</c:v>
                </c:pt>
                <c:pt idx="4">
                  <c:v>Ovary</c:v>
                </c:pt>
                <c:pt idx="5">
                  <c:v>Kidney</c:v>
                </c:pt>
                <c:pt idx="6">
                  <c:v>Testis</c:v>
                </c:pt>
                <c:pt idx="7">
                  <c:v>Pancreas</c:v>
                </c:pt>
                <c:pt idx="8">
                  <c:v>Breast*</c:v>
                </c:pt>
                <c:pt idx="9">
                  <c:v>Bladder</c:v>
                </c:pt>
                <c:pt idx="10">
                  <c:v>Cervix*</c:v>
                </c:pt>
                <c:pt idx="11">
                  <c:v>Lung*</c:v>
                </c:pt>
                <c:pt idx="12">
                  <c:v>Corpus uteri</c:v>
                </c:pt>
                <c:pt idx="13">
                  <c:v>CRC*</c:v>
                </c:pt>
                <c:pt idx="14">
                  <c:v>Any Cancer*</c:v>
                </c:pt>
                <c:pt idx="15">
                  <c:v>Stomach*</c:v>
                </c:pt>
                <c:pt idx="16">
                  <c:v>Colon</c:v>
                </c:pt>
                <c:pt idx="17">
                  <c:v>Rectum and anus</c:v>
                </c:pt>
                <c:pt idx="18">
                  <c:v>Head and neck</c:v>
                </c:pt>
                <c:pt idx="19">
                  <c:v>Smoking related cancers</c:v>
                </c:pt>
              </c:strCache>
            </c:strRef>
          </c:cat>
          <c:val>
            <c:numRef>
              <c:f>'H2'!$C$2:$C$21</c:f>
              <c:numCache>
                <c:formatCode>0.0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</c:v>
                </c:pt>
                <c:pt idx="7">
                  <c:v>0</c:v>
                </c:pt>
                <c:pt idx="8">
                  <c:v>20.399999999999999</c:v>
                </c:pt>
                <c:pt idx="9">
                  <c:v>0</c:v>
                </c:pt>
                <c:pt idx="10">
                  <c:v>16.3</c:v>
                </c:pt>
                <c:pt idx="11">
                  <c:v>18.8</c:v>
                </c:pt>
                <c:pt idx="12">
                  <c:v>0</c:v>
                </c:pt>
                <c:pt idx="13">
                  <c:v>16.5</c:v>
                </c:pt>
                <c:pt idx="14">
                  <c:v>14.7</c:v>
                </c:pt>
                <c:pt idx="15">
                  <c:v>19.5</c:v>
                </c:pt>
                <c:pt idx="16">
                  <c:v>6</c:v>
                </c:pt>
                <c:pt idx="17">
                  <c:v>24</c:v>
                </c:pt>
                <c:pt idx="18">
                  <c:v>26</c:v>
                </c:pt>
                <c:pt idx="1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13-4EF5-9F3C-7D7B667A68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9383816"/>
        <c:axId val="369382176"/>
      </c:lineChart>
      <c:catAx>
        <c:axId val="36938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82176"/>
        <c:crosses val="autoZero"/>
        <c:auto val="1"/>
        <c:lblAlgn val="ctr"/>
        <c:lblOffset val="100"/>
        <c:noMultiLvlLbl val="0"/>
      </c:catAx>
      <c:valAx>
        <c:axId val="369382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Proportion of variation explained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8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'C'!$C$1</c:f>
              <c:strCache>
                <c:ptCount val="1"/>
                <c:pt idx="0">
                  <c:v>Shared Environment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3175">
                <a:solidFill>
                  <a:schemeClr val="accent1"/>
                </a:solidFill>
                <a:round/>
              </a:ln>
              <a:effectLst/>
            </c:spPr>
          </c:marker>
          <c:dPt>
            <c:idx val="9"/>
            <c:marker>
              <c:symbol val="diamond"/>
              <c:size val="6"/>
              <c:spPr>
                <a:solidFill>
                  <a:schemeClr val="accent1"/>
                </a:solidFill>
                <a:ln w="317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31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403-4308-973F-523055FDCBFA}"/>
              </c:ext>
            </c:extLst>
          </c:dPt>
          <c:dLbls>
            <c:dLbl>
              <c:idx val="4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3403-4308-973F-523055FDCBFA}"/>
                </c:ext>
              </c:extLst>
            </c:dLbl>
            <c:dLbl>
              <c:idx val="5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403-4308-973F-523055FDCBFA}"/>
                </c:ext>
              </c:extLst>
            </c:dLbl>
            <c:dLbl>
              <c:idx val="6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3403-4308-973F-523055FDCBFA}"/>
                </c:ext>
              </c:extLst>
            </c:dLbl>
            <c:dLbl>
              <c:idx val="7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3403-4308-973F-523055FDCBFA}"/>
                </c:ext>
              </c:extLst>
            </c:dLbl>
            <c:dLbl>
              <c:idx val="8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3403-4308-973F-523055FDCBFA}"/>
                </c:ext>
              </c:extLst>
            </c:dLbl>
            <c:dLbl>
              <c:idx val="9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3403-4308-973F-523055FDCBFA}"/>
                </c:ext>
              </c:extLst>
            </c:dLbl>
            <c:dLbl>
              <c:idx val="13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3403-4308-973F-523055FDCB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'C'!$A$2:$A$21</c:f>
              <c:strCache>
                <c:ptCount val="20"/>
                <c:pt idx="0">
                  <c:v>Smoking related cancers</c:v>
                </c:pt>
                <c:pt idx="1">
                  <c:v>Head and neck</c:v>
                </c:pt>
                <c:pt idx="2">
                  <c:v>Testis</c:v>
                </c:pt>
                <c:pt idx="3">
                  <c:v>Rectum and anus</c:v>
                </c:pt>
                <c:pt idx="4">
                  <c:v>Breast*</c:v>
                </c:pt>
                <c:pt idx="5">
                  <c:v>Stomach*</c:v>
                </c:pt>
                <c:pt idx="6">
                  <c:v>Lung*</c:v>
                </c:pt>
                <c:pt idx="7">
                  <c:v>CRC*</c:v>
                </c:pt>
                <c:pt idx="8">
                  <c:v>Cervix*</c:v>
                </c:pt>
                <c:pt idx="9">
                  <c:v>Any Cancer*</c:v>
                </c:pt>
                <c:pt idx="10">
                  <c:v>Colon</c:v>
                </c:pt>
                <c:pt idx="11">
                  <c:v>Skin (Melanoma)</c:v>
                </c:pt>
                <c:pt idx="12">
                  <c:v>Leukemia</c:v>
                </c:pt>
                <c:pt idx="13">
                  <c:v>Prostate*</c:v>
                </c:pt>
                <c:pt idx="14">
                  <c:v>Skin (Non-melanoma)</c:v>
                </c:pt>
                <c:pt idx="15">
                  <c:v>Ovary</c:v>
                </c:pt>
                <c:pt idx="16">
                  <c:v>Kidney</c:v>
                </c:pt>
                <c:pt idx="17">
                  <c:v>Pancreas</c:v>
                </c:pt>
                <c:pt idx="18">
                  <c:v>Bladder</c:v>
                </c:pt>
                <c:pt idx="19">
                  <c:v>Corpus uteri</c:v>
                </c:pt>
              </c:strCache>
            </c:strRef>
          </c:cat>
          <c:val>
            <c:numRef>
              <c:f>'C'!$C$2:$C$21</c:f>
              <c:numCache>
                <c:formatCode>0.0</c:formatCode>
                <c:ptCount val="20"/>
                <c:pt idx="0">
                  <c:v>90</c:v>
                </c:pt>
                <c:pt idx="1">
                  <c:v>26</c:v>
                </c:pt>
                <c:pt idx="2">
                  <c:v>24</c:v>
                </c:pt>
                <c:pt idx="3">
                  <c:v>24</c:v>
                </c:pt>
                <c:pt idx="4">
                  <c:v>20.399999999999999</c:v>
                </c:pt>
                <c:pt idx="5">
                  <c:v>19.5</c:v>
                </c:pt>
                <c:pt idx="6">
                  <c:v>18.8</c:v>
                </c:pt>
                <c:pt idx="7">
                  <c:v>16.5</c:v>
                </c:pt>
                <c:pt idx="8">
                  <c:v>16.3</c:v>
                </c:pt>
                <c:pt idx="9">
                  <c:v>14.7</c:v>
                </c:pt>
                <c:pt idx="10">
                  <c:v>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F-4BAE-A9DD-94CB082D7EE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9383816"/>
        <c:axId val="369382176"/>
      </c:lineChart>
      <c:catAx>
        <c:axId val="36938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82176"/>
        <c:crosses val="autoZero"/>
        <c:auto val="1"/>
        <c:lblAlgn val="ctr"/>
        <c:lblOffset val="100"/>
        <c:noMultiLvlLbl val="0"/>
      </c:catAx>
      <c:valAx>
        <c:axId val="369382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Proportion of variation explained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83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E!$D$1</c:f>
              <c:strCache>
                <c:ptCount val="1"/>
                <c:pt idx="0">
                  <c:v>Unshared Environment</c:v>
                </c:pt>
              </c:strCache>
            </c:strRef>
          </c:tx>
          <c:spPr>
            <a:ln w="3175">
              <a:solidFill>
                <a:schemeClr val="accent6"/>
              </a:solidFill>
            </a:ln>
          </c:spPr>
          <c:marker>
            <c:symbol val="diamond"/>
            <c:size val="6"/>
            <c:spPr>
              <a:solidFill>
                <a:schemeClr val="accent6"/>
              </a:solidFill>
              <a:ln w="3175">
                <a:noFill/>
                <a:round/>
              </a:ln>
              <a:effectLst/>
            </c:spPr>
          </c:marker>
          <c:dLbls>
            <c:dLbl>
              <c:idx val="5"/>
              <c:spPr>
                <a:solidFill>
                  <a:schemeClr val="accent6"/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9B28-478E-97BC-3679569BCA5A}"/>
                </c:ext>
              </c:extLst>
            </c:dLbl>
            <c:dLbl>
              <c:idx val="9"/>
              <c:spPr>
                <a:noFill/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9B28-478E-97BC-3679569BCA5A}"/>
                </c:ext>
              </c:extLst>
            </c:dLbl>
            <c:dLbl>
              <c:idx val="10"/>
              <c:spPr>
                <a:noFill/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9B28-478E-97BC-3679569BCA5A}"/>
                </c:ext>
              </c:extLst>
            </c:dLbl>
            <c:dLbl>
              <c:idx val="12"/>
              <c:spPr>
                <a:noFill/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9B28-478E-97BC-3679569BCA5A}"/>
                </c:ext>
              </c:extLst>
            </c:dLbl>
            <c:dLbl>
              <c:idx val="13"/>
              <c:spPr>
                <a:noFill/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9B28-478E-97BC-3679569BCA5A}"/>
                </c:ext>
              </c:extLst>
            </c:dLbl>
            <c:dLbl>
              <c:idx val="14"/>
              <c:spPr>
                <a:noFill/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9B28-478E-97BC-3679569BCA5A}"/>
                </c:ext>
              </c:extLst>
            </c:dLbl>
            <c:dLbl>
              <c:idx val="15"/>
              <c:spPr>
                <a:noFill/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9B28-478E-97BC-3679569BCA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E!$A$2:$A$21</c:f>
              <c:strCache>
                <c:ptCount val="20"/>
                <c:pt idx="0">
                  <c:v>Colon</c:v>
                </c:pt>
                <c:pt idx="1">
                  <c:v>Corpus uteri</c:v>
                </c:pt>
                <c:pt idx="2">
                  <c:v>Bladder</c:v>
                </c:pt>
                <c:pt idx="3">
                  <c:v>Head and neck</c:v>
                </c:pt>
                <c:pt idx="4">
                  <c:v>Pancreas</c:v>
                </c:pt>
                <c:pt idx="5">
                  <c:v>Any Cancer*</c:v>
                </c:pt>
                <c:pt idx="6">
                  <c:v>Kidney</c:v>
                </c:pt>
                <c:pt idx="7">
                  <c:v>Rectum and anus</c:v>
                </c:pt>
                <c:pt idx="8">
                  <c:v>Ovary</c:v>
                </c:pt>
                <c:pt idx="9">
                  <c:v>Stomach*</c:v>
                </c:pt>
                <c:pt idx="10">
                  <c:v>CRC*</c:v>
                </c:pt>
                <c:pt idx="11">
                  <c:v>Skin (Non-melanoma)</c:v>
                </c:pt>
                <c:pt idx="12">
                  <c:v>Cervix*</c:v>
                </c:pt>
                <c:pt idx="13">
                  <c:v>Lung*</c:v>
                </c:pt>
                <c:pt idx="14">
                  <c:v>Prostate*</c:v>
                </c:pt>
                <c:pt idx="15">
                  <c:v>Breast*</c:v>
                </c:pt>
                <c:pt idx="16">
                  <c:v>Leukemia</c:v>
                </c:pt>
                <c:pt idx="17">
                  <c:v>Skin (Melanoma)</c:v>
                </c:pt>
                <c:pt idx="18">
                  <c:v>Testis</c:v>
                </c:pt>
                <c:pt idx="19">
                  <c:v>Smoking related cancers</c:v>
                </c:pt>
              </c:strCache>
            </c:strRef>
          </c:cat>
          <c:val>
            <c:numRef>
              <c:f>E!$D$2:$D$21</c:f>
              <c:numCache>
                <c:formatCode>0.0</c:formatCode>
                <c:ptCount val="20"/>
                <c:pt idx="0">
                  <c:v>79</c:v>
                </c:pt>
                <c:pt idx="1">
                  <c:v>73</c:v>
                </c:pt>
                <c:pt idx="2">
                  <c:v>70</c:v>
                </c:pt>
                <c:pt idx="3">
                  <c:v>65</c:v>
                </c:pt>
                <c:pt idx="4">
                  <c:v>64</c:v>
                </c:pt>
                <c:pt idx="5">
                  <c:v>63.3</c:v>
                </c:pt>
                <c:pt idx="6">
                  <c:v>62</c:v>
                </c:pt>
                <c:pt idx="7">
                  <c:v>62</c:v>
                </c:pt>
                <c:pt idx="8">
                  <c:v>61</c:v>
                </c:pt>
                <c:pt idx="9">
                  <c:v>59.5</c:v>
                </c:pt>
                <c:pt idx="10">
                  <c:v>58.099999999999994</c:v>
                </c:pt>
                <c:pt idx="11">
                  <c:v>57</c:v>
                </c:pt>
                <c:pt idx="12">
                  <c:v>55.2</c:v>
                </c:pt>
                <c:pt idx="13">
                  <c:v>53.600000000000009</c:v>
                </c:pt>
                <c:pt idx="14">
                  <c:v>52.7</c:v>
                </c:pt>
                <c:pt idx="15">
                  <c:v>47.699999999999996</c:v>
                </c:pt>
                <c:pt idx="16">
                  <c:v>43</c:v>
                </c:pt>
                <c:pt idx="17">
                  <c:v>42</c:v>
                </c:pt>
                <c:pt idx="18">
                  <c:v>39</c:v>
                </c:pt>
                <c:pt idx="1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28-478E-97BC-3679569BCA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9383816"/>
        <c:axId val="369382176"/>
      </c:lineChart>
      <c:catAx>
        <c:axId val="36938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82176"/>
        <c:crosses val="autoZero"/>
        <c:auto val="1"/>
        <c:lblAlgn val="ctr"/>
        <c:lblOffset val="100"/>
        <c:noMultiLvlLbl val="0"/>
      </c:catAx>
      <c:valAx>
        <c:axId val="369382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Proportion of variation explained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83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ACE!$B$1</c:f>
              <c:strCache>
                <c:ptCount val="1"/>
                <c:pt idx="0">
                  <c:v>Heritability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ACE!$A$2:$A$21</c:f>
              <c:strCache>
                <c:ptCount val="20"/>
                <c:pt idx="0">
                  <c:v>Smoking related cancers</c:v>
                </c:pt>
                <c:pt idx="1">
                  <c:v>Testis</c:v>
                </c:pt>
                <c:pt idx="2">
                  <c:v>Skin (Melanoma)</c:v>
                </c:pt>
                <c:pt idx="3">
                  <c:v>Leukemia</c:v>
                </c:pt>
                <c:pt idx="4">
                  <c:v>Breast*</c:v>
                </c:pt>
                <c:pt idx="5">
                  <c:v>Prostate*</c:v>
                </c:pt>
                <c:pt idx="6">
                  <c:v>Lung*</c:v>
                </c:pt>
                <c:pt idx="7">
                  <c:v>Cervix*</c:v>
                </c:pt>
                <c:pt idx="8">
                  <c:v>Skin (Non-melanoma)</c:v>
                </c:pt>
                <c:pt idx="9">
                  <c:v>CRC*</c:v>
                </c:pt>
                <c:pt idx="10">
                  <c:v>Stomach*</c:v>
                </c:pt>
                <c:pt idx="11">
                  <c:v>Ovary</c:v>
                </c:pt>
                <c:pt idx="12">
                  <c:v>Kidney</c:v>
                </c:pt>
                <c:pt idx="13">
                  <c:v>Rectum and anus</c:v>
                </c:pt>
                <c:pt idx="14">
                  <c:v>Any Cancer*</c:v>
                </c:pt>
                <c:pt idx="15">
                  <c:v>Pancreas</c:v>
                </c:pt>
                <c:pt idx="16">
                  <c:v>Head and neck</c:v>
                </c:pt>
                <c:pt idx="17">
                  <c:v>Bladder</c:v>
                </c:pt>
                <c:pt idx="18">
                  <c:v>Corpus uteri</c:v>
                </c:pt>
                <c:pt idx="19">
                  <c:v>Colon</c:v>
                </c:pt>
              </c:strCache>
            </c:strRef>
          </c:cat>
          <c:val>
            <c:numRef>
              <c:f>ACE!$B$2:$B$22</c:f>
              <c:numCache>
                <c:formatCode>0.0</c:formatCode>
                <c:ptCount val="21"/>
                <c:pt idx="0">
                  <c:v>0</c:v>
                </c:pt>
                <c:pt idx="1">
                  <c:v>37</c:v>
                </c:pt>
                <c:pt idx="2">
                  <c:v>58</c:v>
                </c:pt>
                <c:pt idx="3">
                  <c:v>57</c:v>
                </c:pt>
                <c:pt idx="4">
                  <c:v>31.9</c:v>
                </c:pt>
                <c:pt idx="5">
                  <c:v>47.3</c:v>
                </c:pt>
                <c:pt idx="6">
                  <c:v>27.6</c:v>
                </c:pt>
                <c:pt idx="7">
                  <c:v>28.5</c:v>
                </c:pt>
                <c:pt idx="8">
                  <c:v>43</c:v>
                </c:pt>
                <c:pt idx="9">
                  <c:v>25.4</c:v>
                </c:pt>
                <c:pt idx="10">
                  <c:v>21</c:v>
                </c:pt>
                <c:pt idx="11">
                  <c:v>39</c:v>
                </c:pt>
                <c:pt idx="12">
                  <c:v>38</c:v>
                </c:pt>
                <c:pt idx="13">
                  <c:v>14</c:v>
                </c:pt>
                <c:pt idx="14">
                  <c:v>22</c:v>
                </c:pt>
                <c:pt idx="15">
                  <c:v>36</c:v>
                </c:pt>
                <c:pt idx="16">
                  <c:v>9</c:v>
                </c:pt>
                <c:pt idx="17">
                  <c:v>30</c:v>
                </c:pt>
                <c:pt idx="18">
                  <c:v>27</c:v>
                </c:pt>
                <c:pt idx="1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6-458D-B67D-C63C3ECC3C9B}"/>
            </c:ext>
          </c:extLst>
        </c:ser>
        <c:ser>
          <c:idx val="1"/>
          <c:order val="1"/>
          <c:tx>
            <c:strRef>
              <c:f>ACE!$C$1</c:f>
              <c:strCache>
                <c:ptCount val="1"/>
                <c:pt idx="0">
                  <c:v>Shared Environment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ACE!$A$2:$A$21</c:f>
              <c:strCache>
                <c:ptCount val="20"/>
                <c:pt idx="0">
                  <c:v>Smoking related cancers</c:v>
                </c:pt>
                <c:pt idx="1">
                  <c:v>Testis</c:v>
                </c:pt>
                <c:pt idx="2">
                  <c:v>Skin (Melanoma)</c:v>
                </c:pt>
                <c:pt idx="3">
                  <c:v>Leukemia</c:v>
                </c:pt>
                <c:pt idx="4">
                  <c:v>Breast*</c:v>
                </c:pt>
                <c:pt idx="5">
                  <c:v>Prostate*</c:v>
                </c:pt>
                <c:pt idx="6">
                  <c:v>Lung*</c:v>
                </c:pt>
                <c:pt idx="7">
                  <c:v>Cervix*</c:v>
                </c:pt>
                <c:pt idx="8">
                  <c:v>Skin (Non-melanoma)</c:v>
                </c:pt>
                <c:pt idx="9">
                  <c:v>CRC*</c:v>
                </c:pt>
                <c:pt idx="10">
                  <c:v>Stomach*</c:v>
                </c:pt>
                <c:pt idx="11">
                  <c:v>Ovary</c:v>
                </c:pt>
                <c:pt idx="12">
                  <c:v>Kidney</c:v>
                </c:pt>
                <c:pt idx="13">
                  <c:v>Rectum and anus</c:v>
                </c:pt>
                <c:pt idx="14">
                  <c:v>Any Cancer*</c:v>
                </c:pt>
                <c:pt idx="15">
                  <c:v>Pancreas</c:v>
                </c:pt>
                <c:pt idx="16">
                  <c:v>Head and neck</c:v>
                </c:pt>
                <c:pt idx="17">
                  <c:v>Bladder</c:v>
                </c:pt>
                <c:pt idx="18">
                  <c:v>Corpus uteri</c:v>
                </c:pt>
                <c:pt idx="19">
                  <c:v>Colon</c:v>
                </c:pt>
              </c:strCache>
            </c:strRef>
          </c:cat>
          <c:val>
            <c:numRef>
              <c:f>ACE!$C$2:$C$22</c:f>
              <c:numCache>
                <c:formatCode>0.0</c:formatCode>
                <c:ptCount val="21"/>
                <c:pt idx="0">
                  <c:v>90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  <c:pt idx="4">
                  <c:v>20.399999999999999</c:v>
                </c:pt>
                <c:pt idx="5">
                  <c:v>0</c:v>
                </c:pt>
                <c:pt idx="6">
                  <c:v>18.8</c:v>
                </c:pt>
                <c:pt idx="7">
                  <c:v>16.3</c:v>
                </c:pt>
                <c:pt idx="8">
                  <c:v>0</c:v>
                </c:pt>
                <c:pt idx="9">
                  <c:v>16.5</c:v>
                </c:pt>
                <c:pt idx="10">
                  <c:v>19.5</c:v>
                </c:pt>
                <c:pt idx="11">
                  <c:v>0</c:v>
                </c:pt>
                <c:pt idx="12">
                  <c:v>0</c:v>
                </c:pt>
                <c:pt idx="13">
                  <c:v>24</c:v>
                </c:pt>
                <c:pt idx="14">
                  <c:v>14.7</c:v>
                </c:pt>
                <c:pt idx="15">
                  <c:v>0</c:v>
                </c:pt>
                <c:pt idx="16">
                  <c:v>26</c:v>
                </c:pt>
                <c:pt idx="17">
                  <c:v>0</c:v>
                </c:pt>
                <c:pt idx="18">
                  <c:v>0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E6-458D-B67D-C63C3ECC3C9B}"/>
            </c:ext>
          </c:extLst>
        </c:ser>
        <c:ser>
          <c:idx val="2"/>
          <c:order val="2"/>
          <c:tx>
            <c:strRef>
              <c:f>ACE!$D$1</c:f>
              <c:strCache>
                <c:ptCount val="1"/>
                <c:pt idx="0">
                  <c:v>Unshared Environment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ACE!$A$2:$A$21</c:f>
              <c:strCache>
                <c:ptCount val="20"/>
                <c:pt idx="0">
                  <c:v>Smoking related cancers</c:v>
                </c:pt>
                <c:pt idx="1">
                  <c:v>Testis</c:v>
                </c:pt>
                <c:pt idx="2">
                  <c:v>Skin (Melanoma)</c:v>
                </c:pt>
                <c:pt idx="3">
                  <c:v>Leukemia</c:v>
                </c:pt>
                <c:pt idx="4">
                  <c:v>Breast*</c:v>
                </c:pt>
                <c:pt idx="5">
                  <c:v>Prostate*</c:v>
                </c:pt>
                <c:pt idx="6">
                  <c:v>Lung*</c:v>
                </c:pt>
                <c:pt idx="7">
                  <c:v>Cervix*</c:v>
                </c:pt>
                <c:pt idx="8">
                  <c:v>Skin (Non-melanoma)</c:v>
                </c:pt>
                <c:pt idx="9">
                  <c:v>CRC*</c:v>
                </c:pt>
                <c:pt idx="10">
                  <c:v>Stomach*</c:v>
                </c:pt>
                <c:pt idx="11">
                  <c:v>Ovary</c:v>
                </c:pt>
                <c:pt idx="12">
                  <c:v>Kidney</c:v>
                </c:pt>
                <c:pt idx="13">
                  <c:v>Rectum and anus</c:v>
                </c:pt>
                <c:pt idx="14">
                  <c:v>Any Cancer*</c:v>
                </c:pt>
                <c:pt idx="15">
                  <c:v>Pancreas</c:v>
                </c:pt>
                <c:pt idx="16">
                  <c:v>Head and neck</c:v>
                </c:pt>
                <c:pt idx="17">
                  <c:v>Bladder</c:v>
                </c:pt>
                <c:pt idx="18">
                  <c:v>Corpus uteri</c:v>
                </c:pt>
                <c:pt idx="19">
                  <c:v>Colon</c:v>
                </c:pt>
              </c:strCache>
            </c:strRef>
          </c:cat>
          <c:val>
            <c:numRef>
              <c:f>ACE!$D$2:$D$22</c:f>
              <c:numCache>
                <c:formatCode>0.0</c:formatCode>
                <c:ptCount val="21"/>
                <c:pt idx="0">
                  <c:v>10</c:v>
                </c:pt>
                <c:pt idx="1">
                  <c:v>39</c:v>
                </c:pt>
                <c:pt idx="2">
                  <c:v>42</c:v>
                </c:pt>
                <c:pt idx="3">
                  <c:v>43</c:v>
                </c:pt>
                <c:pt idx="4">
                  <c:v>47.699999999999996</c:v>
                </c:pt>
                <c:pt idx="5">
                  <c:v>52.7</c:v>
                </c:pt>
                <c:pt idx="6">
                  <c:v>53.600000000000009</c:v>
                </c:pt>
                <c:pt idx="7">
                  <c:v>55.2</c:v>
                </c:pt>
                <c:pt idx="8">
                  <c:v>57</c:v>
                </c:pt>
                <c:pt idx="9">
                  <c:v>58.099999999999994</c:v>
                </c:pt>
                <c:pt idx="10">
                  <c:v>59.5</c:v>
                </c:pt>
                <c:pt idx="11">
                  <c:v>61</c:v>
                </c:pt>
                <c:pt idx="12">
                  <c:v>62</c:v>
                </c:pt>
                <c:pt idx="13">
                  <c:v>62</c:v>
                </c:pt>
                <c:pt idx="14">
                  <c:v>63.3</c:v>
                </c:pt>
                <c:pt idx="15">
                  <c:v>64</c:v>
                </c:pt>
                <c:pt idx="16">
                  <c:v>65</c:v>
                </c:pt>
                <c:pt idx="17">
                  <c:v>70</c:v>
                </c:pt>
                <c:pt idx="18">
                  <c:v>73</c:v>
                </c:pt>
                <c:pt idx="19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E6-458D-B67D-C63C3ECC3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8343464"/>
        <c:axId val="568338872"/>
      </c:barChart>
      <c:catAx>
        <c:axId val="56834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38872"/>
        <c:crosses val="autoZero"/>
        <c:auto val="1"/>
        <c:lblAlgn val="ctr"/>
        <c:lblOffset val="100"/>
        <c:noMultiLvlLbl val="0"/>
      </c:catAx>
      <c:valAx>
        <c:axId val="568338872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  <a:r>
                  <a:rPr lang="en-US" baseline="0"/>
                  <a:t> of Variation Explained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4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Hereditary Mutation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vs.Science!$A$2:$A$21</c:f>
              <c:strCache>
                <c:ptCount val="20"/>
                <c:pt idx="0">
                  <c:v>Skin (Melanoma)</c:v>
                </c:pt>
                <c:pt idx="1">
                  <c:v>Leukemia</c:v>
                </c:pt>
                <c:pt idx="2">
                  <c:v>Prostate*</c:v>
                </c:pt>
                <c:pt idx="3">
                  <c:v>Skin (Non-melanoma)^</c:v>
                </c:pt>
                <c:pt idx="4">
                  <c:v>Ovary</c:v>
                </c:pt>
                <c:pt idx="5">
                  <c:v>Kidney</c:v>
                </c:pt>
                <c:pt idx="6">
                  <c:v>Testis</c:v>
                </c:pt>
                <c:pt idx="7">
                  <c:v>Pancreas</c:v>
                </c:pt>
                <c:pt idx="8">
                  <c:v>Breast*</c:v>
                </c:pt>
                <c:pt idx="9">
                  <c:v>Bladder</c:v>
                </c:pt>
                <c:pt idx="10">
                  <c:v>Cervix*</c:v>
                </c:pt>
                <c:pt idx="11">
                  <c:v>Lung*</c:v>
                </c:pt>
                <c:pt idx="12">
                  <c:v>Corpus uteri^</c:v>
                </c:pt>
                <c:pt idx="13">
                  <c:v>CRC*^</c:v>
                </c:pt>
                <c:pt idx="14">
                  <c:v>Any Cancer*</c:v>
                </c:pt>
                <c:pt idx="15">
                  <c:v>Stomach*</c:v>
                </c:pt>
                <c:pt idx="16">
                  <c:v>Colon</c:v>
                </c:pt>
                <c:pt idx="17">
                  <c:v>Rectum and anus^</c:v>
                </c:pt>
                <c:pt idx="18">
                  <c:v>Head and neck^</c:v>
                </c:pt>
                <c:pt idx="19">
                  <c:v>Smoking related cancers^</c:v>
                </c:pt>
              </c:strCache>
            </c:strRef>
          </c:cat>
          <c:val>
            <c:numRef>
              <c:f>vs.Science!$E$2:$E$20</c:f>
              <c:numCache>
                <c:formatCode>General</c:formatCode>
                <c:ptCount val="19"/>
                <c:pt idx="0">
                  <c:v>5</c:v>
                </c:pt>
                <c:pt idx="1">
                  <c:v>0.5</c:v>
                </c:pt>
                <c:pt idx="2">
                  <c:v>4.5</c:v>
                </c:pt>
                <c:pt idx="4">
                  <c:v>5</c:v>
                </c:pt>
                <c:pt idx="5">
                  <c:v>1</c:v>
                </c:pt>
                <c:pt idx="6">
                  <c:v>0.5</c:v>
                </c:pt>
                <c:pt idx="7">
                  <c:v>5</c:v>
                </c:pt>
                <c:pt idx="8">
                  <c:v>1.5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4">
                  <c:v>5</c:v>
                </c:pt>
                <c:pt idx="15">
                  <c:v>1.5</c:v>
                </c:pt>
                <c:pt idx="16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5E5-9347-231D75E74836}"/>
            </c:ext>
          </c:extLst>
        </c:ser>
        <c:ser>
          <c:idx val="1"/>
          <c:order val="1"/>
          <c:tx>
            <c:v>Heritability</c:v>
          </c:tx>
          <c:spPr>
            <a:pattFill prst="dkVert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vs.Science!$A$2:$A$21</c:f>
              <c:strCache>
                <c:ptCount val="20"/>
                <c:pt idx="0">
                  <c:v>Skin (Melanoma)</c:v>
                </c:pt>
                <c:pt idx="1">
                  <c:v>Leukemia</c:v>
                </c:pt>
                <c:pt idx="2">
                  <c:v>Prostate*</c:v>
                </c:pt>
                <c:pt idx="3">
                  <c:v>Skin (Non-melanoma)^</c:v>
                </c:pt>
                <c:pt idx="4">
                  <c:v>Ovary</c:v>
                </c:pt>
                <c:pt idx="5">
                  <c:v>Kidney</c:v>
                </c:pt>
                <c:pt idx="6">
                  <c:v>Testis</c:v>
                </c:pt>
                <c:pt idx="7">
                  <c:v>Pancreas</c:v>
                </c:pt>
                <c:pt idx="8">
                  <c:v>Breast*</c:v>
                </c:pt>
                <c:pt idx="9">
                  <c:v>Bladder</c:v>
                </c:pt>
                <c:pt idx="10">
                  <c:v>Cervix*</c:v>
                </c:pt>
                <c:pt idx="11">
                  <c:v>Lung*</c:v>
                </c:pt>
                <c:pt idx="12">
                  <c:v>Corpus uteri^</c:v>
                </c:pt>
                <c:pt idx="13">
                  <c:v>CRC*^</c:v>
                </c:pt>
                <c:pt idx="14">
                  <c:v>Any Cancer*</c:v>
                </c:pt>
                <c:pt idx="15">
                  <c:v>Stomach*</c:v>
                </c:pt>
                <c:pt idx="16">
                  <c:v>Colon</c:v>
                </c:pt>
                <c:pt idx="17">
                  <c:v>Rectum and anus^</c:v>
                </c:pt>
                <c:pt idx="18">
                  <c:v>Head and neck^</c:v>
                </c:pt>
                <c:pt idx="19">
                  <c:v>Smoking related cancers^</c:v>
                </c:pt>
              </c:strCache>
            </c:strRef>
          </c:cat>
          <c:val>
            <c:numRef>
              <c:f>vs.Science!$H$2:$H$20</c:f>
              <c:numCache>
                <c:formatCode>0.0</c:formatCode>
                <c:ptCount val="19"/>
                <c:pt idx="0">
                  <c:v>53</c:v>
                </c:pt>
                <c:pt idx="1">
                  <c:v>56.5</c:v>
                </c:pt>
                <c:pt idx="2">
                  <c:v>42.8</c:v>
                </c:pt>
                <c:pt idx="3">
                  <c:v>43</c:v>
                </c:pt>
                <c:pt idx="4">
                  <c:v>34</c:v>
                </c:pt>
                <c:pt idx="5">
                  <c:v>37</c:v>
                </c:pt>
                <c:pt idx="6">
                  <c:v>36.5</c:v>
                </c:pt>
                <c:pt idx="7">
                  <c:v>31</c:v>
                </c:pt>
                <c:pt idx="8">
                  <c:v>30.4</c:v>
                </c:pt>
                <c:pt idx="9">
                  <c:v>29.5</c:v>
                </c:pt>
                <c:pt idx="10">
                  <c:v>28</c:v>
                </c:pt>
                <c:pt idx="11">
                  <c:v>27.1</c:v>
                </c:pt>
                <c:pt idx="12">
                  <c:v>27</c:v>
                </c:pt>
                <c:pt idx="13">
                  <c:v>25.4</c:v>
                </c:pt>
                <c:pt idx="14">
                  <c:v>17</c:v>
                </c:pt>
                <c:pt idx="15">
                  <c:v>19.5</c:v>
                </c:pt>
                <c:pt idx="16">
                  <c:v>12.5</c:v>
                </c:pt>
                <c:pt idx="17">
                  <c:v>14</c:v>
                </c:pt>
                <c:pt idx="1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E3-45E5-9347-231D75E74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6949776"/>
        <c:axId val="476947152"/>
      </c:barChart>
      <c:catAx>
        <c:axId val="476949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47152"/>
        <c:crosses val="autoZero"/>
        <c:auto val="1"/>
        <c:lblAlgn val="ctr"/>
        <c:lblOffset val="100"/>
        <c:noMultiLvlLbl val="0"/>
      </c:catAx>
      <c:valAx>
        <c:axId val="476947152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Proportion,</a:t>
                </a:r>
                <a:r>
                  <a:rPr lang="en-US" baseline="0"/>
                  <a:t>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4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0</xdr:row>
      <xdr:rowOff>342900</xdr:rowOff>
    </xdr:from>
    <xdr:to>
      <xdr:col>17</xdr:col>
      <xdr:colOff>290514</xdr:colOff>
      <xdr:row>22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0A83EA-629D-4BB3-A9E0-AA51E3E4E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26</xdr:row>
      <xdr:rowOff>57150</xdr:rowOff>
    </xdr:from>
    <xdr:to>
      <xdr:col>9</xdr:col>
      <xdr:colOff>671514</xdr:colOff>
      <xdr:row>48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489513-B863-44FA-8F49-29E82ED41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0</xdr:row>
      <xdr:rowOff>257175</xdr:rowOff>
    </xdr:from>
    <xdr:to>
      <xdr:col>10</xdr:col>
      <xdr:colOff>509589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00DAE4-CBFA-4C3A-8022-AF42FE992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0</xdr:row>
      <xdr:rowOff>142875</xdr:rowOff>
    </xdr:from>
    <xdr:to>
      <xdr:col>13</xdr:col>
      <xdr:colOff>509589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BA12EF-8E5A-4CC0-83D2-94B6CFFEE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0</xdr:row>
      <xdr:rowOff>147636</xdr:rowOff>
    </xdr:from>
    <xdr:to>
      <xdr:col>18</xdr:col>
      <xdr:colOff>0</xdr:colOff>
      <xdr:row>20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8A99A8-2C2E-48B0-8DEA-264267D58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876300</xdr:colOff>
      <xdr:row>22</xdr:row>
      <xdr:rowOff>90486</xdr:rowOff>
    </xdr:from>
    <xdr:to>
      <xdr:col>9</xdr:col>
      <xdr:colOff>333375</xdr:colOff>
      <xdr:row>46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B442CD-5F90-4C5F-80BE-688DA1711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7742A-9ECC-4190-B940-A49F4081745F}">
  <dimension ref="A1:H27"/>
  <sheetViews>
    <sheetView topLeftCell="A19" workbookViewId="0">
      <selection activeCell="G1" sqref="G1:J1048576"/>
    </sheetView>
  </sheetViews>
  <sheetFormatPr defaultRowHeight="16.5" x14ac:dyDescent="0.3"/>
  <cols>
    <col min="2" max="2" width="12.875" customWidth="1"/>
    <col min="3" max="3" width="12.25" customWidth="1"/>
    <col min="4" max="4" width="18.625" customWidth="1"/>
    <col min="6" max="6" width="14.25" customWidth="1"/>
    <col min="7" max="7" width="17.75" customWidth="1"/>
    <col min="8" max="8" width="25.5" customWidth="1"/>
  </cols>
  <sheetData>
    <row r="1" spans="1:8" ht="32.25" thickBot="1" x14ac:dyDescent="0.35">
      <c r="A1" s="39" t="s">
        <v>400</v>
      </c>
      <c r="B1" s="38" t="s">
        <v>401</v>
      </c>
      <c r="C1" s="38" t="s">
        <v>402</v>
      </c>
      <c r="D1" s="38" t="s">
        <v>11</v>
      </c>
      <c r="E1" s="38" t="s">
        <v>403</v>
      </c>
      <c r="F1" s="38" t="s">
        <v>404</v>
      </c>
      <c r="G1" s="38" t="s">
        <v>405</v>
      </c>
      <c r="H1" s="38" t="s">
        <v>406</v>
      </c>
    </row>
    <row r="2" spans="1:8" ht="79.5" thickBot="1" x14ac:dyDescent="0.35">
      <c r="A2" s="32" t="s">
        <v>258</v>
      </c>
      <c r="B2" s="30">
        <v>1982</v>
      </c>
      <c r="C2" s="30" t="s">
        <v>178</v>
      </c>
      <c r="D2" s="30" t="s">
        <v>407</v>
      </c>
      <c r="E2" s="30" t="s">
        <v>408</v>
      </c>
      <c r="F2" s="30" t="s">
        <v>409</v>
      </c>
      <c r="G2" s="30" t="s">
        <v>410</v>
      </c>
      <c r="H2" s="30" t="s">
        <v>49</v>
      </c>
    </row>
    <row r="3" spans="1:8" ht="79.5" thickBot="1" x14ac:dyDescent="0.35">
      <c r="A3" s="32" t="s">
        <v>277</v>
      </c>
      <c r="B3" s="30">
        <v>1990</v>
      </c>
      <c r="C3" s="30" t="s">
        <v>411</v>
      </c>
      <c r="D3" s="30" t="s">
        <v>412</v>
      </c>
      <c r="E3" s="30" t="s">
        <v>413</v>
      </c>
      <c r="F3" s="30" t="s">
        <v>414</v>
      </c>
      <c r="G3" s="30" t="s">
        <v>415</v>
      </c>
      <c r="H3" s="30" t="s">
        <v>276</v>
      </c>
    </row>
    <row r="4" spans="1:8" ht="16.5" customHeight="1" x14ac:dyDescent="0.3">
      <c r="A4" s="64" t="s">
        <v>284</v>
      </c>
      <c r="B4" s="64">
        <v>1994</v>
      </c>
      <c r="C4" s="64" t="s">
        <v>411</v>
      </c>
      <c r="D4" s="64" t="s">
        <v>416</v>
      </c>
      <c r="E4" s="64" t="s">
        <v>408</v>
      </c>
      <c r="F4" s="31" t="s">
        <v>417</v>
      </c>
      <c r="G4" s="64" t="s">
        <v>420</v>
      </c>
      <c r="H4" s="64" t="s">
        <v>283</v>
      </c>
    </row>
    <row r="5" spans="1:8" ht="31.5" x14ac:dyDescent="0.3">
      <c r="A5" s="65"/>
      <c r="B5" s="65"/>
      <c r="C5" s="65"/>
      <c r="D5" s="65"/>
      <c r="E5" s="65"/>
      <c r="F5" s="31" t="s">
        <v>418</v>
      </c>
      <c r="G5" s="65"/>
      <c r="H5" s="65"/>
    </row>
    <row r="6" spans="1:8" ht="17.25" thickBot="1" x14ac:dyDescent="0.35">
      <c r="A6" s="66"/>
      <c r="B6" s="66"/>
      <c r="C6" s="66"/>
      <c r="D6" s="66"/>
      <c r="E6" s="66"/>
      <c r="F6" s="30" t="s">
        <v>419</v>
      </c>
      <c r="G6" s="66"/>
      <c r="H6" s="66"/>
    </row>
    <row r="7" spans="1:8" ht="61.5" customHeight="1" x14ac:dyDescent="0.3">
      <c r="A7" s="64" t="s">
        <v>263</v>
      </c>
      <c r="B7" s="64">
        <v>1997</v>
      </c>
      <c r="C7" s="64" t="s">
        <v>411</v>
      </c>
      <c r="D7" s="64" t="s">
        <v>459</v>
      </c>
      <c r="E7" s="64" t="s">
        <v>421</v>
      </c>
      <c r="F7" s="64" t="s">
        <v>460</v>
      </c>
      <c r="G7" s="64" t="s">
        <v>461</v>
      </c>
      <c r="H7" s="64" t="s">
        <v>422</v>
      </c>
    </row>
    <row r="8" spans="1:8" ht="17.25" thickBot="1" x14ac:dyDescent="0.35">
      <c r="A8" s="66"/>
      <c r="B8" s="66"/>
      <c r="C8" s="66"/>
      <c r="D8" s="66"/>
      <c r="E8" s="66"/>
      <c r="F8" s="66"/>
      <c r="G8" s="66"/>
      <c r="H8" s="66"/>
    </row>
    <row r="9" spans="1:8" ht="63.75" thickBot="1" x14ac:dyDescent="0.35">
      <c r="A9" s="32" t="s">
        <v>285</v>
      </c>
      <c r="B9" s="30">
        <v>1997</v>
      </c>
      <c r="C9" s="30" t="s">
        <v>178</v>
      </c>
      <c r="D9" s="30" t="s">
        <v>423</v>
      </c>
      <c r="E9" s="30" t="s">
        <v>408</v>
      </c>
      <c r="F9" s="30" t="s">
        <v>424</v>
      </c>
      <c r="G9" s="30" t="s">
        <v>425</v>
      </c>
      <c r="H9" s="30" t="s">
        <v>283</v>
      </c>
    </row>
    <row r="10" spans="1:8" ht="95.25" thickBot="1" x14ac:dyDescent="0.35">
      <c r="A10" s="32" t="s">
        <v>268</v>
      </c>
      <c r="B10" s="30">
        <v>1999</v>
      </c>
      <c r="C10" s="30" t="s">
        <v>426</v>
      </c>
      <c r="D10" s="30" t="s">
        <v>427</v>
      </c>
      <c r="E10" s="30" t="s">
        <v>421</v>
      </c>
      <c r="F10" s="30" t="s">
        <v>428</v>
      </c>
      <c r="G10" s="30" t="s">
        <v>429</v>
      </c>
      <c r="H10" s="30" t="s">
        <v>430</v>
      </c>
    </row>
    <row r="11" spans="1:8" ht="174" thickBot="1" x14ac:dyDescent="0.35">
      <c r="A11" s="32" t="s">
        <v>278</v>
      </c>
      <c r="B11" s="30">
        <v>2000</v>
      </c>
      <c r="C11" s="30" t="s">
        <v>431</v>
      </c>
      <c r="D11" s="30" t="s">
        <v>462</v>
      </c>
      <c r="E11" s="30" t="s">
        <v>421</v>
      </c>
      <c r="F11" s="30" t="s">
        <v>432</v>
      </c>
      <c r="G11" s="30" t="s">
        <v>433</v>
      </c>
      <c r="H11" s="30" t="s">
        <v>434</v>
      </c>
    </row>
    <row r="12" spans="1:8" ht="79.5" thickBot="1" x14ac:dyDescent="0.35">
      <c r="A12" s="32" t="s">
        <v>279</v>
      </c>
      <c r="B12" s="30">
        <v>2004</v>
      </c>
      <c r="C12" s="30" t="s">
        <v>411</v>
      </c>
      <c r="D12" s="30" t="s">
        <v>463</v>
      </c>
      <c r="E12" s="30" t="s">
        <v>413</v>
      </c>
      <c r="F12" s="30" t="s">
        <v>435</v>
      </c>
      <c r="G12" s="30" t="s">
        <v>436</v>
      </c>
      <c r="H12" s="30" t="s">
        <v>276</v>
      </c>
    </row>
    <row r="13" spans="1:8" ht="95.25" thickBot="1" x14ac:dyDescent="0.35">
      <c r="A13" s="32" t="s">
        <v>281</v>
      </c>
      <c r="B13" s="30">
        <v>2005</v>
      </c>
      <c r="C13" s="30" t="s">
        <v>431</v>
      </c>
      <c r="D13" s="30" t="s">
        <v>437</v>
      </c>
      <c r="E13" s="30" t="s">
        <v>421</v>
      </c>
      <c r="F13" s="30" t="s">
        <v>437</v>
      </c>
      <c r="G13" s="30" t="s">
        <v>438</v>
      </c>
      <c r="H13" s="30" t="s">
        <v>439</v>
      </c>
    </row>
    <row r="14" spans="1:8" ht="63.75" thickBot="1" x14ac:dyDescent="0.35">
      <c r="A14" s="32" t="s">
        <v>289</v>
      </c>
      <c r="B14" s="30">
        <v>2006</v>
      </c>
      <c r="C14" s="30" t="s">
        <v>440</v>
      </c>
      <c r="D14" s="30" t="s">
        <v>441</v>
      </c>
      <c r="E14" s="30" t="s">
        <v>413</v>
      </c>
      <c r="F14" s="30" t="s">
        <v>442</v>
      </c>
      <c r="G14" s="30" t="s">
        <v>443</v>
      </c>
      <c r="H14" s="30" t="s">
        <v>105</v>
      </c>
    </row>
    <row r="15" spans="1:8" ht="45.75" customHeight="1" thickBot="1" x14ac:dyDescent="0.35">
      <c r="A15" s="32" t="s">
        <v>279</v>
      </c>
      <c r="B15" s="30">
        <v>2007</v>
      </c>
      <c r="C15" s="30" t="s">
        <v>411</v>
      </c>
      <c r="D15" s="30" t="s">
        <v>444</v>
      </c>
      <c r="E15" s="30" t="s">
        <v>445</v>
      </c>
      <c r="F15" s="30" t="s">
        <v>467</v>
      </c>
      <c r="G15" s="30" t="s">
        <v>446</v>
      </c>
      <c r="H15" s="30" t="s">
        <v>276</v>
      </c>
    </row>
    <row r="16" spans="1:8" ht="79.5" thickBot="1" x14ac:dyDescent="0.35">
      <c r="A16" s="32" t="s">
        <v>291</v>
      </c>
      <c r="B16" s="30">
        <v>2009</v>
      </c>
      <c r="C16" s="30" t="s">
        <v>167</v>
      </c>
      <c r="D16" s="30" t="s">
        <v>447</v>
      </c>
      <c r="E16" s="30" t="s">
        <v>421</v>
      </c>
      <c r="F16" s="30" t="s">
        <v>468</v>
      </c>
      <c r="G16" s="30" t="s">
        <v>469</v>
      </c>
      <c r="H16" s="30" t="s">
        <v>77</v>
      </c>
    </row>
    <row r="17" spans="1:8" ht="47.25" customHeight="1" thickBot="1" x14ac:dyDescent="0.35">
      <c r="A17" s="32" t="s">
        <v>286</v>
      </c>
      <c r="B17" s="30">
        <v>2014</v>
      </c>
      <c r="C17" s="30" t="s">
        <v>448</v>
      </c>
      <c r="D17" s="30" t="s">
        <v>464</v>
      </c>
      <c r="E17" s="30" t="s">
        <v>408</v>
      </c>
      <c r="F17" s="30" t="s">
        <v>470</v>
      </c>
      <c r="G17" s="30" t="s">
        <v>449</v>
      </c>
      <c r="H17" s="30" t="s">
        <v>283</v>
      </c>
    </row>
    <row r="18" spans="1:8" ht="63.75" thickBot="1" x14ac:dyDescent="0.35">
      <c r="A18" s="32" t="s">
        <v>273</v>
      </c>
      <c r="B18" s="30">
        <v>2014</v>
      </c>
      <c r="C18" s="30" t="s">
        <v>450</v>
      </c>
      <c r="D18" s="30" t="s">
        <v>451</v>
      </c>
      <c r="E18" s="30" t="s">
        <v>421</v>
      </c>
      <c r="F18" s="30" t="s">
        <v>471</v>
      </c>
      <c r="G18" s="30" t="s">
        <v>452</v>
      </c>
      <c r="H18" s="30" t="s">
        <v>453</v>
      </c>
    </row>
    <row r="19" spans="1:8" ht="95.25" thickBot="1" x14ac:dyDescent="0.35">
      <c r="A19" s="32" t="s">
        <v>286</v>
      </c>
      <c r="B19" s="30">
        <v>2016</v>
      </c>
      <c r="C19" s="30" t="s">
        <v>448</v>
      </c>
      <c r="D19" s="30" t="s">
        <v>472</v>
      </c>
      <c r="E19" s="30" t="s">
        <v>421</v>
      </c>
      <c r="F19" s="30" t="s">
        <v>473</v>
      </c>
      <c r="G19" s="30" t="s">
        <v>449</v>
      </c>
      <c r="H19" s="30" t="s">
        <v>30</v>
      </c>
    </row>
    <row r="20" spans="1:8" ht="79.5" thickBot="1" x14ac:dyDescent="0.35">
      <c r="A20" s="32" t="s">
        <v>282</v>
      </c>
      <c r="B20" s="30">
        <v>2016</v>
      </c>
      <c r="C20" s="30" t="s">
        <v>454</v>
      </c>
      <c r="D20" s="30" t="s">
        <v>474</v>
      </c>
      <c r="E20" s="30" t="s">
        <v>413</v>
      </c>
      <c r="F20" s="30" t="s">
        <v>475</v>
      </c>
      <c r="G20" s="30" t="s">
        <v>455</v>
      </c>
      <c r="H20" s="30" t="s">
        <v>276</v>
      </c>
    </row>
    <row r="21" spans="1:8" ht="158.25" thickBot="1" x14ac:dyDescent="0.35">
      <c r="A21" s="32" t="s">
        <v>274</v>
      </c>
      <c r="B21" s="30">
        <v>2016</v>
      </c>
      <c r="C21" s="30" t="s">
        <v>454</v>
      </c>
      <c r="D21" s="30" t="s">
        <v>465</v>
      </c>
      <c r="E21" s="30" t="s">
        <v>421</v>
      </c>
      <c r="F21" s="30" t="s">
        <v>476</v>
      </c>
      <c r="G21" s="30" t="s">
        <v>456</v>
      </c>
      <c r="H21" s="30" t="s">
        <v>457</v>
      </c>
    </row>
    <row r="22" spans="1:8" ht="83.25" customHeight="1" thickBot="1" x14ac:dyDescent="0.35">
      <c r="A22" s="32" t="s">
        <v>288</v>
      </c>
      <c r="B22" s="30">
        <v>2017</v>
      </c>
      <c r="C22" s="30" t="s">
        <v>448</v>
      </c>
      <c r="D22" s="30" t="s">
        <v>465</v>
      </c>
      <c r="E22" s="30" t="s">
        <v>421</v>
      </c>
      <c r="F22" s="30" t="s">
        <v>466</v>
      </c>
      <c r="G22" s="30" t="s">
        <v>449</v>
      </c>
      <c r="H22" s="30" t="s">
        <v>458</v>
      </c>
    </row>
    <row r="27" spans="1:8" ht="31.5" customHeight="1" x14ac:dyDescent="0.3"/>
  </sheetData>
  <mergeCells count="15">
    <mergeCell ref="H4:H6"/>
    <mergeCell ref="A7:A8"/>
    <mergeCell ref="A4:A6"/>
    <mergeCell ref="B4:B6"/>
    <mergeCell ref="C4:C6"/>
    <mergeCell ref="D4:D6"/>
    <mergeCell ref="E4:E6"/>
    <mergeCell ref="G4:G6"/>
    <mergeCell ref="H7:H8"/>
    <mergeCell ref="B7:B8"/>
    <mergeCell ref="C7:C8"/>
    <mergeCell ref="D7:D8"/>
    <mergeCell ref="E7:E8"/>
    <mergeCell ref="F7:F8"/>
    <mergeCell ref="G7:G8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9"/>
  <sheetViews>
    <sheetView workbookViewId="0">
      <selection activeCell="G1" sqref="G1:J1048576"/>
    </sheetView>
  </sheetViews>
  <sheetFormatPr defaultRowHeight="16.5" x14ac:dyDescent="0.3"/>
  <cols>
    <col min="2" max="2" width="19.625" style="22" customWidth="1"/>
    <col min="3" max="3" width="9" style="18"/>
    <col min="4" max="4" width="36.375" style="2" customWidth="1"/>
    <col min="5" max="5" width="13.75" style="2" customWidth="1"/>
    <col min="6" max="6" width="24.75" customWidth="1"/>
    <col min="7" max="7" width="19.625" customWidth="1"/>
    <col min="8" max="8" width="14.25" style="10" customWidth="1"/>
  </cols>
  <sheetData>
    <row r="1" spans="1:12" x14ac:dyDescent="0.3">
      <c r="A1" t="s">
        <v>245</v>
      </c>
      <c r="B1" s="22" t="s">
        <v>0</v>
      </c>
      <c r="C1" s="18" t="s">
        <v>1</v>
      </c>
      <c r="D1" s="2" t="s">
        <v>2</v>
      </c>
      <c r="E1" s="2" t="s">
        <v>9</v>
      </c>
      <c r="F1" t="s">
        <v>11</v>
      </c>
      <c r="G1" t="s">
        <v>12</v>
      </c>
      <c r="H1" s="10" t="s">
        <v>6</v>
      </c>
      <c r="I1" t="s">
        <v>3</v>
      </c>
      <c r="J1" t="s">
        <v>4</v>
      </c>
      <c r="K1" t="s">
        <v>5</v>
      </c>
      <c r="L1" t="s">
        <v>250</v>
      </c>
    </row>
    <row r="2" spans="1:12" ht="49.5" x14ac:dyDescent="0.3">
      <c r="A2">
        <v>0</v>
      </c>
      <c r="B2" s="22" t="s">
        <v>246</v>
      </c>
      <c r="C2" s="20">
        <v>1982</v>
      </c>
      <c r="D2" s="2" t="s">
        <v>247</v>
      </c>
      <c r="E2" s="2" t="s">
        <v>154</v>
      </c>
      <c r="F2" s="2" t="s">
        <v>248</v>
      </c>
      <c r="G2" s="2" t="s">
        <v>13</v>
      </c>
      <c r="H2" s="10">
        <v>0.54</v>
      </c>
      <c r="I2">
        <v>0.21</v>
      </c>
    </row>
    <row r="3" spans="1:12" s="2" customFormat="1" ht="33" x14ac:dyDescent="0.3">
      <c r="A3" s="2">
        <v>1</v>
      </c>
      <c r="B3" s="22" t="s">
        <v>7</v>
      </c>
      <c r="C3" s="17">
        <v>1990</v>
      </c>
      <c r="D3" s="2" t="s">
        <v>8</v>
      </c>
      <c r="E3" s="2" t="s">
        <v>10</v>
      </c>
      <c r="F3" s="2" t="s">
        <v>17</v>
      </c>
      <c r="G3" s="2" t="s">
        <v>13</v>
      </c>
      <c r="H3" s="3">
        <v>0.14000000000000001</v>
      </c>
      <c r="I3" s="4">
        <v>0.14699999999999999</v>
      </c>
    </row>
    <row r="4" spans="1:12" ht="33" x14ac:dyDescent="0.3">
      <c r="A4" s="2">
        <v>2</v>
      </c>
      <c r="B4" s="22" t="s">
        <v>14</v>
      </c>
      <c r="C4" s="18">
        <v>1994</v>
      </c>
      <c r="D4" s="2" t="s">
        <v>15</v>
      </c>
      <c r="E4" s="2" t="s">
        <v>16</v>
      </c>
      <c r="F4" s="2" t="s">
        <v>18</v>
      </c>
      <c r="G4" s="2" t="s">
        <v>13</v>
      </c>
      <c r="H4" s="13">
        <v>0.9</v>
      </c>
      <c r="I4" s="1">
        <v>0.12</v>
      </c>
    </row>
    <row r="5" spans="1:12" s="27" customFormat="1" ht="66" x14ac:dyDescent="0.3">
      <c r="A5" s="24">
        <v>3</v>
      </c>
      <c r="B5" s="25" t="s">
        <v>19</v>
      </c>
      <c r="C5" s="25">
        <v>1996</v>
      </c>
      <c r="D5" s="24" t="s">
        <v>20</v>
      </c>
      <c r="E5" s="24" t="s">
        <v>21</v>
      </c>
      <c r="F5" s="24" t="s">
        <v>22</v>
      </c>
      <c r="G5" s="24" t="s">
        <v>13</v>
      </c>
      <c r="H5" s="26">
        <v>0.6</v>
      </c>
      <c r="L5" s="27" t="s">
        <v>249</v>
      </c>
    </row>
    <row r="6" spans="1:12" s="27" customFormat="1" ht="82.5" x14ac:dyDescent="0.3">
      <c r="A6" s="24">
        <v>4</v>
      </c>
      <c r="B6" s="25" t="s">
        <v>86</v>
      </c>
      <c r="C6" s="25">
        <v>1999</v>
      </c>
      <c r="D6" s="24" t="s">
        <v>87</v>
      </c>
      <c r="E6" s="24" t="s">
        <v>84</v>
      </c>
      <c r="F6" s="24" t="s">
        <v>85</v>
      </c>
      <c r="G6" s="24" t="s">
        <v>13</v>
      </c>
      <c r="H6" s="26">
        <v>0.68</v>
      </c>
      <c r="L6" s="27" t="s">
        <v>249</v>
      </c>
    </row>
    <row r="7" spans="1:12" ht="115.5" customHeight="1" x14ac:dyDescent="0.3">
      <c r="A7" s="91">
        <v>5</v>
      </c>
      <c r="B7" s="94" t="s">
        <v>23</v>
      </c>
      <c r="C7" s="93">
        <v>1997</v>
      </c>
      <c r="D7" s="97" t="s">
        <v>24</v>
      </c>
      <c r="E7" s="2" t="s">
        <v>26</v>
      </c>
      <c r="F7" s="97" t="s">
        <v>35</v>
      </c>
      <c r="G7" s="97" t="s">
        <v>25</v>
      </c>
      <c r="H7" s="2" t="s">
        <v>27</v>
      </c>
    </row>
    <row r="8" spans="1:12" ht="33" x14ac:dyDescent="0.3">
      <c r="A8" s="91"/>
      <c r="B8" s="94"/>
      <c r="C8" s="93"/>
      <c r="D8" s="97"/>
      <c r="E8" s="2" t="s">
        <v>28</v>
      </c>
      <c r="F8" s="97"/>
      <c r="G8" s="97"/>
      <c r="H8" s="2" t="s">
        <v>29</v>
      </c>
    </row>
    <row r="9" spans="1:12" ht="33" x14ac:dyDescent="0.3">
      <c r="A9" s="91"/>
      <c r="B9" s="94"/>
      <c r="C9" s="93"/>
      <c r="D9" s="97"/>
      <c r="E9" s="2" t="s">
        <v>30</v>
      </c>
      <c r="F9" s="97"/>
      <c r="G9" s="97"/>
      <c r="H9" s="2" t="s">
        <v>31</v>
      </c>
    </row>
    <row r="10" spans="1:12" x14ac:dyDescent="0.3">
      <c r="A10" s="91"/>
      <c r="B10" s="94"/>
      <c r="C10" s="93"/>
      <c r="D10" s="97"/>
      <c r="E10" s="2" t="s">
        <v>10</v>
      </c>
      <c r="F10" s="97"/>
      <c r="G10" s="97"/>
      <c r="H10" s="13">
        <v>0.32</v>
      </c>
    </row>
    <row r="11" spans="1:12" ht="33" x14ac:dyDescent="0.3">
      <c r="A11" s="91"/>
      <c r="B11" s="94"/>
      <c r="C11" s="93"/>
      <c r="D11" s="97"/>
      <c r="E11" s="2" t="s">
        <v>32</v>
      </c>
      <c r="F11" s="97"/>
      <c r="G11" s="97"/>
      <c r="H11" s="13">
        <v>0.46</v>
      </c>
    </row>
    <row r="12" spans="1:12" ht="33" x14ac:dyDescent="0.3">
      <c r="A12" s="91"/>
      <c r="B12" s="94"/>
      <c r="C12" s="93"/>
      <c r="D12" s="97"/>
      <c r="E12" s="2" t="s">
        <v>16</v>
      </c>
      <c r="F12" s="97"/>
      <c r="G12" s="97"/>
      <c r="H12" s="13">
        <v>0.36</v>
      </c>
    </row>
    <row r="13" spans="1:12" ht="66" x14ac:dyDescent="0.3">
      <c r="A13" s="91"/>
      <c r="B13" s="94"/>
      <c r="C13" s="93"/>
      <c r="D13" s="97"/>
      <c r="E13" s="2" t="s">
        <v>33</v>
      </c>
      <c r="F13" s="97"/>
      <c r="G13" s="97"/>
      <c r="H13" s="2" t="s">
        <v>34</v>
      </c>
    </row>
    <row r="14" spans="1:12" ht="49.5" customHeight="1" x14ac:dyDescent="0.3">
      <c r="A14" s="91"/>
      <c r="B14" s="94"/>
      <c r="C14" s="93"/>
      <c r="D14" s="97"/>
      <c r="E14" s="2" t="s">
        <v>10</v>
      </c>
      <c r="F14" s="98" t="s">
        <v>36</v>
      </c>
      <c r="G14" s="97"/>
      <c r="H14" s="13">
        <v>0.43</v>
      </c>
    </row>
    <row r="15" spans="1:12" ht="33" x14ac:dyDescent="0.3">
      <c r="A15" s="91"/>
      <c r="B15" s="94"/>
      <c r="C15" s="93"/>
      <c r="D15" s="97"/>
      <c r="E15" s="2" t="s">
        <v>32</v>
      </c>
      <c r="F15" s="98"/>
      <c r="G15" s="97"/>
      <c r="H15" s="13">
        <v>0.39</v>
      </c>
    </row>
    <row r="16" spans="1:12" ht="33" x14ac:dyDescent="0.3">
      <c r="A16" s="91"/>
      <c r="B16" s="94"/>
      <c r="C16" s="93"/>
      <c r="D16" s="97"/>
      <c r="E16" s="2" t="s">
        <v>16</v>
      </c>
      <c r="F16" s="98"/>
      <c r="G16" s="97"/>
      <c r="H16" s="13">
        <v>0.72</v>
      </c>
      <c r="K16">
        <f>1018/2</f>
        <v>509</v>
      </c>
    </row>
    <row r="17" spans="1:12" ht="66" x14ac:dyDescent="0.3">
      <c r="A17" s="91"/>
      <c r="B17" s="94"/>
      <c r="C17" s="93"/>
      <c r="D17" s="97"/>
      <c r="E17" s="2" t="s">
        <v>33</v>
      </c>
      <c r="F17" s="98"/>
      <c r="G17" s="97"/>
      <c r="H17" s="2" t="s">
        <v>37</v>
      </c>
    </row>
    <row r="18" spans="1:12" ht="86.25" customHeight="1" x14ac:dyDescent="0.3">
      <c r="A18" s="2">
        <v>6</v>
      </c>
      <c r="B18" s="22" t="s">
        <v>38</v>
      </c>
      <c r="C18" s="18">
        <v>1997</v>
      </c>
      <c r="D18" s="2" t="s">
        <v>39</v>
      </c>
      <c r="E18" s="2" t="s">
        <v>16</v>
      </c>
      <c r="F18" s="2" t="s">
        <v>40</v>
      </c>
      <c r="G18" s="2" t="s">
        <v>41</v>
      </c>
      <c r="H18" s="13">
        <v>0.56999999999999995</v>
      </c>
    </row>
    <row r="19" spans="1:12" s="27" customFormat="1" ht="49.5" x14ac:dyDescent="0.3">
      <c r="A19" s="24">
        <v>7</v>
      </c>
      <c r="B19" s="25" t="s">
        <v>44</v>
      </c>
      <c r="C19" s="25">
        <v>1999</v>
      </c>
      <c r="D19" s="24" t="s">
        <v>45</v>
      </c>
      <c r="E19" s="24" t="s">
        <v>43</v>
      </c>
      <c r="F19" s="24" t="s">
        <v>46</v>
      </c>
      <c r="G19" s="24" t="s">
        <v>47</v>
      </c>
      <c r="H19" s="28" t="s">
        <v>42</v>
      </c>
      <c r="L19" s="27" t="s">
        <v>249</v>
      </c>
    </row>
    <row r="20" spans="1:12" ht="66" customHeight="1" x14ac:dyDescent="0.3">
      <c r="A20" s="91">
        <v>8</v>
      </c>
      <c r="B20" s="94" t="s">
        <v>61</v>
      </c>
      <c r="C20" s="93">
        <v>1999</v>
      </c>
      <c r="D20" s="97" t="s">
        <v>60</v>
      </c>
      <c r="E20" s="2" t="s">
        <v>49</v>
      </c>
      <c r="F20" s="97" t="s">
        <v>48</v>
      </c>
      <c r="G20" s="2" t="s">
        <v>50</v>
      </c>
      <c r="H20" s="13">
        <v>0.18</v>
      </c>
      <c r="J20" s="2" t="s">
        <v>52</v>
      </c>
    </row>
    <row r="21" spans="1:12" ht="33" x14ac:dyDescent="0.3">
      <c r="A21" s="91"/>
      <c r="B21" s="94"/>
      <c r="C21" s="93"/>
      <c r="D21" s="97"/>
      <c r="E21" s="2" t="s">
        <v>49</v>
      </c>
      <c r="F21" s="97"/>
      <c r="G21" s="2" t="s">
        <v>51</v>
      </c>
      <c r="H21" s="13">
        <v>0.26</v>
      </c>
      <c r="J21" t="s">
        <v>53</v>
      </c>
    </row>
    <row r="22" spans="1:12" ht="49.5" x14ac:dyDescent="0.3">
      <c r="A22" s="91"/>
      <c r="B22" s="94"/>
      <c r="C22" s="93"/>
      <c r="D22" s="97"/>
      <c r="E22" s="2" t="s">
        <v>16</v>
      </c>
      <c r="F22" s="97"/>
      <c r="G22" s="2" t="s">
        <v>55</v>
      </c>
      <c r="H22" s="13">
        <v>0.43</v>
      </c>
      <c r="J22" t="s">
        <v>54</v>
      </c>
    </row>
    <row r="23" spans="1:12" ht="49.5" x14ac:dyDescent="0.3">
      <c r="A23" s="91"/>
      <c r="B23" s="94"/>
      <c r="C23" s="93"/>
      <c r="D23" s="97"/>
      <c r="E23" s="2" t="s">
        <v>56</v>
      </c>
      <c r="F23" s="97"/>
      <c r="G23" s="2" t="s">
        <v>57</v>
      </c>
      <c r="H23" s="13">
        <v>0.2</v>
      </c>
      <c r="J23" t="s">
        <v>58</v>
      </c>
    </row>
    <row r="24" spans="1:12" ht="49.5" x14ac:dyDescent="0.3">
      <c r="A24" s="91"/>
      <c r="B24" s="94"/>
      <c r="C24" s="93"/>
      <c r="D24" s="97"/>
      <c r="E24" s="2" t="s">
        <v>59</v>
      </c>
      <c r="F24" s="97"/>
      <c r="G24" s="2" t="s">
        <v>57</v>
      </c>
      <c r="H24" s="13">
        <v>0</v>
      </c>
    </row>
    <row r="25" spans="1:12" s="27" customFormat="1" ht="49.5" x14ac:dyDescent="0.3">
      <c r="A25" s="24">
        <v>9</v>
      </c>
      <c r="B25" s="25" t="s">
        <v>64</v>
      </c>
      <c r="C25" s="25">
        <v>2000</v>
      </c>
      <c r="D25" s="24" t="s">
        <v>63</v>
      </c>
      <c r="E25" s="24" t="s">
        <v>65</v>
      </c>
      <c r="F25" s="24" t="s">
        <v>66</v>
      </c>
      <c r="G25" s="24" t="s">
        <v>62</v>
      </c>
      <c r="H25" s="26">
        <v>0.26</v>
      </c>
      <c r="L25" s="27" t="s">
        <v>249</v>
      </c>
    </row>
    <row r="26" spans="1:12" ht="33" x14ac:dyDescent="0.3">
      <c r="A26" s="91">
        <v>10</v>
      </c>
      <c r="B26" s="94" t="s">
        <v>83</v>
      </c>
      <c r="C26" s="93" t="s">
        <v>82</v>
      </c>
      <c r="D26" s="97" t="s">
        <v>81</v>
      </c>
      <c r="E26" s="2" t="s">
        <v>26</v>
      </c>
      <c r="F26" s="97" t="s">
        <v>74</v>
      </c>
      <c r="G26" s="97" t="s">
        <v>47</v>
      </c>
      <c r="H26" s="13">
        <v>0.28000000000000003</v>
      </c>
    </row>
    <row r="27" spans="1:12" x14ac:dyDescent="0.3">
      <c r="A27" s="91"/>
      <c r="B27" s="94"/>
      <c r="C27" s="93"/>
      <c r="D27" s="97"/>
      <c r="E27" s="2" t="s">
        <v>67</v>
      </c>
      <c r="F27" s="92"/>
      <c r="G27" s="92"/>
      <c r="H27" s="13">
        <v>0.35</v>
      </c>
    </row>
    <row r="28" spans="1:12" x14ac:dyDescent="0.3">
      <c r="A28" s="91"/>
      <c r="B28" s="94"/>
      <c r="C28" s="93"/>
      <c r="D28" s="97"/>
      <c r="E28" s="2" t="s">
        <v>68</v>
      </c>
      <c r="F28" s="92"/>
      <c r="G28" s="92"/>
      <c r="H28" s="13">
        <v>0.36</v>
      </c>
    </row>
    <row r="29" spans="1:12" x14ac:dyDescent="0.3">
      <c r="A29" s="91"/>
      <c r="B29" s="94"/>
      <c r="C29" s="93"/>
      <c r="D29" s="97"/>
      <c r="E29" s="2" t="s">
        <v>30</v>
      </c>
      <c r="F29" s="92"/>
      <c r="G29" s="92"/>
      <c r="H29" s="13">
        <v>0.26</v>
      </c>
    </row>
    <row r="30" spans="1:12" x14ac:dyDescent="0.3">
      <c r="A30" s="91"/>
      <c r="B30" s="94"/>
      <c r="C30" s="93"/>
      <c r="D30" s="97"/>
      <c r="E30" s="2" t="s">
        <v>10</v>
      </c>
      <c r="F30" s="92"/>
      <c r="G30" s="92"/>
      <c r="H30" s="13">
        <v>0.27</v>
      </c>
    </row>
    <row r="31" spans="1:12" x14ac:dyDescent="0.3">
      <c r="A31" s="91"/>
      <c r="B31" s="94"/>
      <c r="C31" s="93"/>
      <c r="D31" s="97"/>
      <c r="E31" s="2" t="s">
        <v>69</v>
      </c>
      <c r="F31" s="92"/>
      <c r="G31" s="92"/>
      <c r="H31" s="13">
        <v>0</v>
      </c>
    </row>
    <row r="32" spans="1:12" x14ac:dyDescent="0.3">
      <c r="A32" s="91"/>
      <c r="B32" s="94"/>
      <c r="C32" s="93"/>
      <c r="D32" s="97"/>
      <c r="E32" s="2" t="s">
        <v>70</v>
      </c>
      <c r="F32" s="92"/>
      <c r="G32" s="92"/>
      <c r="H32" s="13">
        <v>0</v>
      </c>
    </row>
    <row r="33" spans="1:11" x14ac:dyDescent="0.3">
      <c r="A33" s="91"/>
      <c r="B33" s="94"/>
      <c r="C33" s="93"/>
      <c r="D33" s="97"/>
      <c r="E33" s="2" t="s">
        <v>71</v>
      </c>
      <c r="F33" s="92"/>
      <c r="G33" s="92"/>
      <c r="H33" s="13">
        <v>0.22</v>
      </c>
    </row>
    <row r="34" spans="1:11" ht="33" x14ac:dyDescent="0.3">
      <c r="A34" s="91"/>
      <c r="B34" s="94"/>
      <c r="C34" s="93"/>
      <c r="D34" s="97"/>
      <c r="E34" s="2" t="s">
        <v>16</v>
      </c>
      <c r="F34" s="92"/>
      <c r="G34" s="92"/>
      <c r="H34" s="13">
        <v>0.42</v>
      </c>
    </row>
    <row r="35" spans="1:11" x14ac:dyDescent="0.3">
      <c r="A35" s="91"/>
      <c r="B35" s="94"/>
      <c r="C35" s="93"/>
      <c r="D35" s="97"/>
      <c r="E35" s="2" t="s">
        <v>72</v>
      </c>
      <c r="F35" s="92"/>
      <c r="G35" s="92"/>
      <c r="H35" s="13">
        <v>0.31</v>
      </c>
    </row>
    <row r="36" spans="1:11" x14ac:dyDescent="0.3">
      <c r="A36" s="91"/>
      <c r="B36" s="94"/>
      <c r="C36" s="93"/>
      <c r="D36" s="97"/>
      <c r="E36" s="2" t="s">
        <v>73</v>
      </c>
      <c r="F36" s="92"/>
      <c r="G36" s="92"/>
      <c r="H36" s="13">
        <v>0.21</v>
      </c>
    </row>
    <row r="37" spans="1:11" ht="36.75" customHeight="1" x14ac:dyDescent="0.3">
      <c r="A37" s="91">
        <v>11</v>
      </c>
      <c r="B37" s="94" t="s">
        <v>79</v>
      </c>
      <c r="C37" s="93">
        <v>2001</v>
      </c>
      <c r="D37" s="97" t="s">
        <v>80</v>
      </c>
      <c r="E37" s="2" t="s">
        <v>76</v>
      </c>
      <c r="F37" s="98" t="s">
        <v>78</v>
      </c>
      <c r="G37" s="98" t="s">
        <v>75</v>
      </c>
      <c r="H37" s="13">
        <v>0.1</v>
      </c>
    </row>
    <row r="38" spans="1:11" x14ac:dyDescent="0.3">
      <c r="A38" s="91"/>
      <c r="B38" s="94"/>
      <c r="C38" s="93"/>
      <c r="D38" s="97"/>
      <c r="E38" s="2" t="s">
        <v>30</v>
      </c>
      <c r="F38" s="98"/>
      <c r="G38" s="98"/>
      <c r="H38" s="13">
        <v>0.14000000000000001</v>
      </c>
    </row>
    <row r="39" spans="1:11" x14ac:dyDescent="0.3">
      <c r="A39" s="91"/>
      <c r="B39" s="94"/>
      <c r="C39" s="93"/>
      <c r="D39" s="97"/>
      <c r="E39" s="2" t="s">
        <v>77</v>
      </c>
      <c r="F39" s="98"/>
      <c r="G39" s="98"/>
      <c r="H39" s="13">
        <v>0.18</v>
      </c>
    </row>
    <row r="40" spans="1:11" s="27" customFormat="1" ht="49.5" x14ac:dyDescent="0.3">
      <c r="A40" s="27">
        <v>12</v>
      </c>
      <c r="B40" s="25" t="s">
        <v>91</v>
      </c>
      <c r="C40" s="25">
        <v>2001</v>
      </c>
      <c r="D40" s="24" t="s">
        <v>90</v>
      </c>
      <c r="E40" s="24" t="s">
        <v>84</v>
      </c>
      <c r="F40" s="24" t="s">
        <v>88</v>
      </c>
      <c r="G40" s="29" t="s">
        <v>89</v>
      </c>
      <c r="H40" s="26">
        <v>0.65</v>
      </c>
      <c r="K40" s="27">
        <f>79/2+0.5</f>
        <v>40</v>
      </c>
    </row>
    <row r="41" spans="1:11" s="9" customFormat="1" ht="75" customHeight="1" x14ac:dyDescent="0.3">
      <c r="A41" s="9">
        <v>13</v>
      </c>
      <c r="B41" s="21" t="s">
        <v>94</v>
      </c>
      <c r="C41" s="12">
        <v>2004</v>
      </c>
      <c r="D41" s="7" t="s">
        <v>95</v>
      </c>
      <c r="E41" s="97" t="s">
        <v>10</v>
      </c>
      <c r="F41" s="97" t="s">
        <v>93</v>
      </c>
      <c r="G41" s="98" t="s">
        <v>92</v>
      </c>
      <c r="H41" s="99">
        <f>12.73%+14.91%</f>
        <v>0.27639999999999998</v>
      </c>
    </row>
    <row r="42" spans="1:11" s="9" customFormat="1" x14ac:dyDescent="0.3">
      <c r="B42" s="21"/>
      <c r="C42" s="12"/>
      <c r="D42" s="7"/>
      <c r="E42" s="97"/>
      <c r="F42" s="97"/>
      <c r="G42" s="98"/>
      <c r="H42" s="99"/>
    </row>
    <row r="43" spans="1:11" ht="123" customHeight="1" x14ac:dyDescent="0.3">
      <c r="A43" s="91">
        <v>15</v>
      </c>
      <c r="B43" s="94" t="s">
        <v>102</v>
      </c>
      <c r="C43" s="94">
        <v>2005</v>
      </c>
      <c r="D43" s="97" t="s">
        <v>101</v>
      </c>
      <c r="E43" s="7" t="s">
        <v>16</v>
      </c>
      <c r="F43" s="97" t="s">
        <v>100</v>
      </c>
      <c r="G43" s="98" t="s">
        <v>99</v>
      </c>
      <c r="H43" s="10" t="s">
        <v>96</v>
      </c>
    </row>
    <row r="44" spans="1:11" x14ac:dyDescent="0.3">
      <c r="A44" s="91"/>
      <c r="B44" s="94"/>
      <c r="C44" s="94"/>
      <c r="D44" s="97"/>
      <c r="E44" s="7" t="s">
        <v>10</v>
      </c>
      <c r="F44" s="97"/>
      <c r="G44" s="98"/>
      <c r="H44" s="10" t="s">
        <v>97</v>
      </c>
      <c r="K44">
        <f>34/2</f>
        <v>17</v>
      </c>
    </row>
    <row r="45" spans="1:11" ht="40.5" customHeight="1" x14ac:dyDescent="0.3">
      <c r="A45" s="91"/>
      <c r="B45" s="94"/>
      <c r="C45" s="94"/>
      <c r="D45" s="97"/>
      <c r="E45" s="7" t="s">
        <v>76</v>
      </c>
      <c r="F45" s="97"/>
      <c r="G45" s="98"/>
      <c r="H45" s="10" t="s">
        <v>98</v>
      </c>
    </row>
    <row r="46" spans="1:11" ht="83.25" customHeight="1" x14ac:dyDescent="0.3">
      <c r="A46">
        <v>16</v>
      </c>
      <c r="B46" s="22" t="s">
        <v>107</v>
      </c>
      <c r="C46" s="18">
        <v>2006</v>
      </c>
      <c r="D46" s="2" t="s">
        <v>106</v>
      </c>
      <c r="E46" s="2" t="s">
        <v>105</v>
      </c>
      <c r="F46" s="2" t="s">
        <v>104</v>
      </c>
      <c r="G46" s="6" t="s">
        <v>103</v>
      </c>
      <c r="H46" s="13">
        <v>0.02</v>
      </c>
    </row>
    <row r="47" spans="1:11" ht="119.25" customHeight="1" x14ac:dyDescent="0.3">
      <c r="A47">
        <v>17</v>
      </c>
      <c r="B47" s="22" t="s">
        <v>108</v>
      </c>
      <c r="C47" s="18">
        <v>2007</v>
      </c>
      <c r="D47" s="2" t="s">
        <v>109</v>
      </c>
      <c r="E47" s="2" t="s">
        <v>10</v>
      </c>
      <c r="F47" s="2" t="s">
        <v>93</v>
      </c>
      <c r="G47" s="2" t="s">
        <v>251</v>
      </c>
      <c r="H47" s="14">
        <v>0.52700000000000002</v>
      </c>
    </row>
    <row r="48" spans="1:11" ht="165" customHeight="1" x14ac:dyDescent="0.3">
      <c r="A48">
        <v>18</v>
      </c>
      <c r="B48" s="21" t="s">
        <v>113</v>
      </c>
      <c r="C48" s="12">
        <v>2009</v>
      </c>
      <c r="D48" s="7" t="s">
        <v>112</v>
      </c>
      <c r="E48" s="7" t="s">
        <v>77</v>
      </c>
      <c r="F48" s="7" t="s">
        <v>111</v>
      </c>
      <c r="G48" s="5" t="s">
        <v>110</v>
      </c>
      <c r="H48" s="15">
        <v>0.55000000000000004</v>
      </c>
    </row>
    <row r="49" spans="1:10" s="12" customFormat="1" ht="33" customHeight="1" x14ac:dyDescent="0.3">
      <c r="A49" s="92">
        <v>19</v>
      </c>
      <c r="B49" s="94" t="s">
        <v>117</v>
      </c>
      <c r="C49" s="94">
        <v>2010</v>
      </c>
      <c r="D49" s="93" t="s">
        <v>116</v>
      </c>
      <c r="E49" s="8" t="s">
        <v>10</v>
      </c>
      <c r="F49" s="93" t="s">
        <v>114</v>
      </c>
      <c r="G49" s="93" t="s">
        <v>115</v>
      </c>
      <c r="H49" s="15">
        <v>0.18</v>
      </c>
    </row>
    <row r="50" spans="1:10" s="12" customFormat="1" ht="72" customHeight="1" x14ac:dyDescent="0.3">
      <c r="A50" s="92"/>
      <c r="B50" s="94"/>
      <c r="C50" s="94"/>
      <c r="D50" s="93"/>
      <c r="E50" s="8" t="s">
        <v>16</v>
      </c>
      <c r="F50" s="93"/>
      <c r="G50" s="93"/>
      <c r="H50" s="15">
        <v>0.3</v>
      </c>
    </row>
    <row r="51" spans="1:10" ht="115.5" x14ac:dyDescent="0.3">
      <c r="A51">
        <v>20</v>
      </c>
      <c r="B51" s="22" t="s">
        <v>120</v>
      </c>
      <c r="C51" s="18">
        <v>2010</v>
      </c>
      <c r="D51" s="2" t="s">
        <v>119</v>
      </c>
      <c r="E51" s="2" t="s">
        <v>77</v>
      </c>
      <c r="F51" s="2" t="s">
        <v>118</v>
      </c>
      <c r="G51" s="2" t="s">
        <v>123</v>
      </c>
      <c r="H51" s="16">
        <f>0.341/(0.341+0.122+0.392)</f>
        <v>0.3988304093567252</v>
      </c>
    </row>
    <row r="52" spans="1:10" ht="33" x14ac:dyDescent="0.3">
      <c r="A52" s="91">
        <v>21</v>
      </c>
      <c r="B52" s="94" t="s">
        <v>127</v>
      </c>
      <c r="C52" s="93">
        <v>2007</v>
      </c>
      <c r="D52" s="93" t="s">
        <v>128</v>
      </c>
      <c r="E52" s="17" t="s">
        <v>125</v>
      </c>
      <c r="F52" s="93" t="s">
        <v>124</v>
      </c>
      <c r="G52" s="93" t="s">
        <v>123</v>
      </c>
      <c r="H52" s="13">
        <v>0.18</v>
      </c>
      <c r="J52" t="s">
        <v>121</v>
      </c>
    </row>
    <row r="53" spans="1:10" ht="49.5" x14ac:dyDescent="0.3">
      <c r="A53" s="91"/>
      <c r="B53" s="94"/>
      <c r="C53" s="93"/>
      <c r="D53" s="93"/>
      <c r="E53" s="17" t="s">
        <v>126</v>
      </c>
      <c r="F53" s="93"/>
      <c r="G53" s="93"/>
      <c r="H53" s="13">
        <v>0.08</v>
      </c>
      <c r="J53" t="s">
        <v>122</v>
      </c>
    </row>
    <row r="54" spans="1:10" x14ac:dyDescent="0.3">
      <c r="A54" s="91">
        <v>22</v>
      </c>
      <c r="B54" s="96" t="s">
        <v>131</v>
      </c>
      <c r="C54" s="96">
        <v>2011</v>
      </c>
      <c r="D54" s="93" t="s">
        <v>132</v>
      </c>
      <c r="E54" s="2" t="s">
        <v>10</v>
      </c>
      <c r="F54" s="95" t="s">
        <v>129</v>
      </c>
      <c r="G54" s="95" t="s">
        <v>130</v>
      </c>
      <c r="H54" s="19">
        <v>0.126</v>
      </c>
    </row>
    <row r="55" spans="1:10" ht="69" customHeight="1" x14ac:dyDescent="0.3">
      <c r="A55" s="91"/>
      <c r="B55" s="96"/>
      <c r="C55" s="96"/>
      <c r="D55" s="93"/>
      <c r="E55" s="2" t="s">
        <v>16</v>
      </c>
      <c r="F55" s="95"/>
      <c r="G55" s="95"/>
      <c r="H55" s="13">
        <v>0.32</v>
      </c>
    </row>
    <row r="56" spans="1:10" ht="49.5" x14ac:dyDescent="0.3">
      <c r="A56">
        <v>23</v>
      </c>
      <c r="B56" s="22" t="s">
        <v>135</v>
      </c>
      <c r="C56" s="18">
        <v>2012</v>
      </c>
      <c r="D56" s="2" t="s">
        <v>136</v>
      </c>
      <c r="E56" s="2" t="s">
        <v>16</v>
      </c>
      <c r="F56" s="2" t="s">
        <v>134</v>
      </c>
      <c r="G56" s="2" t="s">
        <v>133</v>
      </c>
      <c r="H56" s="13">
        <v>0.56000000000000005</v>
      </c>
    </row>
    <row r="57" spans="1:10" ht="66" x14ac:dyDescent="0.3">
      <c r="A57">
        <v>24</v>
      </c>
      <c r="B57" s="22" t="s">
        <v>141</v>
      </c>
      <c r="C57" s="18">
        <v>2013</v>
      </c>
      <c r="D57" s="7" t="s">
        <v>142</v>
      </c>
      <c r="E57" s="2" t="s">
        <v>137</v>
      </c>
      <c r="F57" s="2" t="s">
        <v>139</v>
      </c>
      <c r="G57" s="2" t="s">
        <v>140</v>
      </c>
      <c r="H57" s="14">
        <v>0.16200000000000001</v>
      </c>
      <c r="J57" t="s">
        <v>138</v>
      </c>
    </row>
    <row r="58" spans="1:10" ht="115.5" x14ac:dyDescent="0.3">
      <c r="A58">
        <v>25</v>
      </c>
      <c r="B58" s="22" t="s">
        <v>147</v>
      </c>
      <c r="C58" s="18">
        <v>2014</v>
      </c>
      <c r="D58" s="11" t="s">
        <v>146</v>
      </c>
      <c r="E58" s="2" t="s">
        <v>16</v>
      </c>
      <c r="F58" s="2" t="s">
        <v>144</v>
      </c>
      <c r="G58" s="2" t="s">
        <v>145</v>
      </c>
      <c r="H58" s="13">
        <v>0.57999999999999996</v>
      </c>
      <c r="J58" t="s">
        <v>143</v>
      </c>
    </row>
    <row r="59" spans="1:10" ht="49.5" x14ac:dyDescent="0.3">
      <c r="A59">
        <v>26</v>
      </c>
      <c r="B59" s="22" t="s">
        <v>152</v>
      </c>
      <c r="C59" s="18">
        <v>2014</v>
      </c>
      <c r="D59" s="2" t="s">
        <v>153</v>
      </c>
      <c r="E59" s="2" t="s">
        <v>151</v>
      </c>
      <c r="F59" s="2" t="s">
        <v>150</v>
      </c>
      <c r="G59" s="2" t="s">
        <v>149</v>
      </c>
      <c r="H59" s="14">
        <v>7.4200000000000002E-2</v>
      </c>
      <c r="J59" s="2" t="s">
        <v>148</v>
      </c>
    </row>
    <row r="60" spans="1:10" x14ac:dyDescent="0.3">
      <c r="A60" s="91">
        <v>27</v>
      </c>
      <c r="B60" s="94" t="s">
        <v>163</v>
      </c>
      <c r="C60" s="93">
        <v>2014</v>
      </c>
      <c r="D60" s="93" t="s">
        <v>162</v>
      </c>
      <c r="E60" s="2" t="s">
        <v>154</v>
      </c>
      <c r="F60" s="95" t="s">
        <v>159</v>
      </c>
      <c r="G60" s="95" t="s">
        <v>158</v>
      </c>
      <c r="H60" s="14">
        <v>0.16639999999999999</v>
      </c>
    </row>
    <row r="61" spans="1:10" ht="33" x14ac:dyDescent="0.3">
      <c r="A61" s="91"/>
      <c r="B61" s="94"/>
      <c r="C61" s="93"/>
      <c r="D61" s="93"/>
      <c r="E61" s="2" t="s">
        <v>76</v>
      </c>
      <c r="F61" s="95"/>
      <c r="G61" s="95"/>
      <c r="H61" s="14">
        <v>0.17180000000000001</v>
      </c>
    </row>
    <row r="62" spans="1:10" x14ac:dyDescent="0.3">
      <c r="A62" s="91"/>
      <c r="B62" s="94"/>
      <c r="C62" s="93"/>
      <c r="D62" s="93"/>
      <c r="E62" s="2" t="s">
        <v>155</v>
      </c>
      <c r="F62" s="95"/>
      <c r="G62" s="95"/>
      <c r="H62" s="14">
        <v>0</v>
      </c>
    </row>
    <row r="63" spans="1:10" x14ac:dyDescent="0.3">
      <c r="A63" s="91"/>
      <c r="B63" s="94"/>
      <c r="C63" s="93"/>
      <c r="D63" s="93"/>
      <c r="E63" s="2" t="s">
        <v>30</v>
      </c>
      <c r="F63" s="95"/>
      <c r="G63" s="95"/>
      <c r="H63" s="14">
        <v>8.0000000000000004E-4</v>
      </c>
    </row>
    <row r="64" spans="1:10" x14ac:dyDescent="0.3">
      <c r="A64" s="91"/>
      <c r="B64" s="94"/>
      <c r="C64" s="93"/>
      <c r="D64" s="93"/>
      <c r="E64" s="2" t="s">
        <v>73</v>
      </c>
      <c r="F64" s="95"/>
      <c r="G64" s="95"/>
      <c r="H64" s="14">
        <v>0.2024</v>
      </c>
    </row>
    <row r="65" spans="1:10" x14ac:dyDescent="0.3">
      <c r="A65" s="91"/>
      <c r="B65" s="94"/>
      <c r="C65" s="93"/>
      <c r="D65" s="93"/>
      <c r="E65" s="2" t="s">
        <v>154</v>
      </c>
      <c r="F65" s="95" t="s">
        <v>160</v>
      </c>
      <c r="G65" s="95"/>
      <c r="H65" s="14">
        <v>6.4799999999999996E-2</v>
      </c>
    </row>
    <row r="66" spans="1:10" x14ac:dyDescent="0.3">
      <c r="A66" s="91"/>
      <c r="B66" s="94"/>
      <c r="C66" s="93"/>
      <c r="D66" s="93"/>
      <c r="E66" s="2" t="s">
        <v>10</v>
      </c>
      <c r="F66" s="95"/>
      <c r="G66" s="95"/>
      <c r="H66" s="13">
        <v>0.25</v>
      </c>
    </row>
    <row r="67" spans="1:10" ht="33" x14ac:dyDescent="0.3">
      <c r="A67" s="91"/>
      <c r="B67" s="94"/>
      <c r="C67" s="93"/>
      <c r="D67" s="93"/>
      <c r="E67" s="2" t="s">
        <v>156</v>
      </c>
      <c r="F67" s="95"/>
      <c r="G67" s="95"/>
      <c r="H67" s="14">
        <v>1.06E-2</v>
      </c>
    </row>
    <row r="68" spans="1:10" x14ac:dyDescent="0.3">
      <c r="A68" s="91"/>
      <c r="B68" s="94"/>
      <c r="C68" s="93"/>
      <c r="D68" s="93"/>
      <c r="E68" s="2" t="s">
        <v>154</v>
      </c>
      <c r="F68" s="95" t="s">
        <v>161</v>
      </c>
      <c r="G68" s="95"/>
      <c r="H68" s="14">
        <v>0.27179999999999999</v>
      </c>
    </row>
    <row r="69" spans="1:10" ht="33" x14ac:dyDescent="0.3">
      <c r="A69" s="91"/>
      <c r="B69" s="94"/>
      <c r="C69" s="93"/>
      <c r="D69" s="93"/>
      <c r="E69" s="2" t="s">
        <v>16</v>
      </c>
      <c r="F69" s="95"/>
      <c r="G69" s="95"/>
      <c r="H69" s="14">
        <v>0.21379999999999999</v>
      </c>
    </row>
    <row r="70" spans="1:10" x14ac:dyDescent="0.3">
      <c r="A70" s="91"/>
      <c r="B70" s="94"/>
      <c r="C70" s="93"/>
      <c r="D70" s="93"/>
      <c r="E70" s="2" t="s">
        <v>157</v>
      </c>
      <c r="F70" s="95"/>
      <c r="G70" s="95"/>
      <c r="H70" s="14">
        <v>0.11459999999999999</v>
      </c>
    </row>
    <row r="71" spans="1:10" x14ac:dyDescent="0.3">
      <c r="A71" s="91">
        <v>28</v>
      </c>
      <c r="B71" s="94" t="s">
        <v>187</v>
      </c>
      <c r="C71" s="94">
        <v>2014</v>
      </c>
      <c r="D71" s="93" t="s">
        <v>188</v>
      </c>
      <c r="E71" s="2" t="s">
        <v>72</v>
      </c>
      <c r="G71" s="93" t="s">
        <v>183</v>
      </c>
      <c r="H71" s="13">
        <v>0.01</v>
      </c>
      <c r="J71" t="s">
        <v>164</v>
      </c>
    </row>
    <row r="72" spans="1:10" x14ac:dyDescent="0.3">
      <c r="A72" s="91"/>
      <c r="B72" s="94"/>
      <c r="C72" s="94"/>
      <c r="D72" s="93"/>
      <c r="E72" s="2" t="s">
        <v>10</v>
      </c>
      <c r="G72" s="93"/>
      <c r="H72" s="13">
        <v>0.13</v>
      </c>
      <c r="J72" t="s">
        <v>165</v>
      </c>
    </row>
    <row r="73" spans="1:10" ht="33" x14ac:dyDescent="0.3">
      <c r="A73" s="91"/>
      <c r="B73" s="94"/>
      <c r="C73" s="94"/>
      <c r="D73" s="93"/>
      <c r="E73" s="2" t="s">
        <v>166</v>
      </c>
      <c r="F73" t="s">
        <v>167</v>
      </c>
      <c r="G73" s="93"/>
      <c r="H73" s="13">
        <v>0.39</v>
      </c>
      <c r="J73" t="s">
        <v>169</v>
      </c>
    </row>
    <row r="74" spans="1:10" ht="33" x14ac:dyDescent="0.3">
      <c r="A74" s="91"/>
      <c r="B74" s="94"/>
      <c r="C74" s="94"/>
      <c r="D74" s="93"/>
      <c r="E74" s="2" t="s">
        <v>166</v>
      </c>
      <c r="F74" t="s">
        <v>168</v>
      </c>
      <c r="G74" s="93"/>
      <c r="H74" s="13">
        <v>0.23</v>
      </c>
      <c r="J74" t="s">
        <v>170</v>
      </c>
    </row>
    <row r="75" spans="1:10" ht="49.5" x14ac:dyDescent="0.3">
      <c r="A75" s="91"/>
      <c r="B75" s="94"/>
      <c r="C75" s="94"/>
      <c r="D75" s="93"/>
      <c r="E75" s="2" t="s">
        <v>171</v>
      </c>
      <c r="G75" s="93"/>
      <c r="H75" s="13">
        <v>0.24</v>
      </c>
      <c r="J75" t="s">
        <v>172</v>
      </c>
    </row>
    <row r="76" spans="1:10" ht="66" x14ac:dyDescent="0.3">
      <c r="A76" s="91"/>
      <c r="B76" s="94"/>
      <c r="C76" s="94"/>
      <c r="D76" s="93"/>
      <c r="E76" s="2" t="s">
        <v>185</v>
      </c>
      <c r="G76" s="93"/>
      <c r="H76" s="13">
        <v>0.19</v>
      </c>
      <c r="J76" t="s">
        <v>173</v>
      </c>
    </row>
    <row r="77" spans="1:10" ht="33" x14ac:dyDescent="0.3">
      <c r="A77" s="91"/>
      <c r="B77" s="94"/>
      <c r="C77" s="94"/>
      <c r="D77" s="93"/>
      <c r="E77" s="2" t="s">
        <v>184</v>
      </c>
      <c r="G77" s="93"/>
      <c r="H77" s="13">
        <v>0.11</v>
      </c>
      <c r="J77" t="s">
        <v>174</v>
      </c>
    </row>
    <row r="78" spans="1:10" x14ac:dyDescent="0.3">
      <c r="A78" s="91"/>
      <c r="B78" s="94"/>
      <c r="C78" s="94"/>
      <c r="D78" s="93"/>
      <c r="E78" s="2" t="s">
        <v>175</v>
      </c>
      <c r="G78" s="93"/>
      <c r="H78" s="13">
        <v>0.18</v>
      </c>
      <c r="J78" t="s">
        <v>52</v>
      </c>
    </row>
    <row r="79" spans="1:10" x14ac:dyDescent="0.3">
      <c r="A79" s="91"/>
      <c r="B79" s="94"/>
      <c r="C79" s="94"/>
      <c r="D79" s="93"/>
      <c r="E79" s="2" t="s">
        <v>30</v>
      </c>
      <c r="G79" s="93"/>
      <c r="H79" s="13">
        <v>0.1</v>
      </c>
      <c r="J79" t="s">
        <v>176</v>
      </c>
    </row>
    <row r="80" spans="1:10" x14ac:dyDescent="0.3">
      <c r="A80" s="91"/>
      <c r="B80" s="94"/>
      <c r="C80" s="94"/>
      <c r="D80" s="93"/>
      <c r="E80" s="2" t="s">
        <v>77</v>
      </c>
      <c r="F80" t="s">
        <v>186</v>
      </c>
      <c r="G80" s="93"/>
      <c r="H80" s="13">
        <v>0.3</v>
      </c>
      <c r="J80" t="s">
        <v>177</v>
      </c>
    </row>
    <row r="81" spans="1:10" x14ac:dyDescent="0.3">
      <c r="A81" s="91"/>
      <c r="B81" s="94"/>
      <c r="C81" s="94"/>
      <c r="D81" s="93"/>
      <c r="E81" s="2" t="s">
        <v>77</v>
      </c>
      <c r="F81" t="s">
        <v>178</v>
      </c>
      <c r="G81" s="93"/>
      <c r="H81" s="13">
        <v>0.19</v>
      </c>
      <c r="J81" t="s">
        <v>179</v>
      </c>
    </row>
    <row r="82" spans="1:10" x14ac:dyDescent="0.3">
      <c r="A82" s="91"/>
      <c r="B82" s="94"/>
      <c r="C82" s="94"/>
      <c r="D82" s="93"/>
      <c r="E82" s="2" t="s">
        <v>71</v>
      </c>
      <c r="G82" s="93"/>
      <c r="H82" s="13">
        <v>0.3</v>
      </c>
      <c r="J82" t="s">
        <v>180</v>
      </c>
    </row>
    <row r="83" spans="1:10" x14ac:dyDescent="0.3">
      <c r="A83" s="91"/>
      <c r="B83" s="94"/>
      <c r="C83" s="94"/>
      <c r="D83" s="93"/>
      <c r="E83" s="2" t="s">
        <v>68</v>
      </c>
      <c r="G83" s="93"/>
      <c r="H83" s="13">
        <v>0.18</v>
      </c>
      <c r="J83" t="s">
        <v>181</v>
      </c>
    </row>
    <row r="84" spans="1:10" ht="33" x14ac:dyDescent="0.3">
      <c r="A84" s="91"/>
      <c r="B84" s="94"/>
      <c r="C84" s="94"/>
      <c r="D84" s="93"/>
      <c r="E84" s="2" t="s">
        <v>16</v>
      </c>
      <c r="G84" s="93"/>
      <c r="H84" s="13">
        <v>0.81</v>
      </c>
      <c r="J84" t="s">
        <v>182</v>
      </c>
    </row>
    <row r="85" spans="1:10" ht="33" x14ac:dyDescent="0.3">
      <c r="A85" s="91">
        <v>29</v>
      </c>
      <c r="B85" s="94" t="s">
        <v>191</v>
      </c>
      <c r="C85" s="93">
        <v>2015</v>
      </c>
      <c r="D85" s="93" t="s">
        <v>190</v>
      </c>
      <c r="E85" s="2" t="s">
        <v>16</v>
      </c>
      <c r="F85" s="93" t="s">
        <v>189</v>
      </c>
      <c r="G85" s="93" t="s">
        <v>158</v>
      </c>
      <c r="H85" s="13">
        <v>0.56999999999999995</v>
      </c>
    </row>
    <row r="86" spans="1:10" x14ac:dyDescent="0.3">
      <c r="A86" s="91"/>
      <c r="B86" s="94"/>
      <c r="C86" s="93"/>
      <c r="D86" s="93"/>
      <c r="E86" s="2" t="s">
        <v>175</v>
      </c>
      <c r="F86" s="94"/>
      <c r="G86" s="93"/>
      <c r="H86" s="13">
        <v>0.38</v>
      </c>
    </row>
    <row r="87" spans="1:10" ht="68.25" customHeight="1" x14ac:dyDescent="0.3">
      <c r="A87" s="91"/>
      <c r="B87" s="94"/>
      <c r="C87" s="93"/>
      <c r="D87" s="93"/>
      <c r="E87" s="2" t="s">
        <v>157</v>
      </c>
      <c r="F87" s="94"/>
      <c r="G87" s="93"/>
      <c r="H87" s="13">
        <v>0.37</v>
      </c>
    </row>
    <row r="88" spans="1:10" ht="54.75" customHeight="1" x14ac:dyDescent="0.3">
      <c r="A88" s="91">
        <v>30</v>
      </c>
      <c r="B88" s="94" t="s">
        <v>199</v>
      </c>
      <c r="C88" s="94">
        <v>2015</v>
      </c>
      <c r="D88" s="93" t="s">
        <v>198</v>
      </c>
      <c r="E88" s="93" t="s">
        <v>192</v>
      </c>
      <c r="F88" s="2" t="s">
        <v>193</v>
      </c>
      <c r="G88" s="2" t="s">
        <v>149</v>
      </c>
      <c r="H88" s="13">
        <v>0.35</v>
      </c>
      <c r="J88" t="s">
        <v>196</v>
      </c>
    </row>
    <row r="89" spans="1:10" ht="144.75" customHeight="1" x14ac:dyDescent="0.3">
      <c r="A89" s="91"/>
      <c r="B89" s="94"/>
      <c r="C89" s="94"/>
      <c r="D89" s="93"/>
      <c r="E89" s="93"/>
      <c r="F89" s="11" t="s">
        <v>194</v>
      </c>
      <c r="G89" s="11" t="s">
        <v>195</v>
      </c>
      <c r="H89" s="13">
        <v>0.4</v>
      </c>
      <c r="J89" t="s">
        <v>197</v>
      </c>
    </row>
    <row r="90" spans="1:10" ht="49.5" x14ac:dyDescent="0.3">
      <c r="A90" s="91">
        <v>31</v>
      </c>
      <c r="B90" s="94" t="s">
        <v>209</v>
      </c>
      <c r="C90" s="93">
        <v>2016</v>
      </c>
      <c r="D90" s="93" t="s">
        <v>208</v>
      </c>
      <c r="E90" s="2" t="s">
        <v>200</v>
      </c>
      <c r="F90" s="93" t="s">
        <v>207</v>
      </c>
      <c r="G90" s="93" t="s">
        <v>206</v>
      </c>
      <c r="H90" s="13">
        <v>0.41</v>
      </c>
      <c r="J90" t="s">
        <v>204</v>
      </c>
    </row>
    <row r="91" spans="1:10" ht="33" x14ac:dyDescent="0.3">
      <c r="A91" s="91"/>
      <c r="B91" s="94"/>
      <c r="C91" s="93"/>
      <c r="D91" s="93"/>
      <c r="E91" s="2" t="s">
        <v>201</v>
      </c>
      <c r="F91" s="93"/>
      <c r="G91" s="93"/>
      <c r="H91" s="13">
        <v>0.37</v>
      </c>
      <c r="J91" t="s">
        <v>203</v>
      </c>
    </row>
    <row r="92" spans="1:10" ht="137.25" customHeight="1" x14ac:dyDescent="0.3">
      <c r="A92" s="91"/>
      <c r="B92" s="94"/>
      <c r="C92" s="93"/>
      <c r="D92" s="93"/>
      <c r="E92" s="11" t="s">
        <v>30</v>
      </c>
      <c r="F92" s="93"/>
      <c r="G92" s="2" t="s">
        <v>205</v>
      </c>
      <c r="H92" s="13">
        <v>0.34</v>
      </c>
      <c r="J92" t="s">
        <v>202</v>
      </c>
    </row>
    <row r="93" spans="1:10" s="9" customFormat="1" ht="82.5" x14ac:dyDescent="0.3">
      <c r="A93" s="9">
        <v>32</v>
      </c>
      <c r="B93" s="21" t="s">
        <v>213</v>
      </c>
      <c r="C93" s="12">
        <v>2016</v>
      </c>
      <c r="D93" s="7" t="s">
        <v>214</v>
      </c>
      <c r="E93" s="7" t="s">
        <v>10</v>
      </c>
      <c r="F93" s="7" t="s">
        <v>211</v>
      </c>
      <c r="G93" s="11" t="s">
        <v>212</v>
      </c>
      <c r="H93" s="15">
        <v>0.31</v>
      </c>
      <c r="J93" s="9" t="s">
        <v>210</v>
      </c>
    </row>
    <row r="94" spans="1:10" x14ac:dyDescent="0.3">
      <c r="A94" s="91">
        <v>33</v>
      </c>
      <c r="B94" s="94" t="s">
        <v>244</v>
      </c>
      <c r="C94" s="93">
        <v>2016</v>
      </c>
      <c r="D94" s="93" t="s">
        <v>243</v>
      </c>
      <c r="E94" s="2" t="s">
        <v>215</v>
      </c>
      <c r="F94" s="93" t="s">
        <v>241</v>
      </c>
      <c r="G94" s="93" t="s">
        <v>242</v>
      </c>
      <c r="H94" s="13">
        <v>0.33</v>
      </c>
      <c r="J94" t="s">
        <v>225</v>
      </c>
    </row>
    <row r="95" spans="1:10" x14ac:dyDescent="0.3">
      <c r="A95" s="91"/>
      <c r="B95" s="94"/>
      <c r="C95" s="93"/>
      <c r="D95" s="93"/>
      <c r="E95" s="2" t="s">
        <v>216</v>
      </c>
      <c r="F95" s="93"/>
      <c r="G95" s="93"/>
      <c r="H95" s="13">
        <v>0.09</v>
      </c>
      <c r="J95" t="s">
        <v>226</v>
      </c>
    </row>
    <row r="96" spans="1:10" ht="33" x14ac:dyDescent="0.3">
      <c r="A96" s="91"/>
      <c r="B96" s="94"/>
      <c r="C96" s="93"/>
      <c r="D96" s="93"/>
      <c r="E96" s="2" t="s">
        <v>26</v>
      </c>
      <c r="F96" s="93"/>
      <c r="G96" s="93"/>
      <c r="H96" s="13">
        <v>0.22</v>
      </c>
      <c r="J96" t="s">
        <v>227</v>
      </c>
    </row>
    <row r="97" spans="1:10" x14ac:dyDescent="0.3">
      <c r="A97" s="91"/>
      <c r="B97" s="94"/>
      <c r="C97" s="93"/>
      <c r="D97" s="93"/>
      <c r="E97" s="2" t="s">
        <v>217</v>
      </c>
      <c r="F97" s="93"/>
      <c r="G97" s="93"/>
      <c r="H97" s="13">
        <v>0.15</v>
      </c>
      <c r="J97" t="s">
        <v>228</v>
      </c>
    </row>
    <row r="98" spans="1:10" ht="33" x14ac:dyDescent="0.3">
      <c r="A98" s="91"/>
      <c r="B98" s="94"/>
      <c r="C98" s="93"/>
      <c r="D98" s="93"/>
      <c r="E98" s="2" t="s">
        <v>218</v>
      </c>
      <c r="F98" s="93"/>
      <c r="G98" s="93"/>
      <c r="H98" s="13">
        <v>0.14000000000000001</v>
      </c>
      <c r="J98" t="s">
        <v>229</v>
      </c>
    </row>
    <row r="99" spans="1:10" x14ac:dyDescent="0.3">
      <c r="A99" s="91"/>
      <c r="B99" s="94"/>
      <c r="C99" s="93"/>
      <c r="D99" s="93"/>
      <c r="E99" s="2" t="s">
        <v>219</v>
      </c>
      <c r="F99" s="93"/>
      <c r="G99" s="93"/>
      <c r="H99" s="13">
        <v>0.18</v>
      </c>
      <c r="J99" t="s">
        <v>230</v>
      </c>
    </row>
    <row r="100" spans="1:10" x14ac:dyDescent="0.3">
      <c r="A100" s="91"/>
      <c r="B100" s="94"/>
      <c r="C100" s="93"/>
      <c r="D100" s="93"/>
      <c r="E100" s="2" t="s">
        <v>220</v>
      </c>
      <c r="F100" s="93"/>
      <c r="G100" s="93"/>
      <c r="H100" s="13">
        <v>0.57999999999999996</v>
      </c>
      <c r="J100" t="s">
        <v>231</v>
      </c>
    </row>
    <row r="101" spans="1:10" ht="33" x14ac:dyDescent="0.3">
      <c r="A101" s="91"/>
      <c r="B101" s="94"/>
      <c r="C101" s="93"/>
      <c r="D101" s="93"/>
      <c r="E101" s="2" t="s">
        <v>221</v>
      </c>
      <c r="F101" s="93"/>
      <c r="G101" s="93"/>
      <c r="H101" s="13">
        <v>0.43</v>
      </c>
      <c r="J101" t="s">
        <v>232</v>
      </c>
    </row>
    <row r="102" spans="1:10" x14ac:dyDescent="0.3">
      <c r="A102" s="91"/>
      <c r="B102" s="94"/>
      <c r="C102" s="93"/>
      <c r="D102" s="93"/>
      <c r="E102" s="2" t="s">
        <v>10</v>
      </c>
      <c r="F102" s="93"/>
      <c r="G102" s="93"/>
      <c r="H102" s="13">
        <v>0.31</v>
      </c>
      <c r="J102" t="s">
        <v>233</v>
      </c>
    </row>
    <row r="103" spans="1:10" x14ac:dyDescent="0.3">
      <c r="A103" s="91"/>
      <c r="B103" s="94"/>
      <c r="C103" s="93"/>
      <c r="D103" s="93"/>
      <c r="E103" s="2" t="s">
        <v>70</v>
      </c>
      <c r="F103" s="93"/>
      <c r="G103" s="93"/>
      <c r="H103" s="13">
        <v>0.27</v>
      </c>
      <c r="J103" t="s">
        <v>234</v>
      </c>
    </row>
    <row r="104" spans="1:10" x14ac:dyDescent="0.3">
      <c r="A104" s="91"/>
      <c r="B104" s="94"/>
      <c r="C104" s="93"/>
      <c r="D104" s="93"/>
      <c r="E104" s="2" t="s">
        <v>71</v>
      </c>
      <c r="F104" s="93"/>
      <c r="G104" s="93"/>
      <c r="H104" s="13">
        <v>0.39</v>
      </c>
      <c r="J104" t="s">
        <v>235</v>
      </c>
    </row>
    <row r="105" spans="1:10" ht="33" x14ac:dyDescent="0.3">
      <c r="A105" s="91"/>
      <c r="B105" s="94"/>
      <c r="C105" s="93"/>
      <c r="D105" s="93"/>
      <c r="E105" s="2" t="s">
        <v>16</v>
      </c>
      <c r="F105" s="93"/>
      <c r="G105" s="93"/>
      <c r="H105" s="13">
        <v>0.56999999999999995</v>
      </c>
      <c r="J105" t="s">
        <v>236</v>
      </c>
    </row>
    <row r="106" spans="1:10" x14ac:dyDescent="0.3">
      <c r="A106" s="91"/>
      <c r="B106" s="94"/>
      <c r="C106" s="93"/>
      <c r="D106" s="93"/>
      <c r="E106" s="2" t="s">
        <v>222</v>
      </c>
      <c r="F106" s="93"/>
      <c r="G106" s="93"/>
      <c r="H106" s="13">
        <v>0.37</v>
      </c>
      <c r="J106" t="s">
        <v>237</v>
      </c>
    </row>
    <row r="107" spans="1:10" x14ac:dyDescent="0.3">
      <c r="A107" s="91"/>
      <c r="B107" s="94"/>
      <c r="C107" s="93"/>
      <c r="D107" s="93"/>
      <c r="E107" s="2" t="s">
        <v>175</v>
      </c>
      <c r="F107" s="93"/>
      <c r="G107" s="93"/>
      <c r="H107" s="13">
        <v>0.38</v>
      </c>
      <c r="J107" t="s">
        <v>238</v>
      </c>
    </row>
    <row r="108" spans="1:10" ht="33" x14ac:dyDescent="0.3">
      <c r="A108" s="91"/>
      <c r="B108" s="94"/>
      <c r="C108" s="93"/>
      <c r="D108" s="93"/>
      <c r="E108" s="2" t="s">
        <v>223</v>
      </c>
      <c r="F108" s="93"/>
      <c r="G108" s="93"/>
      <c r="H108" s="13">
        <v>0.3</v>
      </c>
      <c r="J108" t="s">
        <v>239</v>
      </c>
    </row>
    <row r="109" spans="1:10" x14ac:dyDescent="0.3">
      <c r="A109" s="91"/>
      <c r="B109" s="94"/>
      <c r="C109" s="93"/>
      <c r="D109" s="93"/>
      <c r="E109" s="2" t="s">
        <v>224</v>
      </c>
      <c r="F109" s="93"/>
      <c r="G109" s="93"/>
      <c r="H109" s="13">
        <v>0.56999999999999995</v>
      </c>
      <c r="J109" t="s">
        <v>240</v>
      </c>
    </row>
  </sheetData>
  <mergeCells count="88">
    <mergeCell ref="D49:D50"/>
    <mergeCell ref="C49:C50"/>
    <mergeCell ref="B49:B50"/>
    <mergeCell ref="E41:E42"/>
    <mergeCell ref="F41:F42"/>
    <mergeCell ref="D43:D45"/>
    <mergeCell ref="C43:C45"/>
    <mergeCell ref="B43:B45"/>
    <mergeCell ref="G41:G42"/>
    <mergeCell ref="H41:H42"/>
    <mergeCell ref="F49:F50"/>
    <mergeCell ref="G49:G50"/>
    <mergeCell ref="G43:G45"/>
    <mergeCell ref="F43:F45"/>
    <mergeCell ref="G37:G39"/>
    <mergeCell ref="F37:F39"/>
    <mergeCell ref="C37:C39"/>
    <mergeCell ref="B37:B39"/>
    <mergeCell ref="D37:D39"/>
    <mergeCell ref="G7:G17"/>
    <mergeCell ref="D7:D17"/>
    <mergeCell ref="D26:D36"/>
    <mergeCell ref="C26:C36"/>
    <mergeCell ref="B26:B36"/>
    <mergeCell ref="F26:F36"/>
    <mergeCell ref="G26:G36"/>
    <mergeCell ref="B7:B17"/>
    <mergeCell ref="C7:C17"/>
    <mergeCell ref="F20:F24"/>
    <mergeCell ref="D20:D24"/>
    <mergeCell ref="C20:C24"/>
    <mergeCell ref="B20:B24"/>
    <mergeCell ref="F7:F13"/>
    <mergeCell ref="F14:F17"/>
    <mergeCell ref="C52:C53"/>
    <mergeCell ref="D52:D53"/>
    <mergeCell ref="B52:B53"/>
    <mergeCell ref="F52:F53"/>
    <mergeCell ref="G52:G53"/>
    <mergeCell ref="D54:D55"/>
    <mergeCell ref="C54:C55"/>
    <mergeCell ref="B54:B55"/>
    <mergeCell ref="F54:F55"/>
    <mergeCell ref="G54:G55"/>
    <mergeCell ref="G60:G70"/>
    <mergeCell ref="D60:D70"/>
    <mergeCell ref="C60:C70"/>
    <mergeCell ref="B60:B70"/>
    <mergeCell ref="G71:G84"/>
    <mergeCell ref="B71:B84"/>
    <mergeCell ref="C71:C84"/>
    <mergeCell ref="D71:D84"/>
    <mergeCell ref="F60:F64"/>
    <mergeCell ref="F68:F70"/>
    <mergeCell ref="F65:F67"/>
    <mergeCell ref="F85:F87"/>
    <mergeCell ref="G85:G87"/>
    <mergeCell ref="D85:D87"/>
    <mergeCell ref="C85:C87"/>
    <mergeCell ref="B85:B87"/>
    <mergeCell ref="E88:E89"/>
    <mergeCell ref="D88:D89"/>
    <mergeCell ref="C88:C89"/>
    <mergeCell ref="B88:B89"/>
    <mergeCell ref="F90:F92"/>
    <mergeCell ref="G90:G91"/>
    <mergeCell ref="D90:D92"/>
    <mergeCell ref="B90:B92"/>
    <mergeCell ref="C90:C92"/>
    <mergeCell ref="F94:F109"/>
    <mergeCell ref="G94:G109"/>
    <mergeCell ref="D94:D109"/>
    <mergeCell ref="C94:C109"/>
    <mergeCell ref="B94:B109"/>
    <mergeCell ref="A7:A17"/>
    <mergeCell ref="A20:A24"/>
    <mergeCell ref="A26:A36"/>
    <mergeCell ref="A37:A39"/>
    <mergeCell ref="A49:A50"/>
    <mergeCell ref="A88:A89"/>
    <mergeCell ref="A90:A92"/>
    <mergeCell ref="A94:A109"/>
    <mergeCell ref="A43:A45"/>
    <mergeCell ref="A52:A53"/>
    <mergeCell ref="A54:A55"/>
    <mergeCell ref="A60:A70"/>
    <mergeCell ref="A71:A84"/>
    <mergeCell ref="A85:A8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C347E-7AEE-47F8-8A3E-ED92F062B6A9}">
  <sheetPr filterMode="1"/>
  <dimension ref="A1:G83"/>
  <sheetViews>
    <sheetView workbookViewId="0">
      <selection activeCell="G1" sqref="G1:J1048576"/>
    </sheetView>
  </sheetViews>
  <sheetFormatPr defaultRowHeight="16.5" x14ac:dyDescent="0.3"/>
  <cols>
    <col min="1" max="1" width="17.625" style="17" customWidth="1"/>
    <col min="2" max="2" width="13.75" style="23" customWidth="1"/>
    <col min="3" max="3" width="24.875" style="46" customWidth="1"/>
    <col min="4" max="4" width="22.75" style="23" customWidth="1"/>
    <col min="5" max="5" width="17.875" style="23" customWidth="1"/>
    <col min="6" max="6" width="21.25" style="17" customWidth="1"/>
  </cols>
  <sheetData>
    <row r="1" spans="1:6" ht="47.25" customHeight="1" thickBot="1" x14ac:dyDescent="0.35">
      <c r="A1" s="67" t="s">
        <v>9</v>
      </c>
      <c r="B1" s="67" t="s">
        <v>542</v>
      </c>
      <c r="C1" s="78" t="s">
        <v>252</v>
      </c>
      <c r="D1" s="79"/>
      <c r="E1" s="80"/>
      <c r="F1" s="67" t="s">
        <v>253</v>
      </c>
    </row>
    <row r="2" spans="1:6" ht="32.25" hidden="1" thickBot="1" x14ac:dyDescent="0.35">
      <c r="A2" s="68"/>
      <c r="B2" s="68"/>
      <c r="C2" s="33" t="s">
        <v>254</v>
      </c>
      <c r="D2" s="33" t="s">
        <v>255</v>
      </c>
      <c r="E2" s="33" t="s">
        <v>256</v>
      </c>
      <c r="F2" s="68"/>
    </row>
    <row r="3" spans="1:6" hidden="1" x14ac:dyDescent="0.3">
      <c r="A3" s="69" t="s">
        <v>257</v>
      </c>
      <c r="B3" s="72" t="s">
        <v>258</v>
      </c>
      <c r="C3" s="40" t="s">
        <v>259</v>
      </c>
      <c r="D3" s="72" t="s">
        <v>262</v>
      </c>
      <c r="E3" s="72" t="s">
        <v>262</v>
      </c>
      <c r="F3" s="75" t="s">
        <v>262</v>
      </c>
    </row>
    <row r="4" spans="1:6" hidden="1" x14ac:dyDescent="0.3">
      <c r="A4" s="70"/>
      <c r="B4" s="73"/>
      <c r="C4" s="41" t="s">
        <v>260</v>
      </c>
      <c r="D4" s="73"/>
      <c r="E4" s="73"/>
      <c r="F4" s="76"/>
    </row>
    <row r="5" spans="1:6" ht="17.25" hidden="1" thickBot="1" x14ac:dyDescent="0.35">
      <c r="A5" s="71"/>
      <c r="B5" s="74"/>
      <c r="C5" s="42" t="s">
        <v>261</v>
      </c>
      <c r="D5" s="74"/>
      <c r="E5" s="74"/>
      <c r="F5" s="77"/>
    </row>
    <row r="6" spans="1:6" hidden="1" x14ac:dyDescent="0.3">
      <c r="A6" s="69" t="s">
        <v>257</v>
      </c>
      <c r="B6" s="72" t="s">
        <v>263</v>
      </c>
      <c r="C6" s="40" t="s">
        <v>264</v>
      </c>
      <c r="D6" s="72" t="s">
        <v>262</v>
      </c>
      <c r="E6" s="72" t="s">
        <v>262</v>
      </c>
      <c r="F6" s="75" t="s">
        <v>262</v>
      </c>
    </row>
    <row r="7" spans="1:6" hidden="1" x14ac:dyDescent="0.3">
      <c r="A7" s="70"/>
      <c r="B7" s="73"/>
      <c r="C7" s="41" t="s">
        <v>265</v>
      </c>
      <c r="D7" s="73"/>
      <c r="E7" s="73"/>
      <c r="F7" s="76"/>
    </row>
    <row r="8" spans="1:6" hidden="1" x14ac:dyDescent="0.3">
      <c r="A8" s="70"/>
      <c r="B8" s="73"/>
      <c r="C8" s="41" t="s">
        <v>266</v>
      </c>
      <c r="D8" s="73"/>
      <c r="E8" s="73"/>
      <c r="F8" s="76"/>
    </row>
    <row r="9" spans="1:6" ht="17.25" hidden="1" thickBot="1" x14ac:dyDescent="0.35">
      <c r="A9" s="71"/>
      <c r="B9" s="74"/>
      <c r="C9" s="42" t="s">
        <v>267</v>
      </c>
      <c r="D9" s="74"/>
      <c r="E9" s="74"/>
      <c r="F9" s="77"/>
    </row>
    <row r="10" spans="1:6" ht="32.25" hidden="1" customHeight="1" x14ac:dyDescent="0.3">
      <c r="A10" s="69" t="s">
        <v>257</v>
      </c>
      <c r="B10" s="72" t="s">
        <v>268</v>
      </c>
      <c r="C10" s="40" t="s">
        <v>269</v>
      </c>
      <c r="D10" s="40" t="s">
        <v>262</v>
      </c>
      <c r="E10" s="40" t="s">
        <v>262</v>
      </c>
      <c r="F10" s="48" t="s">
        <v>262</v>
      </c>
    </row>
    <row r="11" spans="1:6" ht="17.25" hidden="1" thickBot="1" x14ac:dyDescent="0.35">
      <c r="A11" s="71"/>
      <c r="B11" s="74"/>
      <c r="C11" s="42" t="s">
        <v>270</v>
      </c>
      <c r="D11" s="42" t="s">
        <v>271</v>
      </c>
      <c r="E11" s="42" t="s">
        <v>262</v>
      </c>
      <c r="F11" s="33" t="s">
        <v>272</v>
      </c>
    </row>
    <row r="12" spans="1:6" ht="33.75" hidden="1" thickBot="1" x14ac:dyDescent="0.35">
      <c r="A12" s="36" t="s">
        <v>257</v>
      </c>
      <c r="B12" s="37" t="s">
        <v>273</v>
      </c>
      <c r="C12" s="43">
        <v>16.64</v>
      </c>
      <c r="D12" s="37">
        <v>2.2599999999999998</v>
      </c>
      <c r="E12" s="37" t="s">
        <v>262</v>
      </c>
      <c r="F12" s="49" t="s">
        <v>262</v>
      </c>
    </row>
    <row r="13" spans="1:6" ht="33.75" hidden="1" thickBot="1" x14ac:dyDescent="0.35">
      <c r="A13" s="36" t="s">
        <v>257</v>
      </c>
      <c r="B13" s="61" t="s">
        <v>274</v>
      </c>
      <c r="C13" s="43" t="s">
        <v>275</v>
      </c>
      <c r="D13" s="37">
        <v>0</v>
      </c>
      <c r="E13" s="37" t="s">
        <v>262</v>
      </c>
      <c r="F13" s="49" t="s">
        <v>262</v>
      </c>
    </row>
    <row r="14" spans="1:6" ht="17.25" hidden="1" thickBot="1" x14ac:dyDescent="0.35">
      <c r="A14" s="36" t="s">
        <v>276</v>
      </c>
      <c r="B14" s="37" t="s">
        <v>277</v>
      </c>
      <c r="C14" s="43" t="s">
        <v>355</v>
      </c>
      <c r="D14" s="37" t="s">
        <v>356</v>
      </c>
      <c r="E14" s="37"/>
      <c r="F14" s="49"/>
    </row>
    <row r="15" spans="1:6" hidden="1" x14ac:dyDescent="0.3">
      <c r="A15" s="69" t="s">
        <v>276</v>
      </c>
      <c r="B15" s="72" t="s">
        <v>263</v>
      </c>
      <c r="C15" s="40" t="s">
        <v>299</v>
      </c>
      <c r="D15" s="41">
        <v>0</v>
      </c>
      <c r="E15" s="40" t="s">
        <v>262</v>
      </c>
      <c r="F15" s="48" t="s">
        <v>262</v>
      </c>
    </row>
    <row r="16" spans="1:6" ht="17.25" hidden="1" thickBot="1" x14ac:dyDescent="0.35">
      <c r="A16" s="71"/>
      <c r="B16" s="74"/>
      <c r="C16" s="42" t="s">
        <v>300</v>
      </c>
      <c r="D16" s="42">
        <v>11</v>
      </c>
      <c r="E16" s="42" t="s">
        <v>262</v>
      </c>
      <c r="F16" s="33" t="s">
        <v>262</v>
      </c>
    </row>
    <row r="17" spans="1:7" ht="17.25" hidden="1" thickBot="1" x14ac:dyDescent="0.35">
      <c r="A17" s="36" t="s">
        <v>276</v>
      </c>
      <c r="B17" s="37" t="s">
        <v>278</v>
      </c>
      <c r="C17" s="43" t="s">
        <v>325</v>
      </c>
      <c r="D17" s="37" t="s">
        <v>326</v>
      </c>
      <c r="E17" s="37"/>
      <c r="F17" s="49"/>
    </row>
    <row r="18" spans="1:7" hidden="1" x14ac:dyDescent="0.3">
      <c r="A18" s="69" t="s">
        <v>276</v>
      </c>
      <c r="B18" s="72" t="s">
        <v>280</v>
      </c>
      <c r="C18" s="41">
        <v>52.7</v>
      </c>
      <c r="D18" s="40">
        <v>30.4</v>
      </c>
      <c r="E18" s="40" t="s">
        <v>262</v>
      </c>
      <c r="F18" s="48" t="s">
        <v>262</v>
      </c>
    </row>
    <row r="19" spans="1:7" ht="32.25" hidden="1" thickBot="1" x14ac:dyDescent="0.35">
      <c r="A19" s="81"/>
      <c r="B19" s="74"/>
      <c r="C19" s="42">
        <v>12.7</v>
      </c>
      <c r="D19" s="42" t="s">
        <v>262</v>
      </c>
      <c r="E19" s="42" t="s">
        <v>335</v>
      </c>
      <c r="F19" s="33" t="s">
        <v>262</v>
      </c>
    </row>
    <row r="20" spans="1:7" hidden="1" x14ac:dyDescent="0.3">
      <c r="A20" s="69" t="s">
        <v>276</v>
      </c>
      <c r="B20" s="72" t="s">
        <v>336</v>
      </c>
      <c r="C20" s="41">
        <v>17.59</v>
      </c>
      <c r="D20" s="40">
        <v>5.29</v>
      </c>
      <c r="E20" s="40" t="s">
        <v>262</v>
      </c>
      <c r="F20" s="48" t="s">
        <v>262</v>
      </c>
    </row>
    <row r="21" spans="1:7" ht="33.75" hidden="1" thickBot="1" x14ac:dyDescent="0.35">
      <c r="A21" s="71"/>
      <c r="B21" s="74"/>
      <c r="C21" s="43">
        <v>12.73</v>
      </c>
      <c r="D21" s="37" t="s">
        <v>262</v>
      </c>
      <c r="E21" s="36" t="s">
        <v>337</v>
      </c>
      <c r="F21" s="33" t="s">
        <v>262</v>
      </c>
    </row>
    <row r="22" spans="1:7" ht="17.25" hidden="1" thickBot="1" x14ac:dyDescent="0.35">
      <c r="A22" s="36" t="s">
        <v>276</v>
      </c>
      <c r="B22" s="37" t="s">
        <v>281</v>
      </c>
      <c r="C22" s="43" t="s">
        <v>306</v>
      </c>
      <c r="D22" s="37" t="s">
        <v>262</v>
      </c>
      <c r="E22" s="37" t="s">
        <v>262</v>
      </c>
      <c r="F22" s="49" t="s">
        <v>262</v>
      </c>
    </row>
    <row r="23" spans="1:7" ht="17.25" hidden="1" thickBot="1" x14ac:dyDescent="0.35">
      <c r="A23" s="36" t="s">
        <v>276</v>
      </c>
      <c r="B23" s="37" t="s">
        <v>273</v>
      </c>
      <c r="C23" s="43">
        <v>25</v>
      </c>
      <c r="D23" s="37">
        <v>0</v>
      </c>
      <c r="E23" s="37" t="s">
        <v>262</v>
      </c>
      <c r="F23" s="49" t="s">
        <v>262</v>
      </c>
    </row>
    <row r="24" spans="1:7" hidden="1" x14ac:dyDescent="0.3">
      <c r="A24" s="69" t="s">
        <v>276</v>
      </c>
      <c r="B24" s="72" t="s">
        <v>282</v>
      </c>
      <c r="C24" s="40" t="s">
        <v>338</v>
      </c>
      <c r="D24" s="40" t="s">
        <v>339</v>
      </c>
      <c r="E24" s="40" t="s">
        <v>262</v>
      </c>
      <c r="F24" s="48" t="s">
        <v>262</v>
      </c>
    </row>
    <row r="25" spans="1:7" hidden="1" x14ac:dyDescent="0.3">
      <c r="A25" s="86"/>
      <c r="B25" s="73"/>
      <c r="C25" s="41" t="s">
        <v>340</v>
      </c>
      <c r="D25" s="41" t="s">
        <v>341</v>
      </c>
      <c r="E25" s="41" t="s">
        <v>262</v>
      </c>
      <c r="F25" s="41" t="s">
        <v>262</v>
      </c>
    </row>
    <row r="26" spans="1:7" ht="17.25" hidden="1" thickBot="1" x14ac:dyDescent="0.35">
      <c r="A26" s="81"/>
      <c r="B26" s="74"/>
      <c r="C26" s="42" t="s">
        <v>342</v>
      </c>
      <c r="D26" s="42" t="s">
        <v>343</v>
      </c>
      <c r="E26" s="42" t="s">
        <v>262</v>
      </c>
      <c r="F26" s="33" t="s">
        <v>262</v>
      </c>
    </row>
    <row r="27" spans="1:7" ht="17.25" hidden="1" thickBot="1" x14ac:dyDescent="0.35">
      <c r="A27" s="36" t="s">
        <v>276</v>
      </c>
      <c r="B27" s="37" t="s">
        <v>274</v>
      </c>
      <c r="C27" s="43" t="s">
        <v>344</v>
      </c>
      <c r="D27" s="37" t="s">
        <v>345</v>
      </c>
      <c r="E27" s="37" t="s">
        <v>262</v>
      </c>
      <c r="F27" s="49" t="s">
        <v>262</v>
      </c>
    </row>
    <row r="28" spans="1:7" ht="17.25" hidden="1" thickBot="1" x14ac:dyDescent="0.35">
      <c r="A28" s="36" t="s">
        <v>283</v>
      </c>
      <c r="B28" s="37" t="s">
        <v>284</v>
      </c>
      <c r="C28" s="43" t="s">
        <v>308</v>
      </c>
      <c r="D28" s="37"/>
      <c r="E28" s="37"/>
      <c r="F28" s="49" t="s">
        <v>262</v>
      </c>
    </row>
    <row r="29" spans="1:7" hidden="1" x14ac:dyDescent="0.3">
      <c r="A29" s="69" t="s">
        <v>283</v>
      </c>
      <c r="B29" s="72" t="s">
        <v>263</v>
      </c>
      <c r="C29" s="41" t="s">
        <v>303</v>
      </c>
      <c r="D29" s="41">
        <v>0</v>
      </c>
      <c r="E29" s="41" t="s">
        <v>262</v>
      </c>
      <c r="F29" s="41" t="s">
        <v>262</v>
      </c>
      <c r="G29" s="34"/>
    </row>
    <row r="30" spans="1:7" ht="17.25" hidden="1" thickBot="1" x14ac:dyDescent="0.35">
      <c r="A30" s="71"/>
      <c r="B30" s="74"/>
      <c r="C30" s="37" t="s">
        <v>304</v>
      </c>
      <c r="D30" s="37">
        <v>39</v>
      </c>
      <c r="E30" s="23" t="s">
        <v>262</v>
      </c>
      <c r="F30" s="36" t="s">
        <v>262</v>
      </c>
      <c r="G30" s="34"/>
    </row>
    <row r="31" spans="1:7" ht="17.25" hidden="1" thickBot="1" x14ac:dyDescent="0.35">
      <c r="A31" s="36" t="s">
        <v>283</v>
      </c>
      <c r="B31" s="37" t="s">
        <v>285</v>
      </c>
      <c r="C31" s="43">
        <v>57</v>
      </c>
      <c r="D31" s="37">
        <v>0</v>
      </c>
      <c r="E31" s="47" t="s">
        <v>262</v>
      </c>
      <c r="F31" s="49"/>
      <c r="G31" s="35"/>
    </row>
    <row r="32" spans="1:7" ht="33.75" hidden="1" thickBot="1" x14ac:dyDescent="0.35">
      <c r="A32" s="36" t="s">
        <v>283</v>
      </c>
      <c r="B32" s="37" t="s">
        <v>268</v>
      </c>
      <c r="C32" s="43" t="s">
        <v>358</v>
      </c>
      <c r="D32" s="37" t="s">
        <v>359</v>
      </c>
      <c r="E32" s="37" t="s">
        <v>262</v>
      </c>
      <c r="F32" s="49" t="s">
        <v>363</v>
      </c>
    </row>
    <row r="33" spans="1:6" ht="17.25" hidden="1" thickBot="1" x14ac:dyDescent="0.35">
      <c r="A33" s="36" t="s">
        <v>283</v>
      </c>
      <c r="B33" s="37" t="s">
        <v>278</v>
      </c>
      <c r="C33" s="43" t="s">
        <v>327</v>
      </c>
      <c r="D33" s="37" t="s">
        <v>328</v>
      </c>
      <c r="E33" s="37" t="s">
        <v>262</v>
      </c>
      <c r="F33" s="49" t="s">
        <v>262</v>
      </c>
    </row>
    <row r="34" spans="1:6" ht="17.25" hidden="1" thickBot="1" x14ac:dyDescent="0.35">
      <c r="A34" s="36" t="s">
        <v>283</v>
      </c>
      <c r="B34" s="37" t="s">
        <v>281</v>
      </c>
      <c r="C34" s="43" t="s">
        <v>305</v>
      </c>
      <c r="D34" s="37" t="s">
        <v>262</v>
      </c>
      <c r="E34" s="37" t="s">
        <v>262</v>
      </c>
      <c r="F34" s="49" t="s">
        <v>262</v>
      </c>
    </row>
    <row r="35" spans="1:6" ht="17.25" hidden="1" thickBot="1" x14ac:dyDescent="0.35">
      <c r="A35" s="36" t="s">
        <v>283</v>
      </c>
      <c r="B35" s="37" t="s">
        <v>286</v>
      </c>
      <c r="C35" s="43" t="s">
        <v>309</v>
      </c>
      <c r="D35" s="37">
        <v>0</v>
      </c>
      <c r="E35" s="37" t="s">
        <v>262</v>
      </c>
      <c r="F35" s="49" t="s">
        <v>372</v>
      </c>
    </row>
    <row r="36" spans="1:6" ht="17.25" hidden="1" thickBot="1" x14ac:dyDescent="0.35">
      <c r="A36" s="36"/>
      <c r="B36" s="37"/>
      <c r="C36" s="43" t="s">
        <v>310</v>
      </c>
      <c r="D36" s="37">
        <v>5</v>
      </c>
      <c r="E36" s="37" t="s">
        <v>262</v>
      </c>
      <c r="F36" s="49" t="s">
        <v>311</v>
      </c>
    </row>
    <row r="37" spans="1:6" ht="17.25" hidden="1" thickBot="1" x14ac:dyDescent="0.35">
      <c r="A37" s="36" t="s">
        <v>283</v>
      </c>
      <c r="B37" s="37" t="s">
        <v>273</v>
      </c>
      <c r="C37" s="43">
        <v>21.38</v>
      </c>
      <c r="D37" s="37">
        <v>0</v>
      </c>
      <c r="E37" s="37" t="s">
        <v>262</v>
      </c>
      <c r="F37" s="49" t="s">
        <v>262</v>
      </c>
    </row>
    <row r="38" spans="1:6" ht="17.25" hidden="1" thickBot="1" x14ac:dyDescent="0.35">
      <c r="A38" s="36" t="s">
        <v>283</v>
      </c>
      <c r="B38" s="37" t="s">
        <v>274</v>
      </c>
      <c r="C38" s="43" t="s">
        <v>346</v>
      </c>
      <c r="D38" s="37">
        <v>0</v>
      </c>
      <c r="E38" s="37" t="s">
        <v>262</v>
      </c>
      <c r="F38" s="49" t="s">
        <v>262</v>
      </c>
    </row>
    <row r="39" spans="1:6" hidden="1" x14ac:dyDescent="0.3">
      <c r="A39" s="87" t="s">
        <v>26</v>
      </c>
      <c r="B39" s="73" t="s">
        <v>263</v>
      </c>
      <c r="C39" s="44" t="s">
        <v>294</v>
      </c>
      <c r="D39" s="23">
        <v>29</v>
      </c>
      <c r="E39" s="23" t="s">
        <v>262</v>
      </c>
      <c r="F39" s="50" t="s">
        <v>262</v>
      </c>
    </row>
    <row r="40" spans="1:6" ht="17.25" hidden="1" thickBot="1" x14ac:dyDescent="0.35">
      <c r="A40" s="83"/>
      <c r="B40" s="74"/>
      <c r="C40" s="37" t="s">
        <v>295</v>
      </c>
      <c r="D40" s="37">
        <v>18</v>
      </c>
      <c r="E40" s="37" t="s">
        <v>262</v>
      </c>
      <c r="F40" s="49" t="s">
        <v>262</v>
      </c>
    </row>
    <row r="41" spans="1:6" ht="17.25" hidden="1" thickBot="1" x14ac:dyDescent="0.35">
      <c r="A41" s="36" t="s">
        <v>26</v>
      </c>
      <c r="B41" s="37" t="s">
        <v>278</v>
      </c>
      <c r="C41" s="43" t="s">
        <v>319</v>
      </c>
      <c r="D41" s="37" t="s">
        <v>320</v>
      </c>
      <c r="E41" s="37" t="s">
        <v>262</v>
      </c>
      <c r="F41" s="49" t="s">
        <v>262</v>
      </c>
    </row>
    <row r="42" spans="1:6" ht="17.25" hidden="1" thickBot="1" x14ac:dyDescent="0.35">
      <c r="A42" s="36" t="s">
        <v>26</v>
      </c>
      <c r="B42" s="37" t="s">
        <v>274</v>
      </c>
      <c r="C42" s="43" t="s">
        <v>347</v>
      </c>
      <c r="D42" s="37" t="s">
        <v>314</v>
      </c>
      <c r="E42" s="37" t="s">
        <v>262</v>
      </c>
      <c r="F42" s="49" t="s">
        <v>262</v>
      </c>
    </row>
    <row r="43" spans="1:6" hidden="1" x14ac:dyDescent="0.3">
      <c r="A43" s="87" t="s">
        <v>287</v>
      </c>
      <c r="B43" s="73" t="s">
        <v>263</v>
      </c>
      <c r="C43" s="23" t="s">
        <v>296</v>
      </c>
      <c r="D43" s="23">
        <v>0</v>
      </c>
      <c r="E43" s="23" t="s">
        <v>262</v>
      </c>
      <c r="F43" s="50" t="s">
        <v>262</v>
      </c>
    </row>
    <row r="44" spans="1:6" ht="17.25" hidden="1" thickBot="1" x14ac:dyDescent="0.35">
      <c r="A44" s="83"/>
      <c r="B44" s="74"/>
      <c r="C44" s="37" t="s">
        <v>297</v>
      </c>
      <c r="D44" s="37">
        <v>27</v>
      </c>
      <c r="E44" s="37" t="s">
        <v>262</v>
      </c>
      <c r="F44" s="49" t="s">
        <v>262</v>
      </c>
    </row>
    <row r="45" spans="1:6" ht="17.25" hidden="1" thickBot="1" x14ac:dyDescent="0.35">
      <c r="A45" s="36" t="s">
        <v>287</v>
      </c>
      <c r="B45" s="37" t="s">
        <v>278</v>
      </c>
      <c r="C45" s="43" t="s">
        <v>321</v>
      </c>
      <c r="D45" s="37" t="s">
        <v>322</v>
      </c>
      <c r="E45" s="37" t="s">
        <v>262</v>
      </c>
      <c r="F45" s="49" t="s">
        <v>262</v>
      </c>
    </row>
    <row r="46" spans="1:6" ht="17.25" hidden="1" thickBot="1" x14ac:dyDescent="0.35">
      <c r="A46" s="36" t="s">
        <v>287</v>
      </c>
      <c r="B46" s="37" t="s">
        <v>281</v>
      </c>
      <c r="C46" s="43" t="s">
        <v>307</v>
      </c>
      <c r="D46" s="37" t="s">
        <v>262</v>
      </c>
      <c r="E46" s="37" t="s">
        <v>262</v>
      </c>
      <c r="F46" s="49" t="s">
        <v>262</v>
      </c>
    </row>
    <row r="47" spans="1:6" ht="17.25" hidden="1" thickBot="1" x14ac:dyDescent="0.35">
      <c r="A47" s="36" t="s">
        <v>287</v>
      </c>
      <c r="B47" s="37" t="s">
        <v>273</v>
      </c>
      <c r="C47" s="43">
        <v>17.18</v>
      </c>
      <c r="D47" s="37" t="s">
        <v>262</v>
      </c>
      <c r="E47" s="37" t="s">
        <v>262</v>
      </c>
      <c r="F47" s="49" t="s">
        <v>262</v>
      </c>
    </row>
    <row r="48" spans="1:6" ht="50.25" hidden="1" thickBot="1" x14ac:dyDescent="0.35">
      <c r="A48" s="36" t="s">
        <v>287</v>
      </c>
      <c r="B48" s="37" t="s">
        <v>288</v>
      </c>
      <c r="C48" s="43" t="s">
        <v>366</v>
      </c>
      <c r="D48" s="37">
        <v>0</v>
      </c>
      <c r="E48" s="37" t="s">
        <v>262</v>
      </c>
      <c r="F48" s="49" t="s">
        <v>371</v>
      </c>
    </row>
    <row r="49" spans="1:6" hidden="1" x14ac:dyDescent="0.3">
      <c r="A49" s="87" t="s">
        <v>30</v>
      </c>
      <c r="B49" s="72" t="s">
        <v>263</v>
      </c>
      <c r="C49" s="23" t="s">
        <v>293</v>
      </c>
      <c r="D49" s="23">
        <v>30</v>
      </c>
      <c r="E49" s="23" t="s">
        <v>262</v>
      </c>
      <c r="F49" s="50" t="s">
        <v>262</v>
      </c>
    </row>
    <row r="50" spans="1:6" ht="17.25" hidden="1" thickBot="1" x14ac:dyDescent="0.35">
      <c r="A50" s="83"/>
      <c r="B50" s="74"/>
      <c r="C50" s="23" t="s">
        <v>298</v>
      </c>
      <c r="D50" s="23" t="s">
        <v>477</v>
      </c>
      <c r="E50" s="23" t="s">
        <v>262</v>
      </c>
      <c r="F50" s="50" t="s">
        <v>262</v>
      </c>
    </row>
    <row r="51" spans="1:6" ht="33.75" hidden="1" thickBot="1" x14ac:dyDescent="0.35">
      <c r="A51" s="36" t="s">
        <v>360</v>
      </c>
      <c r="B51" s="60" t="s">
        <v>268</v>
      </c>
      <c r="C51" s="45" t="s">
        <v>361</v>
      </c>
      <c r="D51" s="47" t="s">
        <v>362</v>
      </c>
      <c r="E51" s="47" t="s">
        <v>262</v>
      </c>
      <c r="F51" s="51" t="s">
        <v>364</v>
      </c>
    </row>
    <row r="52" spans="1:6" ht="17.25" hidden="1" thickBot="1" x14ac:dyDescent="0.35">
      <c r="A52" s="36" t="s">
        <v>30</v>
      </c>
      <c r="B52" s="37" t="s">
        <v>278</v>
      </c>
      <c r="C52" s="43" t="s">
        <v>323</v>
      </c>
      <c r="D52" s="37" t="s">
        <v>324</v>
      </c>
      <c r="E52" s="37" t="s">
        <v>262</v>
      </c>
      <c r="F52" s="49" t="s">
        <v>262</v>
      </c>
    </row>
    <row r="53" spans="1:6" ht="17.25" hidden="1" thickBot="1" x14ac:dyDescent="0.35">
      <c r="A53" s="36" t="s">
        <v>30</v>
      </c>
      <c r="B53" s="37" t="s">
        <v>273</v>
      </c>
      <c r="C53" s="43">
        <v>0.08</v>
      </c>
      <c r="D53" s="37">
        <v>7.04</v>
      </c>
      <c r="E53" s="37" t="s">
        <v>262</v>
      </c>
      <c r="F53" s="49" t="s">
        <v>262</v>
      </c>
    </row>
    <row r="54" spans="1:6" hidden="1" x14ac:dyDescent="0.3">
      <c r="A54" s="84" t="s">
        <v>30</v>
      </c>
      <c r="B54" s="85" t="s">
        <v>286</v>
      </c>
      <c r="C54" s="23" t="s">
        <v>313</v>
      </c>
      <c r="D54" s="23" t="s">
        <v>314</v>
      </c>
      <c r="E54" s="23" t="s">
        <v>315</v>
      </c>
      <c r="F54" s="50" t="s">
        <v>373</v>
      </c>
    </row>
    <row r="55" spans="1:6" hidden="1" x14ac:dyDescent="0.3">
      <c r="A55" s="84"/>
      <c r="B55" s="84"/>
      <c r="C55" s="23" t="s">
        <v>316</v>
      </c>
      <c r="D55" s="23" t="s">
        <v>317</v>
      </c>
      <c r="E55" s="23" t="s">
        <v>318</v>
      </c>
      <c r="F55" s="50" t="s">
        <v>312</v>
      </c>
    </row>
    <row r="56" spans="1:6" ht="17.25" hidden="1" thickBot="1" x14ac:dyDescent="0.35">
      <c r="A56" s="36" t="s">
        <v>30</v>
      </c>
      <c r="B56" s="37" t="s">
        <v>274</v>
      </c>
      <c r="C56" s="43" t="s">
        <v>348</v>
      </c>
      <c r="D56" s="37" t="s">
        <v>349</v>
      </c>
      <c r="E56" s="37" t="s">
        <v>262</v>
      </c>
      <c r="F56" s="49" t="s">
        <v>262</v>
      </c>
    </row>
    <row r="57" spans="1:6" hidden="1" x14ac:dyDescent="0.3">
      <c r="A57" s="82" t="s">
        <v>32</v>
      </c>
      <c r="B57" s="73" t="s">
        <v>263</v>
      </c>
      <c r="C57" s="23" t="s">
        <v>301</v>
      </c>
      <c r="D57" s="23">
        <v>0</v>
      </c>
      <c r="E57" s="23" t="s">
        <v>262</v>
      </c>
      <c r="F57" s="50" t="s">
        <v>262</v>
      </c>
    </row>
    <row r="58" spans="1:6" ht="17.25" hidden="1" thickBot="1" x14ac:dyDescent="0.35">
      <c r="A58" s="83"/>
      <c r="B58" s="74"/>
      <c r="C58" s="37" t="s">
        <v>302</v>
      </c>
      <c r="D58" s="37">
        <v>0</v>
      </c>
      <c r="E58" s="37" t="s">
        <v>262</v>
      </c>
      <c r="F58" s="49" t="s">
        <v>262</v>
      </c>
    </row>
    <row r="59" spans="1:6" ht="33.75" hidden="1" thickBot="1" x14ac:dyDescent="0.35">
      <c r="A59" s="36" t="s">
        <v>376</v>
      </c>
      <c r="B59" s="37" t="s">
        <v>278</v>
      </c>
      <c r="C59" s="43" t="s">
        <v>329</v>
      </c>
      <c r="D59" s="37" t="s">
        <v>330</v>
      </c>
      <c r="E59" s="37" t="s">
        <v>262</v>
      </c>
      <c r="F59" s="49" t="s">
        <v>262</v>
      </c>
    </row>
    <row r="60" spans="1:6" ht="17.25" hidden="1" thickBot="1" x14ac:dyDescent="0.35">
      <c r="A60" s="36" t="s">
        <v>32</v>
      </c>
      <c r="B60" s="37" t="s">
        <v>289</v>
      </c>
      <c r="C60" s="43" t="s">
        <v>357</v>
      </c>
      <c r="D60" s="37"/>
      <c r="E60" s="37"/>
      <c r="F60" s="49"/>
    </row>
    <row r="61" spans="1:6" ht="33.75" hidden="1" thickBot="1" x14ac:dyDescent="0.35">
      <c r="A61" s="36" t="s">
        <v>375</v>
      </c>
      <c r="B61" s="37" t="s">
        <v>273</v>
      </c>
      <c r="C61" s="43">
        <v>1.06</v>
      </c>
      <c r="D61" s="37">
        <v>0</v>
      </c>
      <c r="E61" s="37" t="s">
        <v>262</v>
      </c>
      <c r="F61" s="49" t="s">
        <v>262</v>
      </c>
    </row>
    <row r="62" spans="1:6" ht="17.25" hidden="1" thickBot="1" x14ac:dyDescent="0.35">
      <c r="A62" s="36" t="s">
        <v>350</v>
      </c>
      <c r="B62" s="60" t="s">
        <v>274</v>
      </c>
      <c r="C62" s="43" t="s">
        <v>351</v>
      </c>
      <c r="D62" s="37">
        <v>0</v>
      </c>
      <c r="E62" s="37" t="s">
        <v>262</v>
      </c>
      <c r="F62" s="49" t="s">
        <v>262</v>
      </c>
    </row>
    <row r="63" spans="1:6" ht="17.25" hidden="1" thickBot="1" x14ac:dyDescent="0.35">
      <c r="A63" s="36" t="s">
        <v>73</v>
      </c>
      <c r="B63" s="37" t="s">
        <v>278</v>
      </c>
      <c r="C63" s="43" t="s">
        <v>331</v>
      </c>
      <c r="D63" s="37" t="s">
        <v>332</v>
      </c>
      <c r="E63" s="37" t="s">
        <v>262</v>
      </c>
      <c r="F63" s="49" t="s">
        <v>262</v>
      </c>
    </row>
    <row r="64" spans="1:6" ht="17.25" hidden="1" thickBot="1" x14ac:dyDescent="0.35">
      <c r="A64" s="36" t="s">
        <v>73</v>
      </c>
      <c r="B64" s="37" t="s">
        <v>273</v>
      </c>
      <c r="C64" s="43">
        <v>20.239999999999998</v>
      </c>
      <c r="D64" s="37">
        <v>0</v>
      </c>
      <c r="E64" s="37" t="s">
        <v>262</v>
      </c>
      <c r="F64" s="49" t="s">
        <v>262</v>
      </c>
    </row>
    <row r="65" spans="1:6" ht="17.25" hidden="1" thickBot="1" x14ac:dyDescent="0.35">
      <c r="A65" s="36" t="s">
        <v>73</v>
      </c>
      <c r="B65" s="60" t="s">
        <v>274</v>
      </c>
      <c r="C65" s="43" t="s">
        <v>352</v>
      </c>
      <c r="D65" s="37">
        <v>0</v>
      </c>
      <c r="E65" s="37" t="s">
        <v>262</v>
      </c>
      <c r="F65" s="49" t="s">
        <v>262</v>
      </c>
    </row>
    <row r="66" spans="1:6" ht="33.75" hidden="1" thickBot="1" x14ac:dyDescent="0.35">
      <c r="A66" s="36" t="s">
        <v>292</v>
      </c>
      <c r="B66" s="37" t="s">
        <v>291</v>
      </c>
      <c r="C66" s="43">
        <v>37</v>
      </c>
      <c r="D66" s="37" t="s">
        <v>262</v>
      </c>
      <c r="E66" s="36" t="s">
        <v>354</v>
      </c>
      <c r="F66" s="49" t="s">
        <v>262</v>
      </c>
    </row>
    <row r="67" spans="1:6" ht="33.75" hidden="1" thickBot="1" x14ac:dyDescent="0.35">
      <c r="A67" s="36" t="s">
        <v>292</v>
      </c>
      <c r="B67" s="37" t="s">
        <v>273</v>
      </c>
      <c r="C67" s="43">
        <v>0</v>
      </c>
      <c r="D67" s="37">
        <v>3.1</v>
      </c>
      <c r="E67" s="37" t="s">
        <v>262</v>
      </c>
      <c r="F67" s="49" t="s">
        <v>262</v>
      </c>
    </row>
    <row r="68" spans="1:6" ht="33.75" hidden="1" thickBot="1" x14ac:dyDescent="0.35">
      <c r="A68" s="36" t="s">
        <v>292</v>
      </c>
      <c r="B68" s="60" t="s">
        <v>274</v>
      </c>
      <c r="C68" s="43" t="s">
        <v>353</v>
      </c>
      <c r="D68" s="37">
        <v>0</v>
      </c>
      <c r="E68" s="37" t="s">
        <v>262</v>
      </c>
      <c r="F68" s="49" t="s">
        <v>262</v>
      </c>
    </row>
    <row r="69" spans="1:6" ht="17.25" hidden="1" thickBot="1" x14ac:dyDescent="0.35">
      <c r="A69" s="36" t="s">
        <v>290</v>
      </c>
      <c r="B69" s="60" t="s">
        <v>278</v>
      </c>
      <c r="C69" s="43" t="s">
        <v>333</v>
      </c>
      <c r="D69" s="37" t="s">
        <v>334</v>
      </c>
      <c r="E69" s="37" t="s">
        <v>262</v>
      </c>
      <c r="F69" s="49" t="s">
        <v>262</v>
      </c>
    </row>
    <row r="70" spans="1:6" ht="50.25" hidden="1" thickBot="1" x14ac:dyDescent="0.35">
      <c r="A70" s="36" t="s">
        <v>137</v>
      </c>
      <c r="B70" s="37" t="s">
        <v>288</v>
      </c>
      <c r="C70" s="43" t="s">
        <v>367</v>
      </c>
      <c r="D70" s="37" t="s">
        <v>369</v>
      </c>
      <c r="E70" s="37" t="s">
        <v>262</v>
      </c>
      <c r="F70" s="49" t="s">
        <v>371</v>
      </c>
    </row>
    <row r="71" spans="1:6" ht="50.25" hidden="1" thickBot="1" x14ac:dyDescent="0.35">
      <c r="A71" s="36" t="s">
        <v>365</v>
      </c>
      <c r="B71" s="37" t="s">
        <v>288</v>
      </c>
      <c r="C71" s="43" t="s">
        <v>368</v>
      </c>
      <c r="D71" s="37" t="s">
        <v>370</v>
      </c>
      <c r="E71" s="37" t="s">
        <v>262</v>
      </c>
      <c r="F71" s="49" t="s">
        <v>371</v>
      </c>
    </row>
    <row r="72" spans="1:6" ht="17.25" thickBot="1" x14ac:dyDescent="0.35">
      <c r="A72" s="36" t="s">
        <v>374</v>
      </c>
      <c r="B72" s="37" t="s">
        <v>273</v>
      </c>
      <c r="C72" s="43">
        <v>11.46</v>
      </c>
      <c r="D72" s="37">
        <v>0</v>
      </c>
      <c r="E72" s="37" t="s">
        <v>262</v>
      </c>
      <c r="F72" s="49" t="s">
        <v>262</v>
      </c>
    </row>
    <row r="73" spans="1:6" ht="17.25" hidden="1" thickBot="1" x14ac:dyDescent="0.35">
      <c r="A73" s="36" t="s">
        <v>350</v>
      </c>
      <c r="B73" s="37" t="s">
        <v>278</v>
      </c>
      <c r="C73" s="43" t="s">
        <v>377</v>
      </c>
      <c r="D73" s="37" t="s">
        <v>378</v>
      </c>
      <c r="E73" s="37" t="s">
        <v>262</v>
      </c>
      <c r="F73" s="49" t="s">
        <v>262</v>
      </c>
    </row>
    <row r="74" spans="1:6" ht="17.25" hidden="1" thickBot="1" x14ac:dyDescent="0.35">
      <c r="A74" s="36" t="s">
        <v>71</v>
      </c>
      <c r="B74" s="37" t="s">
        <v>278</v>
      </c>
      <c r="C74" s="43" t="s">
        <v>379</v>
      </c>
      <c r="D74" s="37" t="s">
        <v>380</v>
      </c>
      <c r="E74" s="37" t="s">
        <v>262</v>
      </c>
      <c r="F74" s="49" t="s">
        <v>262</v>
      </c>
    </row>
    <row r="75" spans="1:6" ht="17.25" hidden="1" thickBot="1" x14ac:dyDescent="0.35">
      <c r="A75" s="36" t="s">
        <v>72</v>
      </c>
      <c r="B75" s="61" t="s">
        <v>278</v>
      </c>
      <c r="C75" s="43" t="s">
        <v>381</v>
      </c>
      <c r="D75" s="37" t="s">
        <v>382</v>
      </c>
      <c r="E75" s="37" t="s">
        <v>262</v>
      </c>
      <c r="F75" s="49" t="s">
        <v>262</v>
      </c>
    </row>
    <row r="76" spans="1:6" ht="17.25" hidden="1" thickBot="1" x14ac:dyDescent="0.35">
      <c r="A76" s="36" t="s">
        <v>383</v>
      </c>
      <c r="B76" s="60" t="s">
        <v>274</v>
      </c>
      <c r="C76" s="43" t="s">
        <v>384</v>
      </c>
      <c r="D76" s="37" t="s">
        <v>385</v>
      </c>
      <c r="E76" s="37" t="s">
        <v>262</v>
      </c>
      <c r="F76" s="49" t="s">
        <v>262</v>
      </c>
    </row>
    <row r="77" spans="1:6" ht="17.25" hidden="1" thickBot="1" x14ac:dyDescent="0.35">
      <c r="A77" s="36" t="s">
        <v>137</v>
      </c>
      <c r="B77" s="60" t="s">
        <v>274</v>
      </c>
      <c r="C77" s="43" t="s">
        <v>386</v>
      </c>
      <c r="D77" s="37" t="s">
        <v>387</v>
      </c>
      <c r="E77" s="37" t="s">
        <v>262</v>
      </c>
      <c r="F77" s="49" t="s">
        <v>262</v>
      </c>
    </row>
    <row r="78" spans="1:6" ht="17.25" hidden="1" thickBot="1" x14ac:dyDescent="0.35">
      <c r="A78" s="36" t="s">
        <v>388</v>
      </c>
      <c r="B78" s="60" t="s">
        <v>274</v>
      </c>
      <c r="C78" s="43" t="s">
        <v>389</v>
      </c>
      <c r="D78" s="37" t="s">
        <v>390</v>
      </c>
      <c r="E78" s="37" t="s">
        <v>262</v>
      </c>
      <c r="F78" s="49" t="s">
        <v>262</v>
      </c>
    </row>
    <row r="79" spans="1:6" ht="33.75" hidden="1" thickBot="1" x14ac:dyDescent="0.35">
      <c r="A79" s="36" t="s">
        <v>391</v>
      </c>
      <c r="B79" s="60" t="s">
        <v>274</v>
      </c>
      <c r="C79" s="43" t="s">
        <v>392</v>
      </c>
      <c r="D79" s="37">
        <v>0</v>
      </c>
      <c r="E79" s="37" t="s">
        <v>262</v>
      </c>
      <c r="F79" s="49" t="s">
        <v>262</v>
      </c>
    </row>
    <row r="80" spans="1:6" ht="17.25" hidden="1" thickBot="1" x14ac:dyDescent="0.35">
      <c r="A80" s="36" t="s">
        <v>71</v>
      </c>
      <c r="B80" s="60" t="s">
        <v>274</v>
      </c>
      <c r="C80" s="43" t="s">
        <v>393</v>
      </c>
      <c r="D80" s="37">
        <v>0</v>
      </c>
      <c r="E80" s="37" t="s">
        <v>262</v>
      </c>
      <c r="F80" s="49" t="s">
        <v>262</v>
      </c>
    </row>
    <row r="81" spans="1:6" ht="17.25" thickBot="1" x14ac:dyDescent="0.35">
      <c r="A81" s="36" t="s">
        <v>394</v>
      </c>
      <c r="B81" s="60" t="s">
        <v>274</v>
      </c>
      <c r="C81" s="43" t="s">
        <v>395</v>
      </c>
      <c r="D81" s="37" t="s">
        <v>396</v>
      </c>
      <c r="E81" s="37" t="s">
        <v>262</v>
      </c>
      <c r="F81" s="49" t="s">
        <v>262</v>
      </c>
    </row>
    <row r="82" spans="1:6" ht="17.25" hidden="1" thickBot="1" x14ac:dyDescent="0.35">
      <c r="A82" s="36" t="s">
        <v>175</v>
      </c>
      <c r="B82" s="60" t="s">
        <v>274</v>
      </c>
      <c r="C82" s="43" t="s">
        <v>397</v>
      </c>
      <c r="D82" s="37">
        <v>0</v>
      </c>
      <c r="E82" s="37" t="s">
        <v>262</v>
      </c>
      <c r="F82" s="49" t="s">
        <v>262</v>
      </c>
    </row>
    <row r="83" spans="1:6" ht="33.75" hidden="1" thickBot="1" x14ac:dyDescent="0.35">
      <c r="A83" s="36" t="s">
        <v>398</v>
      </c>
      <c r="B83" s="60" t="s">
        <v>274</v>
      </c>
      <c r="C83" s="43" t="s">
        <v>399</v>
      </c>
      <c r="D83" s="37">
        <v>0</v>
      </c>
      <c r="E83" s="37" t="s">
        <v>262</v>
      </c>
      <c r="F83" s="49" t="s">
        <v>262</v>
      </c>
    </row>
  </sheetData>
  <autoFilter ref="A1:A83" xr:uid="{8BB15F74-2103-4938-84B6-F1C22F6A74AC}">
    <filterColumn colId="0">
      <filters>
        <filter val="Testicular cancer"/>
        <filter val="Testis"/>
      </filters>
    </filterColumn>
  </autoFilter>
  <mergeCells count="36">
    <mergeCell ref="B57:B58"/>
    <mergeCell ref="A57:A58"/>
    <mergeCell ref="A54:A55"/>
    <mergeCell ref="B54:B55"/>
    <mergeCell ref="B20:B21"/>
    <mergeCell ref="A20:A21"/>
    <mergeCell ref="B24:B26"/>
    <mergeCell ref="A24:A26"/>
    <mergeCell ref="B43:B44"/>
    <mergeCell ref="A43:A44"/>
    <mergeCell ref="A39:A40"/>
    <mergeCell ref="B39:B40"/>
    <mergeCell ref="A49:A50"/>
    <mergeCell ref="B49:B50"/>
    <mergeCell ref="F6:F9"/>
    <mergeCell ref="B15:B16"/>
    <mergeCell ref="A15:A16"/>
    <mergeCell ref="B29:B30"/>
    <mergeCell ref="A29:A30"/>
    <mergeCell ref="A10:A11"/>
    <mergeCell ref="B10:B11"/>
    <mergeCell ref="A6:A9"/>
    <mergeCell ref="B6:B9"/>
    <mergeCell ref="D6:D9"/>
    <mergeCell ref="E6:E9"/>
    <mergeCell ref="B18:B19"/>
    <mergeCell ref="A18:A19"/>
    <mergeCell ref="F1:F2"/>
    <mergeCell ref="A3:A5"/>
    <mergeCell ref="B3:B5"/>
    <mergeCell ref="D3:D5"/>
    <mergeCell ref="E3:E5"/>
    <mergeCell ref="F3:F5"/>
    <mergeCell ref="A1:A2"/>
    <mergeCell ref="B1:B2"/>
    <mergeCell ref="C1:E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E461-CDFC-4F27-978E-D68EE9DB00C0}">
  <dimension ref="A1:H23"/>
  <sheetViews>
    <sheetView workbookViewId="0">
      <selection activeCell="J19" sqref="J19"/>
    </sheetView>
  </sheetViews>
  <sheetFormatPr defaultRowHeight="16.5" x14ac:dyDescent="0.3"/>
  <cols>
    <col min="2" max="2" width="13.375" customWidth="1"/>
    <col min="3" max="3" width="12.375" customWidth="1"/>
    <col min="5" max="5" width="18.5" customWidth="1"/>
    <col min="6" max="7" width="22.875" customWidth="1"/>
    <col min="8" max="8" width="22.75" customWidth="1"/>
  </cols>
  <sheetData>
    <row r="1" spans="1:8" ht="33" thickTop="1" thickBot="1" x14ac:dyDescent="0.35">
      <c r="A1" s="52" t="s">
        <v>9</v>
      </c>
      <c r="B1" s="52" t="s">
        <v>478</v>
      </c>
      <c r="C1" s="52" t="s">
        <v>479</v>
      </c>
      <c r="D1" s="52" t="s">
        <v>480</v>
      </c>
      <c r="E1" s="52" t="s">
        <v>481</v>
      </c>
      <c r="F1" s="52" t="s">
        <v>482</v>
      </c>
      <c r="G1" s="52" t="s">
        <v>483</v>
      </c>
      <c r="H1" s="52" t="s">
        <v>484</v>
      </c>
    </row>
    <row r="2" spans="1:8" x14ac:dyDescent="0.3">
      <c r="A2" s="90" t="s">
        <v>485</v>
      </c>
      <c r="B2" s="53">
        <v>4</v>
      </c>
      <c r="C2" s="54">
        <v>36247</v>
      </c>
      <c r="D2" s="53" t="s">
        <v>486</v>
      </c>
      <c r="E2" s="55" t="s">
        <v>487</v>
      </c>
      <c r="F2" s="55" t="s">
        <v>488</v>
      </c>
      <c r="G2" s="55" t="s">
        <v>489</v>
      </c>
      <c r="H2" s="56">
        <v>2.71</v>
      </c>
    </row>
    <row r="3" spans="1:8" x14ac:dyDescent="0.3">
      <c r="A3" s="88"/>
      <c r="B3" s="53"/>
      <c r="C3" s="53"/>
      <c r="D3" s="53" t="s">
        <v>490</v>
      </c>
      <c r="E3" s="55" t="s">
        <v>491</v>
      </c>
      <c r="F3" s="55" t="s">
        <v>262</v>
      </c>
      <c r="G3" s="55" t="s">
        <v>489</v>
      </c>
      <c r="H3" s="56"/>
    </row>
    <row r="4" spans="1:8" x14ac:dyDescent="0.3">
      <c r="A4" s="88"/>
      <c r="B4" s="53"/>
      <c r="C4" s="53"/>
      <c r="D4" s="53" t="s">
        <v>492</v>
      </c>
      <c r="E4" s="55" t="s">
        <v>262</v>
      </c>
      <c r="F4" s="55" t="s">
        <v>493</v>
      </c>
      <c r="G4" s="55" t="s">
        <v>494</v>
      </c>
      <c r="H4" s="56"/>
    </row>
    <row r="5" spans="1:8" x14ac:dyDescent="0.3">
      <c r="A5" s="88" t="s">
        <v>495</v>
      </c>
      <c r="B5" s="53">
        <v>9</v>
      </c>
      <c r="C5" s="54">
        <v>68588</v>
      </c>
      <c r="D5" s="53" t="s">
        <v>486</v>
      </c>
      <c r="E5" s="56" t="s">
        <v>496</v>
      </c>
      <c r="F5" s="55" t="s">
        <v>497</v>
      </c>
      <c r="G5" s="55" t="s">
        <v>498</v>
      </c>
      <c r="H5" s="56">
        <v>5</v>
      </c>
    </row>
    <row r="6" spans="1:8" x14ac:dyDescent="0.3">
      <c r="A6" s="88"/>
      <c r="B6" s="53"/>
      <c r="C6" s="53"/>
      <c r="D6" s="53" t="s">
        <v>490</v>
      </c>
      <c r="E6" s="56" t="s">
        <v>499</v>
      </c>
      <c r="F6" s="55" t="s">
        <v>262</v>
      </c>
      <c r="G6" s="55" t="s">
        <v>500</v>
      </c>
      <c r="H6" s="56"/>
    </row>
    <row r="7" spans="1:8" x14ac:dyDescent="0.3">
      <c r="A7" s="88"/>
      <c r="B7" s="53"/>
      <c r="C7" s="53"/>
      <c r="D7" s="53" t="s">
        <v>492</v>
      </c>
      <c r="E7" s="55" t="s">
        <v>262</v>
      </c>
      <c r="F7" s="55" t="s">
        <v>501</v>
      </c>
      <c r="G7" s="55" t="s">
        <v>502</v>
      </c>
      <c r="H7" s="56"/>
    </row>
    <row r="8" spans="1:8" x14ac:dyDescent="0.3">
      <c r="A8" s="88" t="s">
        <v>503</v>
      </c>
      <c r="B8" s="53">
        <v>4</v>
      </c>
      <c r="C8" s="54">
        <v>50061</v>
      </c>
      <c r="D8" s="53" t="s">
        <v>486</v>
      </c>
      <c r="E8" s="56" t="s">
        <v>504</v>
      </c>
      <c r="F8" s="55" t="s">
        <v>505</v>
      </c>
      <c r="G8" s="55" t="s">
        <v>506</v>
      </c>
      <c r="H8" s="56">
        <v>1.87</v>
      </c>
    </row>
    <row r="9" spans="1:8" x14ac:dyDescent="0.3">
      <c r="A9" s="88"/>
      <c r="B9" s="53"/>
      <c r="C9" s="53"/>
      <c r="D9" s="53" t="s">
        <v>490</v>
      </c>
      <c r="E9" s="56" t="s">
        <v>507</v>
      </c>
      <c r="F9" s="55" t="s">
        <v>262</v>
      </c>
      <c r="G9" s="55" t="s">
        <v>508</v>
      </c>
      <c r="H9" s="56"/>
    </row>
    <row r="10" spans="1:8" x14ac:dyDescent="0.3">
      <c r="A10" s="88"/>
      <c r="B10" s="53"/>
      <c r="C10" s="53"/>
      <c r="D10" s="53" t="s">
        <v>492</v>
      </c>
      <c r="E10" s="55" t="s">
        <v>262</v>
      </c>
      <c r="F10" s="55" t="s">
        <v>509</v>
      </c>
      <c r="G10" s="55" t="s">
        <v>510</v>
      </c>
      <c r="H10" s="56"/>
    </row>
    <row r="11" spans="1:8" x14ac:dyDescent="0.3">
      <c r="A11" s="88" t="s">
        <v>511</v>
      </c>
      <c r="B11" s="53">
        <v>4</v>
      </c>
      <c r="C11" s="54">
        <v>125285</v>
      </c>
      <c r="D11" s="53" t="s">
        <v>486</v>
      </c>
      <c r="E11" s="55" t="s">
        <v>512</v>
      </c>
      <c r="F11" s="55" t="s">
        <v>513</v>
      </c>
      <c r="G11" s="55" t="s">
        <v>514</v>
      </c>
      <c r="H11" s="56">
        <v>1.33</v>
      </c>
    </row>
    <row r="12" spans="1:8" x14ac:dyDescent="0.3">
      <c r="A12" s="88"/>
      <c r="B12" s="53"/>
      <c r="C12" s="53"/>
      <c r="D12" s="53" t="s">
        <v>490</v>
      </c>
      <c r="E12" s="55" t="s">
        <v>515</v>
      </c>
      <c r="F12" s="55" t="s">
        <v>262</v>
      </c>
      <c r="G12" s="55" t="s">
        <v>516</v>
      </c>
      <c r="H12" s="56"/>
    </row>
    <row r="13" spans="1:8" x14ac:dyDescent="0.3">
      <c r="A13" s="88"/>
      <c r="B13" s="53"/>
      <c r="C13" s="53"/>
      <c r="D13" s="53" t="s">
        <v>492</v>
      </c>
      <c r="E13" s="55" t="s">
        <v>262</v>
      </c>
      <c r="F13" s="55" t="s">
        <v>517</v>
      </c>
      <c r="G13" s="55" t="s">
        <v>518</v>
      </c>
      <c r="H13" s="56"/>
    </row>
    <row r="14" spans="1:8" x14ac:dyDescent="0.3">
      <c r="A14" s="88" t="s">
        <v>287</v>
      </c>
      <c r="B14" s="53">
        <v>3</v>
      </c>
      <c r="C14" s="54">
        <v>55291</v>
      </c>
      <c r="D14" s="53" t="s">
        <v>486</v>
      </c>
      <c r="E14" s="55" t="s">
        <v>519</v>
      </c>
      <c r="F14" s="55" t="s">
        <v>520</v>
      </c>
      <c r="G14" s="55" t="s">
        <v>521</v>
      </c>
      <c r="H14" s="56">
        <v>1.69</v>
      </c>
    </row>
    <row r="15" spans="1:8" x14ac:dyDescent="0.3">
      <c r="A15" s="88"/>
      <c r="B15" s="53"/>
      <c r="C15" s="53"/>
      <c r="D15" s="53" t="s">
        <v>490</v>
      </c>
      <c r="E15" s="55" t="s">
        <v>522</v>
      </c>
      <c r="F15" s="55" t="s">
        <v>262</v>
      </c>
      <c r="G15" s="55" t="s">
        <v>523</v>
      </c>
      <c r="H15" s="56"/>
    </row>
    <row r="16" spans="1:8" x14ac:dyDescent="0.3">
      <c r="A16" s="88"/>
      <c r="B16" s="53"/>
      <c r="C16" s="53"/>
      <c r="D16" s="53" t="s">
        <v>492</v>
      </c>
      <c r="E16" s="55" t="s">
        <v>262</v>
      </c>
      <c r="F16" s="55" t="s">
        <v>524</v>
      </c>
      <c r="G16" s="55" t="s">
        <v>525</v>
      </c>
      <c r="H16" s="56"/>
    </row>
    <row r="17" spans="1:8" x14ac:dyDescent="0.3">
      <c r="A17" s="88" t="s">
        <v>526</v>
      </c>
      <c r="B17" s="53">
        <v>3</v>
      </c>
      <c r="C17" s="54">
        <v>55291</v>
      </c>
      <c r="D17" s="53" t="s">
        <v>486</v>
      </c>
      <c r="E17" s="55" t="s">
        <v>527</v>
      </c>
      <c r="F17" s="55" t="s">
        <v>528</v>
      </c>
      <c r="G17" s="55" t="s">
        <v>529</v>
      </c>
      <c r="H17" s="56">
        <v>0.86</v>
      </c>
    </row>
    <row r="18" spans="1:8" x14ac:dyDescent="0.3">
      <c r="A18" s="88"/>
      <c r="B18" s="53"/>
      <c r="C18" s="53"/>
      <c r="D18" s="53" t="s">
        <v>490</v>
      </c>
      <c r="E18" s="55" t="s">
        <v>530</v>
      </c>
      <c r="F18" s="55" t="s">
        <v>262</v>
      </c>
      <c r="G18" s="55" t="s">
        <v>531</v>
      </c>
      <c r="H18" s="56"/>
    </row>
    <row r="19" spans="1:8" x14ac:dyDescent="0.3">
      <c r="A19" s="88"/>
      <c r="B19" s="53"/>
      <c r="C19" s="53"/>
      <c r="D19" s="53" t="s">
        <v>492</v>
      </c>
      <c r="E19" s="55" t="s">
        <v>262</v>
      </c>
      <c r="F19" s="55" t="s">
        <v>532</v>
      </c>
      <c r="G19" s="55" t="s">
        <v>533</v>
      </c>
      <c r="H19" s="56"/>
    </row>
    <row r="20" spans="1:8" x14ac:dyDescent="0.3">
      <c r="A20" s="88" t="s">
        <v>534</v>
      </c>
      <c r="B20" s="53">
        <v>6</v>
      </c>
      <c r="C20" s="54">
        <v>81115</v>
      </c>
      <c r="D20" s="53" t="s">
        <v>486</v>
      </c>
      <c r="E20" s="55" t="s">
        <v>535</v>
      </c>
      <c r="F20" s="55" t="s">
        <v>536</v>
      </c>
      <c r="G20" s="55" t="s">
        <v>537</v>
      </c>
      <c r="H20" s="56">
        <v>10.41</v>
      </c>
    </row>
    <row r="21" spans="1:8" x14ac:dyDescent="0.3">
      <c r="A21" s="88"/>
      <c r="B21" s="53"/>
      <c r="C21" s="53"/>
      <c r="D21" s="53" t="s">
        <v>490</v>
      </c>
      <c r="E21" s="55" t="s">
        <v>538</v>
      </c>
      <c r="F21" s="55" t="s">
        <v>262</v>
      </c>
      <c r="G21" s="55" t="s">
        <v>539</v>
      </c>
      <c r="H21" s="56"/>
    </row>
    <row r="22" spans="1:8" ht="17.25" thickBot="1" x14ac:dyDescent="0.35">
      <c r="A22" s="89"/>
      <c r="B22" s="57"/>
      <c r="C22" s="57"/>
      <c r="D22" s="57" t="s">
        <v>492</v>
      </c>
      <c r="E22" s="58" t="s">
        <v>262</v>
      </c>
      <c r="F22" s="58" t="s">
        <v>540</v>
      </c>
      <c r="G22" s="58" t="s">
        <v>541</v>
      </c>
      <c r="H22" s="59"/>
    </row>
    <row r="23" spans="1:8" ht="17.25" thickTop="1" x14ac:dyDescent="0.3"/>
  </sheetData>
  <mergeCells count="7">
    <mergeCell ref="A20:A22"/>
    <mergeCell ref="A2:A4"/>
    <mergeCell ref="A5:A7"/>
    <mergeCell ref="A8:A10"/>
    <mergeCell ref="A11:A13"/>
    <mergeCell ref="A14:A16"/>
    <mergeCell ref="A17:A19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34B0D-5984-4D0A-BBE2-DB06B6D0E407}">
  <dimension ref="A1"/>
  <sheetViews>
    <sheetView workbookViewId="0"/>
  </sheetViews>
  <sheetFormatPr defaultRowHeight="16.5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01C07-CA12-4755-87F8-D7131A7595D8}">
  <dimension ref="A1:I21"/>
  <sheetViews>
    <sheetView topLeftCell="F1" workbookViewId="0">
      <selection activeCell="R16" sqref="R16"/>
    </sheetView>
  </sheetViews>
  <sheetFormatPr defaultRowHeight="16.5" x14ac:dyDescent="0.3"/>
  <cols>
    <col min="1" max="1" width="13.125" customWidth="1"/>
    <col min="2" max="2" width="12.25" style="63" customWidth="1"/>
    <col min="3" max="3" width="14.75" style="63" customWidth="1"/>
    <col min="4" max="4" width="16.25" customWidth="1"/>
    <col min="7" max="7" width="9" customWidth="1"/>
    <col min="9" max="9" width="9" customWidth="1"/>
  </cols>
  <sheetData>
    <row r="1" spans="1:9" s="2" customFormat="1" ht="33" x14ac:dyDescent="0.3">
      <c r="A1" s="2" t="s">
        <v>9</v>
      </c>
      <c r="B1" s="62" t="s">
        <v>543</v>
      </c>
      <c r="C1" s="62" t="s">
        <v>255</v>
      </c>
      <c r="D1" s="2" t="s">
        <v>542</v>
      </c>
      <c r="H1" s="62"/>
      <c r="I1" s="62"/>
    </row>
    <row r="2" spans="1:9" x14ac:dyDescent="0.3">
      <c r="A2" t="s">
        <v>552</v>
      </c>
      <c r="B2" s="63">
        <v>58</v>
      </c>
      <c r="C2" s="63">
        <v>0</v>
      </c>
      <c r="D2" t="s">
        <v>274</v>
      </c>
      <c r="H2" s="63"/>
      <c r="I2" s="63"/>
    </row>
    <row r="3" spans="1:9" x14ac:dyDescent="0.3">
      <c r="A3" t="s">
        <v>73</v>
      </c>
      <c r="B3" s="63">
        <v>57</v>
      </c>
      <c r="C3" s="63">
        <v>0</v>
      </c>
      <c r="D3" t="s">
        <v>274</v>
      </c>
      <c r="H3" s="63"/>
      <c r="I3" s="63"/>
    </row>
    <row r="4" spans="1:9" x14ac:dyDescent="0.3">
      <c r="A4" t="s">
        <v>554</v>
      </c>
      <c r="B4" s="63">
        <v>47.3</v>
      </c>
      <c r="C4" s="63">
        <v>0</v>
      </c>
      <c r="D4" t="s">
        <v>544</v>
      </c>
      <c r="H4" s="63"/>
      <c r="I4" s="63"/>
    </row>
    <row r="5" spans="1:9" x14ac:dyDescent="0.3">
      <c r="A5" t="s">
        <v>551</v>
      </c>
      <c r="B5" s="63">
        <v>43</v>
      </c>
      <c r="C5" s="63">
        <v>0</v>
      </c>
      <c r="D5" t="s">
        <v>274</v>
      </c>
      <c r="H5" s="63"/>
      <c r="I5" s="63"/>
    </row>
    <row r="6" spans="1:9" x14ac:dyDescent="0.3">
      <c r="A6" t="s">
        <v>71</v>
      </c>
      <c r="B6" s="63">
        <v>39</v>
      </c>
      <c r="C6" s="63">
        <v>0</v>
      </c>
      <c r="D6" t="s">
        <v>274</v>
      </c>
      <c r="H6" s="63"/>
      <c r="I6" s="63"/>
    </row>
    <row r="7" spans="1:9" x14ac:dyDescent="0.3">
      <c r="A7" t="s">
        <v>175</v>
      </c>
      <c r="B7" s="63">
        <v>38</v>
      </c>
      <c r="C7" s="63">
        <v>0</v>
      </c>
      <c r="D7" t="s">
        <v>274</v>
      </c>
      <c r="H7" s="63"/>
      <c r="I7" s="63"/>
    </row>
    <row r="8" spans="1:9" x14ac:dyDescent="0.3">
      <c r="A8" t="s">
        <v>394</v>
      </c>
      <c r="B8" s="63">
        <v>37</v>
      </c>
      <c r="C8" s="63">
        <v>24</v>
      </c>
      <c r="D8" t="s">
        <v>274</v>
      </c>
      <c r="H8" s="63"/>
      <c r="I8" s="63"/>
    </row>
    <row r="9" spans="1:9" x14ac:dyDescent="0.3">
      <c r="A9" t="s">
        <v>68</v>
      </c>
      <c r="B9" s="63">
        <v>36</v>
      </c>
      <c r="C9" s="63">
        <v>0</v>
      </c>
      <c r="D9" t="s">
        <v>278</v>
      </c>
      <c r="H9" s="63"/>
      <c r="I9" s="63"/>
    </row>
    <row r="10" spans="1:9" x14ac:dyDescent="0.3">
      <c r="A10" t="s">
        <v>553</v>
      </c>
      <c r="B10" s="63">
        <v>31.9</v>
      </c>
      <c r="C10" s="63">
        <v>20.399999999999999</v>
      </c>
      <c r="D10" t="s">
        <v>545</v>
      </c>
      <c r="H10" s="63"/>
      <c r="I10" s="63"/>
    </row>
    <row r="11" spans="1:9" x14ac:dyDescent="0.3">
      <c r="A11" t="s">
        <v>72</v>
      </c>
      <c r="B11" s="63">
        <v>30</v>
      </c>
      <c r="C11" s="63">
        <v>0</v>
      </c>
      <c r="D11" t="s">
        <v>274</v>
      </c>
      <c r="H11" s="63"/>
      <c r="I11" s="63"/>
    </row>
    <row r="12" spans="1:9" x14ac:dyDescent="0.3">
      <c r="A12" t="s">
        <v>557</v>
      </c>
      <c r="B12" s="63">
        <v>28.5</v>
      </c>
      <c r="C12" s="63">
        <v>16.3</v>
      </c>
      <c r="D12" t="s">
        <v>546</v>
      </c>
      <c r="H12" s="63"/>
      <c r="I12" s="63"/>
    </row>
    <row r="13" spans="1:9" x14ac:dyDescent="0.3">
      <c r="A13" t="s">
        <v>558</v>
      </c>
      <c r="B13" s="63">
        <v>27.6</v>
      </c>
      <c r="C13" s="63">
        <v>18.8</v>
      </c>
      <c r="D13" t="s">
        <v>547</v>
      </c>
      <c r="H13" s="63"/>
      <c r="I13" s="63"/>
    </row>
    <row r="14" spans="1:9" x14ac:dyDescent="0.3">
      <c r="A14" t="s">
        <v>350</v>
      </c>
      <c r="B14" s="63">
        <v>27</v>
      </c>
      <c r="C14" s="63">
        <v>0</v>
      </c>
      <c r="D14" t="s">
        <v>274</v>
      </c>
      <c r="H14" s="63"/>
      <c r="I14" s="63"/>
    </row>
    <row r="15" spans="1:9" x14ac:dyDescent="0.3">
      <c r="A15" t="s">
        <v>555</v>
      </c>
      <c r="B15" s="63">
        <v>25.4</v>
      </c>
      <c r="C15" s="63">
        <v>16.5</v>
      </c>
      <c r="D15" t="s">
        <v>548</v>
      </c>
      <c r="H15" s="63"/>
      <c r="I15" s="63"/>
    </row>
    <row r="16" spans="1:9" x14ac:dyDescent="0.3">
      <c r="A16" t="s">
        <v>556</v>
      </c>
      <c r="B16" s="63">
        <v>22</v>
      </c>
      <c r="C16" s="63">
        <v>14.7</v>
      </c>
      <c r="D16" t="s">
        <v>549</v>
      </c>
      <c r="H16" s="63"/>
      <c r="I16" s="63"/>
    </row>
    <row r="17" spans="1:9" x14ac:dyDescent="0.3">
      <c r="A17" t="s">
        <v>559</v>
      </c>
      <c r="B17" s="63">
        <v>21</v>
      </c>
      <c r="C17" s="63">
        <v>19.5</v>
      </c>
      <c r="D17" t="s">
        <v>548</v>
      </c>
      <c r="H17" s="63"/>
      <c r="I17" s="63"/>
    </row>
    <row r="18" spans="1:9" x14ac:dyDescent="0.3">
      <c r="A18" t="s">
        <v>550</v>
      </c>
      <c r="B18" s="63">
        <v>15</v>
      </c>
      <c r="C18" s="63">
        <v>6</v>
      </c>
      <c r="D18" t="s">
        <v>274</v>
      </c>
      <c r="H18" s="63"/>
      <c r="I18" s="63"/>
    </row>
    <row r="19" spans="1:9" x14ac:dyDescent="0.3">
      <c r="A19" t="s">
        <v>388</v>
      </c>
      <c r="B19" s="63">
        <v>14</v>
      </c>
      <c r="C19" s="63">
        <v>24</v>
      </c>
      <c r="D19" t="s">
        <v>274</v>
      </c>
      <c r="H19" s="63"/>
      <c r="I19" s="63"/>
    </row>
    <row r="20" spans="1:9" x14ac:dyDescent="0.3">
      <c r="A20" t="s">
        <v>383</v>
      </c>
      <c r="B20" s="63">
        <v>9</v>
      </c>
      <c r="C20" s="63">
        <v>26</v>
      </c>
      <c r="D20" t="s">
        <v>274</v>
      </c>
      <c r="H20" s="63"/>
      <c r="I20" s="63"/>
    </row>
    <row r="21" spans="1:9" x14ac:dyDescent="0.3">
      <c r="A21" t="s">
        <v>360</v>
      </c>
      <c r="B21" s="63">
        <v>0</v>
      </c>
      <c r="C21" s="63">
        <v>90</v>
      </c>
      <c r="D21" t="s">
        <v>268</v>
      </c>
      <c r="H21" s="63"/>
      <c r="I21" s="63"/>
    </row>
  </sheetData>
  <sortState ref="A2:D21">
    <sortCondition descending="1" ref="B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D3AF1-0655-486B-9196-0E4AB2B9E89B}">
  <dimension ref="A1:I21"/>
  <sheetViews>
    <sheetView workbookViewId="0">
      <selection activeCell="A16" sqref="A16"/>
    </sheetView>
  </sheetViews>
  <sheetFormatPr defaultRowHeight="16.5" x14ac:dyDescent="0.3"/>
  <cols>
    <col min="1" max="1" width="13.125" customWidth="1"/>
    <col min="2" max="2" width="12.25" style="63" customWidth="1"/>
    <col min="3" max="3" width="14.75" style="63" customWidth="1"/>
    <col min="4" max="4" width="16.25" customWidth="1"/>
  </cols>
  <sheetData>
    <row r="1" spans="1:9" s="2" customFormat="1" ht="33" x14ac:dyDescent="0.3">
      <c r="A1" s="2" t="s">
        <v>9</v>
      </c>
      <c r="B1" s="62" t="s">
        <v>543</v>
      </c>
      <c r="C1" s="62" t="s">
        <v>255</v>
      </c>
      <c r="D1" s="2" t="s">
        <v>542</v>
      </c>
      <c r="H1" s="62"/>
      <c r="I1" s="62"/>
    </row>
    <row r="2" spans="1:9" x14ac:dyDescent="0.3">
      <c r="A2" t="s">
        <v>360</v>
      </c>
      <c r="B2" s="63">
        <v>0</v>
      </c>
      <c r="C2" s="63">
        <v>90</v>
      </c>
      <c r="D2" t="s">
        <v>268</v>
      </c>
      <c r="H2" s="63"/>
      <c r="I2" s="63"/>
    </row>
    <row r="3" spans="1:9" x14ac:dyDescent="0.3">
      <c r="A3" t="s">
        <v>383</v>
      </c>
      <c r="B3" s="63">
        <v>9</v>
      </c>
      <c r="C3" s="63">
        <v>26</v>
      </c>
      <c r="D3" t="s">
        <v>274</v>
      </c>
      <c r="H3" s="63"/>
      <c r="I3" s="63"/>
    </row>
    <row r="4" spans="1:9" x14ac:dyDescent="0.3">
      <c r="A4" t="s">
        <v>394</v>
      </c>
      <c r="B4" s="63">
        <v>37</v>
      </c>
      <c r="C4" s="63">
        <v>24</v>
      </c>
      <c r="D4" t="s">
        <v>274</v>
      </c>
      <c r="H4" s="63"/>
      <c r="I4" s="63"/>
    </row>
    <row r="5" spans="1:9" x14ac:dyDescent="0.3">
      <c r="A5" t="s">
        <v>388</v>
      </c>
      <c r="B5" s="63">
        <v>14</v>
      </c>
      <c r="C5" s="63">
        <v>24</v>
      </c>
      <c r="D5" t="s">
        <v>274</v>
      </c>
      <c r="H5" s="63"/>
      <c r="I5" s="63"/>
    </row>
    <row r="6" spans="1:9" x14ac:dyDescent="0.3">
      <c r="A6" t="s">
        <v>553</v>
      </c>
      <c r="B6" s="63">
        <v>31.9</v>
      </c>
      <c r="C6" s="63">
        <v>20.399999999999999</v>
      </c>
      <c r="D6" t="s">
        <v>545</v>
      </c>
      <c r="H6" s="63"/>
      <c r="I6" s="63"/>
    </row>
    <row r="7" spans="1:9" x14ac:dyDescent="0.3">
      <c r="A7" t="s">
        <v>559</v>
      </c>
      <c r="B7" s="63">
        <v>21</v>
      </c>
      <c r="C7" s="63">
        <v>19.5</v>
      </c>
      <c r="D7" t="s">
        <v>548</v>
      </c>
      <c r="H7" s="63"/>
      <c r="I7" s="63"/>
    </row>
    <row r="8" spans="1:9" x14ac:dyDescent="0.3">
      <c r="A8" t="s">
        <v>558</v>
      </c>
      <c r="B8" s="63">
        <v>27.6</v>
      </c>
      <c r="C8" s="63">
        <v>18.8</v>
      </c>
      <c r="D8" t="s">
        <v>547</v>
      </c>
      <c r="H8" s="63"/>
      <c r="I8" s="63"/>
    </row>
    <row r="9" spans="1:9" x14ac:dyDescent="0.3">
      <c r="A9" t="s">
        <v>555</v>
      </c>
      <c r="B9" s="63">
        <v>25.4</v>
      </c>
      <c r="C9" s="63">
        <v>16.5</v>
      </c>
      <c r="D9" t="s">
        <v>548</v>
      </c>
      <c r="H9" s="63"/>
      <c r="I9" s="63"/>
    </row>
    <row r="10" spans="1:9" x14ac:dyDescent="0.3">
      <c r="A10" t="s">
        <v>557</v>
      </c>
      <c r="B10" s="63">
        <v>28.5</v>
      </c>
      <c r="C10" s="63">
        <v>16.3</v>
      </c>
      <c r="D10" t="s">
        <v>546</v>
      </c>
      <c r="H10" s="63"/>
      <c r="I10" s="63"/>
    </row>
    <row r="11" spans="1:9" x14ac:dyDescent="0.3">
      <c r="A11" t="s">
        <v>556</v>
      </c>
      <c r="B11" s="63">
        <v>22</v>
      </c>
      <c r="C11" s="63">
        <v>14.7</v>
      </c>
      <c r="D11" t="s">
        <v>549</v>
      </c>
      <c r="H11" s="63"/>
      <c r="I11" s="63"/>
    </row>
    <row r="12" spans="1:9" x14ac:dyDescent="0.3">
      <c r="A12" t="s">
        <v>550</v>
      </c>
      <c r="B12" s="63">
        <v>15</v>
      </c>
      <c r="C12" s="63">
        <v>6</v>
      </c>
      <c r="D12" t="s">
        <v>274</v>
      </c>
      <c r="H12" s="63"/>
      <c r="I12" s="63"/>
    </row>
    <row r="13" spans="1:9" x14ac:dyDescent="0.3">
      <c r="A13" t="s">
        <v>552</v>
      </c>
      <c r="B13" s="63">
        <v>58</v>
      </c>
      <c r="C13" s="63">
        <v>0</v>
      </c>
      <c r="D13" t="s">
        <v>274</v>
      </c>
      <c r="H13" s="63"/>
      <c r="I13" s="63"/>
    </row>
    <row r="14" spans="1:9" x14ac:dyDescent="0.3">
      <c r="A14" t="s">
        <v>73</v>
      </c>
      <c r="B14" s="63">
        <v>57</v>
      </c>
      <c r="C14" s="63">
        <v>0</v>
      </c>
      <c r="D14" t="s">
        <v>274</v>
      </c>
      <c r="H14" s="63"/>
      <c r="I14" s="63"/>
    </row>
    <row r="15" spans="1:9" x14ac:dyDescent="0.3">
      <c r="A15" t="s">
        <v>554</v>
      </c>
      <c r="B15" s="63">
        <v>47.3</v>
      </c>
      <c r="C15" s="63">
        <v>0</v>
      </c>
      <c r="D15" t="s">
        <v>544</v>
      </c>
      <c r="H15" s="63"/>
      <c r="I15" s="63"/>
    </row>
    <row r="16" spans="1:9" x14ac:dyDescent="0.3">
      <c r="A16" t="s">
        <v>551</v>
      </c>
      <c r="B16" s="63">
        <v>43</v>
      </c>
      <c r="C16" s="63">
        <v>0</v>
      </c>
      <c r="D16" t="s">
        <v>274</v>
      </c>
      <c r="H16" s="63"/>
      <c r="I16" s="63"/>
    </row>
    <row r="17" spans="1:9" x14ac:dyDescent="0.3">
      <c r="A17" t="s">
        <v>71</v>
      </c>
      <c r="B17" s="63">
        <v>39</v>
      </c>
      <c r="C17" s="63">
        <v>0</v>
      </c>
      <c r="D17" t="s">
        <v>274</v>
      </c>
      <c r="H17" s="63"/>
      <c r="I17" s="63"/>
    </row>
    <row r="18" spans="1:9" x14ac:dyDescent="0.3">
      <c r="A18" t="s">
        <v>175</v>
      </c>
      <c r="B18" s="63">
        <v>38</v>
      </c>
      <c r="C18" s="63">
        <v>0</v>
      </c>
      <c r="D18" t="s">
        <v>274</v>
      </c>
      <c r="H18" s="63"/>
      <c r="I18" s="63"/>
    </row>
    <row r="19" spans="1:9" x14ac:dyDescent="0.3">
      <c r="A19" t="s">
        <v>68</v>
      </c>
      <c r="B19" s="63">
        <v>36</v>
      </c>
      <c r="C19" s="63">
        <v>0</v>
      </c>
      <c r="D19" t="s">
        <v>278</v>
      </c>
      <c r="H19" s="63"/>
      <c r="I19" s="63"/>
    </row>
    <row r="20" spans="1:9" x14ac:dyDescent="0.3">
      <c r="A20" t="s">
        <v>72</v>
      </c>
      <c r="B20" s="63">
        <v>30</v>
      </c>
      <c r="C20" s="63">
        <v>0</v>
      </c>
      <c r="D20" t="s">
        <v>274</v>
      </c>
      <c r="H20" s="63"/>
      <c r="I20" s="63"/>
    </row>
    <row r="21" spans="1:9" x14ac:dyDescent="0.3">
      <c r="A21" t="s">
        <v>350</v>
      </c>
      <c r="B21" s="63">
        <v>27</v>
      </c>
      <c r="C21" s="63">
        <v>0</v>
      </c>
      <c r="D21" t="s">
        <v>274</v>
      </c>
      <c r="H21" s="63"/>
      <c r="I21" s="63"/>
    </row>
  </sheetData>
  <sortState ref="A2:D22">
    <sortCondition descending="1" ref="C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96E8-6177-46BE-991B-0E5F3DE58FE8}">
  <dimension ref="A1:E21"/>
  <sheetViews>
    <sheetView workbookViewId="0">
      <selection activeCell="H9" sqref="H9"/>
    </sheetView>
  </sheetViews>
  <sheetFormatPr defaultRowHeight="16.5" x14ac:dyDescent="0.3"/>
  <sheetData>
    <row r="1" spans="1:5" ht="49.5" x14ac:dyDescent="0.3">
      <c r="A1" s="2" t="s">
        <v>9</v>
      </c>
      <c r="B1" s="62" t="s">
        <v>543</v>
      </c>
      <c r="C1" s="62" t="s">
        <v>255</v>
      </c>
      <c r="D1" s="62" t="s">
        <v>560</v>
      </c>
      <c r="E1" s="2" t="s">
        <v>542</v>
      </c>
    </row>
    <row r="2" spans="1:5" x14ac:dyDescent="0.3">
      <c r="A2" t="s">
        <v>550</v>
      </c>
      <c r="B2" s="63">
        <v>15</v>
      </c>
      <c r="C2" s="63">
        <v>6</v>
      </c>
      <c r="D2" s="63">
        <f t="shared" ref="D2:D21" si="0">100-B2-C2</f>
        <v>79</v>
      </c>
      <c r="E2" t="s">
        <v>274</v>
      </c>
    </row>
    <row r="3" spans="1:5" x14ac:dyDescent="0.3">
      <c r="A3" t="s">
        <v>350</v>
      </c>
      <c r="B3" s="63">
        <v>27</v>
      </c>
      <c r="C3" s="63">
        <v>0</v>
      </c>
      <c r="D3" s="63">
        <f t="shared" si="0"/>
        <v>73</v>
      </c>
      <c r="E3" t="s">
        <v>274</v>
      </c>
    </row>
    <row r="4" spans="1:5" x14ac:dyDescent="0.3">
      <c r="A4" t="s">
        <v>72</v>
      </c>
      <c r="B4" s="63">
        <v>30</v>
      </c>
      <c r="C4" s="63">
        <v>0</v>
      </c>
      <c r="D4" s="63">
        <f t="shared" si="0"/>
        <v>70</v>
      </c>
      <c r="E4" t="s">
        <v>274</v>
      </c>
    </row>
    <row r="5" spans="1:5" x14ac:dyDescent="0.3">
      <c r="A5" t="s">
        <v>383</v>
      </c>
      <c r="B5" s="63">
        <v>9</v>
      </c>
      <c r="C5" s="63">
        <v>26</v>
      </c>
      <c r="D5" s="63">
        <f t="shared" si="0"/>
        <v>65</v>
      </c>
      <c r="E5" t="s">
        <v>274</v>
      </c>
    </row>
    <row r="6" spans="1:5" x14ac:dyDescent="0.3">
      <c r="A6" t="s">
        <v>68</v>
      </c>
      <c r="B6" s="63">
        <v>36</v>
      </c>
      <c r="C6" s="63">
        <v>0</v>
      </c>
      <c r="D6" s="63">
        <f t="shared" si="0"/>
        <v>64</v>
      </c>
      <c r="E6" t="s">
        <v>278</v>
      </c>
    </row>
    <row r="7" spans="1:5" x14ac:dyDescent="0.3">
      <c r="A7" t="s">
        <v>556</v>
      </c>
      <c r="B7" s="63">
        <v>22</v>
      </c>
      <c r="C7" s="63">
        <v>14.7</v>
      </c>
      <c r="D7" s="63">
        <f t="shared" si="0"/>
        <v>63.3</v>
      </c>
      <c r="E7" t="s">
        <v>549</v>
      </c>
    </row>
    <row r="8" spans="1:5" x14ac:dyDescent="0.3">
      <c r="A8" t="s">
        <v>175</v>
      </c>
      <c r="B8" s="63">
        <v>38</v>
      </c>
      <c r="C8" s="63">
        <v>0</v>
      </c>
      <c r="D8" s="63">
        <f t="shared" si="0"/>
        <v>62</v>
      </c>
      <c r="E8" t="s">
        <v>274</v>
      </c>
    </row>
    <row r="9" spans="1:5" x14ac:dyDescent="0.3">
      <c r="A9" t="s">
        <v>388</v>
      </c>
      <c r="B9" s="63">
        <v>14</v>
      </c>
      <c r="C9" s="63">
        <v>24</v>
      </c>
      <c r="D9" s="63">
        <f t="shared" si="0"/>
        <v>62</v>
      </c>
      <c r="E9" t="s">
        <v>274</v>
      </c>
    </row>
    <row r="10" spans="1:5" x14ac:dyDescent="0.3">
      <c r="A10" t="s">
        <v>71</v>
      </c>
      <c r="B10" s="63">
        <v>39</v>
      </c>
      <c r="C10" s="63">
        <v>0</v>
      </c>
      <c r="D10" s="63">
        <f t="shared" si="0"/>
        <v>61</v>
      </c>
      <c r="E10" t="s">
        <v>274</v>
      </c>
    </row>
    <row r="11" spans="1:5" x14ac:dyDescent="0.3">
      <c r="A11" t="s">
        <v>559</v>
      </c>
      <c r="B11" s="63">
        <v>21</v>
      </c>
      <c r="C11" s="63">
        <v>19.5</v>
      </c>
      <c r="D11" s="63">
        <f t="shared" si="0"/>
        <v>59.5</v>
      </c>
      <c r="E11" t="s">
        <v>548</v>
      </c>
    </row>
    <row r="12" spans="1:5" x14ac:dyDescent="0.3">
      <c r="A12" t="s">
        <v>555</v>
      </c>
      <c r="B12" s="63">
        <v>25.4</v>
      </c>
      <c r="C12" s="63">
        <v>16.5</v>
      </c>
      <c r="D12" s="63">
        <f t="shared" si="0"/>
        <v>58.099999999999994</v>
      </c>
      <c r="E12" t="s">
        <v>548</v>
      </c>
    </row>
    <row r="13" spans="1:5" x14ac:dyDescent="0.3">
      <c r="A13" t="s">
        <v>551</v>
      </c>
      <c r="B13" s="63">
        <v>43</v>
      </c>
      <c r="C13" s="63">
        <v>0</v>
      </c>
      <c r="D13" s="63">
        <f t="shared" si="0"/>
        <v>57</v>
      </c>
      <c r="E13" t="s">
        <v>274</v>
      </c>
    </row>
    <row r="14" spans="1:5" x14ac:dyDescent="0.3">
      <c r="A14" t="s">
        <v>557</v>
      </c>
      <c r="B14" s="63">
        <v>28.5</v>
      </c>
      <c r="C14" s="63">
        <v>16.3</v>
      </c>
      <c r="D14" s="63">
        <f t="shared" si="0"/>
        <v>55.2</v>
      </c>
      <c r="E14" t="s">
        <v>546</v>
      </c>
    </row>
    <row r="15" spans="1:5" x14ac:dyDescent="0.3">
      <c r="A15" t="s">
        <v>558</v>
      </c>
      <c r="B15" s="63">
        <v>27.6</v>
      </c>
      <c r="C15" s="63">
        <v>18.8</v>
      </c>
      <c r="D15" s="63">
        <f t="shared" si="0"/>
        <v>53.600000000000009</v>
      </c>
      <c r="E15" t="s">
        <v>547</v>
      </c>
    </row>
    <row r="16" spans="1:5" x14ac:dyDescent="0.3">
      <c r="A16" t="s">
        <v>554</v>
      </c>
      <c r="B16" s="63">
        <v>47.3</v>
      </c>
      <c r="C16" s="63">
        <v>0</v>
      </c>
      <c r="D16" s="63">
        <f t="shared" si="0"/>
        <v>52.7</v>
      </c>
      <c r="E16" t="s">
        <v>544</v>
      </c>
    </row>
    <row r="17" spans="1:5" x14ac:dyDescent="0.3">
      <c r="A17" t="s">
        <v>553</v>
      </c>
      <c r="B17" s="63">
        <v>31.9</v>
      </c>
      <c r="C17" s="63">
        <v>20.399999999999999</v>
      </c>
      <c r="D17" s="63">
        <f t="shared" si="0"/>
        <v>47.699999999999996</v>
      </c>
      <c r="E17" t="s">
        <v>545</v>
      </c>
    </row>
    <row r="18" spans="1:5" x14ac:dyDescent="0.3">
      <c r="A18" t="s">
        <v>73</v>
      </c>
      <c r="B18" s="63">
        <v>57</v>
      </c>
      <c r="C18" s="63">
        <v>0</v>
      </c>
      <c r="D18" s="63">
        <f t="shared" si="0"/>
        <v>43</v>
      </c>
      <c r="E18" t="s">
        <v>274</v>
      </c>
    </row>
    <row r="19" spans="1:5" x14ac:dyDescent="0.3">
      <c r="A19" t="s">
        <v>552</v>
      </c>
      <c r="B19" s="63">
        <v>58</v>
      </c>
      <c r="C19" s="63">
        <v>0</v>
      </c>
      <c r="D19" s="63">
        <f t="shared" si="0"/>
        <v>42</v>
      </c>
      <c r="E19" t="s">
        <v>274</v>
      </c>
    </row>
    <row r="20" spans="1:5" x14ac:dyDescent="0.3">
      <c r="A20" t="s">
        <v>394</v>
      </c>
      <c r="B20" s="63">
        <v>37</v>
      </c>
      <c r="C20" s="63">
        <v>24</v>
      </c>
      <c r="D20" s="63">
        <f t="shared" si="0"/>
        <v>39</v>
      </c>
      <c r="E20" t="s">
        <v>274</v>
      </c>
    </row>
    <row r="21" spans="1:5" x14ac:dyDescent="0.3">
      <c r="A21" t="s">
        <v>360</v>
      </c>
      <c r="B21" s="63">
        <v>0</v>
      </c>
      <c r="C21" s="63">
        <v>90</v>
      </c>
      <c r="D21" s="63">
        <f t="shared" si="0"/>
        <v>10</v>
      </c>
      <c r="E21" t="s">
        <v>268</v>
      </c>
    </row>
  </sheetData>
  <sortState ref="A2:E21">
    <sortCondition descending="1" ref="D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B495A-9440-486D-81B9-8004068B5C72}">
  <dimension ref="A1:E21"/>
  <sheetViews>
    <sheetView topLeftCell="A7" workbookViewId="0">
      <selection sqref="A1:E21"/>
    </sheetView>
  </sheetViews>
  <sheetFormatPr defaultRowHeight="16.5" x14ac:dyDescent="0.3"/>
  <cols>
    <col min="1" max="1" width="22.5" customWidth="1"/>
    <col min="2" max="2" width="10.375" customWidth="1"/>
    <col min="3" max="4" width="9.625" customWidth="1"/>
  </cols>
  <sheetData>
    <row r="1" spans="1:5" ht="49.5" x14ac:dyDescent="0.3">
      <c r="A1" s="2" t="s">
        <v>9</v>
      </c>
      <c r="B1" s="62" t="s">
        <v>543</v>
      </c>
      <c r="C1" s="62" t="s">
        <v>255</v>
      </c>
      <c r="D1" s="62" t="s">
        <v>560</v>
      </c>
      <c r="E1" s="2" t="s">
        <v>542</v>
      </c>
    </row>
    <row r="2" spans="1:5" x14ac:dyDescent="0.3">
      <c r="A2" t="s">
        <v>360</v>
      </c>
      <c r="B2" s="63">
        <v>0</v>
      </c>
      <c r="C2" s="63">
        <v>90</v>
      </c>
      <c r="D2" s="63">
        <f t="shared" ref="D2:D21" si="0">100-B2-C2</f>
        <v>10</v>
      </c>
      <c r="E2" t="s">
        <v>268</v>
      </c>
    </row>
    <row r="3" spans="1:5" x14ac:dyDescent="0.3">
      <c r="A3" t="s">
        <v>394</v>
      </c>
      <c r="B3" s="63">
        <v>37</v>
      </c>
      <c r="C3" s="63">
        <v>24</v>
      </c>
      <c r="D3" s="63">
        <f t="shared" si="0"/>
        <v>39</v>
      </c>
      <c r="E3" t="s">
        <v>274</v>
      </c>
    </row>
    <row r="4" spans="1:5" x14ac:dyDescent="0.3">
      <c r="A4" t="s">
        <v>552</v>
      </c>
      <c r="B4" s="63">
        <v>58</v>
      </c>
      <c r="C4" s="63">
        <v>0</v>
      </c>
      <c r="D4" s="63">
        <f t="shared" si="0"/>
        <v>42</v>
      </c>
      <c r="E4" t="s">
        <v>274</v>
      </c>
    </row>
    <row r="5" spans="1:5" x14ac:dyDescent="0.3">
      <c r="A5" t="s">
        <v>73</v>
      </c>
      <c r="B5" s="63">
        <v>57</v>
      </c>
      <c r="C5" s="63">
        <v>0</v>
      </c>
      <c r="D5" s="63">
        <f t="shared" si="0"/>
        <v>43</v>
      </c>
      <c r="E5" t="s">
        <v>274</v>
      </c>
    </row>
    <row r="6" spans="1:5" x14ac:dyDescent="0.3">
      <c r="A6" t="s">
        <v>553</v>
      </c>
      <c r="B6" s="63">
        <v>31.9</v>
      </c>
      <c r="C6" s="63">
        <v>20.399999999999999</v>
      </c>
      <c r="D6" s="63">
        <f t="shared" si="0"/>
        <v>47.699999999999996</v>
      </c>
      <c r="E6" t="s">
        <v>545</v>
      </c>
    </row>
    <row r="7" spans="1:5" x14ac:dyDescent="0.3">
      <c r="A7" t="s">
        <v>554</v>
      </c>
      <c r="B7" s="63">
        <v>47.3</v>
      </c>
      <c r="C7" s="63">
        <v>0</v>
      </c>
      <c r="D7" s="63">
        <f t="shared" si="0"/>
        <v>52.7</v>
      </c>
      <c r="E7" t="s">
        <v>544</v>
      </c>
    </row>
    <row r="8" spans="1:5" x14ac:dyDescent="0.3">
      <c r="A8" t="s">
        <v>558</v>
      </c>
      <c r="B8" s="63">
        <v>27.6</v>
      </c>
      <c r="C8" s="63">
        <v>18.8</v>
      </c>
      <c r="D8" s="63">
        <f t="shared" si="0"/>
        <v>53.600000000000009</v>
      </c>
      <c r="E8" t="s">
        <v>547</v>
      </c>
    </row>
    <row r="9" spans="1:5" x14ac:dyDescent="0.3">
      <c r="A9" t="s">
        <v>557</v>
      </c>
      <c r="B9" s="63">
        <v>28.5</v>
      </c>
      <c r="C9" s="63">
        <v>16.3</v>
      </c>
      <c r="D9" s="63">
        <f t="shared" si="0"/>
        <v>55.2</v>
      </c>
      <c r="E9" t="s">
        <v>546</v>
      </c>
    </row>
    <row r="10" spans="1:5" x14ac:dyDescent="0.3">
      <c r="A10" t="s">
        <v>551</v>
      </c>
      <c r="B10" s="63">
        <v>43</v>
      </c>
      <c r="C10" s="63">
        <v>0</v>
      </c>
      <c r="D10" s="63">
        <f t="shared" si="0"/>
        <v>57</v>
      </c>
      <c r="E10" t="s">
        <v>274</v>
      </c>
    </row>
    <row r="11" spans="1:5" x14ac:dyDescent="0.3">
      <c r="A11" t="s">
        <v>555</v>
      </c>
      <c r="B11" s="63">
        <v>25.4</v>
      </c>
      <c r="C11" s="63">
        <v>16.5</v>
      </c>
      <c r="D11" s="63">
        <f t="shared" si="0"/>
        <v>58.099999999999994</v>
      </c>
      <c r="E11" t="s">
        <v>548</v>
      </c>
    </row>
    <row r="12" spans="1:5" x14ac:dyDescent="0.3">
      <c r="A12" t="s">
        <v>559</v>
      </c>
      <c r="B12" s="63">
        <v>21</v>
      </c>
      <c r="C12" s="63">
        <v>19.5</v>
      </c>
      <c r="D12" s="63">
        <f t="shared" si="0"/>
        <v>59.5</v>
      </c>
      <c r="E12" t="s">
        <v>548</v>
      </c>
    </row>
    <row r="13" spans="1:5" x14ac:dyDescent="0.3">
      <c r="A13" t="s">
        <v>71</v>
      </c>
      <c r="B13" s="63">
        <v>39</v>
      </c>
      <c r="C13" s="63">
        <v>0</v>
      </c>
      <c r="D13" s="63">
        <f t="shared" si="0"/>
        <v>61</v>
      </c>
      <c r="E13" t="s">
        <v>274</v>
      </c>
    </row>
    <row r="14" spans="1:5" x14ac:dyDescent="0.3">
      <c r="A14" t="s">
        <v>175</v>
      </c>
      <c r="B14" s="63">
        <v>38</v>
      </c>
      <c r="C14" s="63">
        <v>0</v>
      </c>
      <c r="D14" s="63">
        <f t="shared" si="0"/>
        <v>62</v>
      </c>
      <c r="E14" t="s">
        <v>274</v>
      </c>
    </row>
    <row r="15" spans="1:5" x14ac:dyDescent="0.3">
      <c r="A15" t="s">
        <v>388</v>
      </c>
      <c r="B15" s="63">
        <v>14</v>
      </c>
      <c r="C15" s="63">
        <v>24</v>
      </c>
      <c r="D15" s="63">
        <f t="shared" si="0"/>
        <v>62</v>
      </c>
      <c r="E15" t="s">
        <v>274</v>
      </c>
    </row>
    <row r="16" spans="1:5" x14ac:dyDescent="0.3">
      <c r="A16" t="s">
        <v>556</v>
      </c>
      <c r="B16" s="63">
        <v>22</v>
      </c>
      <c r="C16" s="63">
        <v>14.7</v>
      </c>
      <c r="D16" s="63">
        <f t="shared" si="0"/>
        <v>63.3</v>
      </c>
      <c r="E16" t="s">
        <v>549</v>
      </c>
    </row>
    <row r="17" spans="1:5" x14ac:dyDescent="0.3">
      <c r="A17" t="s">
        <v>68</v>
      </c>
      <c r="B17" s="63">
        <v>36</v>
      </c>
      <c r="C17" s="63">
        <v>0</v>
      </c>
      <c r="D17" s="63">
        <f t="shared" si="0"/>
        <v>64</v>
      </c>
      <c r="E17" t="s">
        <v>278</v>
      </c>
    </row>
    <row r="18" spans="1:5" x14ac:dyDescent="0.3">
      <c r="A18" t="s">
        <v>383</v>
      </c>
      <c r="B18" s="63">
        <v>9</v>
      </c>
      <c r="C18" s="63">
        <v>26</v>
      </c>
      <c r="D18" s="63">
        <f t="shared" si="0"/>
        <v>65</v>
      </c>
      <c r="E18" t="s">
        <v>274</v>
      </c>
    </row>
    <row r="19" spans="1:5" x14ac:dyDescent="0.3">
      <c r="A19" t="s">
        <v>72</v>
      </c>
      <c r="B19" s="63">
        <v>30</v>
      </c>
      <c r="C19" s="63">
        <v>0</v>
      </c>
      <c r="D19" s="63">
        <f t="shared" si="0"/>
        <v>70</v>
      </c>
      <c r="E19" t="s">
        <v>274</v>
      </c>
    </row>
    <row r="20" spans="1:5" x14ac:dyDescent="0.3">
      <c r="A20" t="s">
        <v>350</v>
      </c>
      <c r="B20" s="63">
        <v>27</v>
      </c>
      <c r="C20" s="63">
        <v>0</v>
      </c>
      <c r="D20" s="63">
        <f t="shared" si="0"/>
        <v>73</v>
      </c>
      <c r="E20" t="s">
        <v>274</v>
      </c>
    </row>
    <row r="21" spans="1:5" x14ac:dyDescent="0.3">
      <c r="A21" t="s">
        <v>550</v>
      </c>
      <c r="B21" s="63">
        <v>15</v>
      </c>
      <c r="C21" s="63">
        <v>6</v>
      </c>
      <c r="D21" s="63">
        <f t="shared" si="0"/>
        <v>79</v>
      </c>
      <c r="E21" t="s">
        <v>274</v>
      </c>
    </row>
  </sheetData>
  <sortState ref="A2:E21">
    <sortCondition ref="D2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95118-42E8-40A4-9774-8A99D0A9BCAE}">
  <dimension ref="A1:M21"/>
  <sheetViews>
    <sheetView tabSelected="1" topLeftCell="A17" workbookViewId="0">
      <selection activeCell="J49" sqref="J49"/>
    </sheetView>
  </sheetViews>
  <sheetFormatPr defaultRowHeight="16.5" x14ac:dyDescent="0.3"/>
  <cols>
    <col min="1" max="1" width="22.625" customWidth="1"/>
    <col min="4" max="8" width="11.625" customWidth="1"/>
  </cols>
  <sheetData>
    <row r="1" spans="1:13" ht="49.5" x14ac:dyDescent="0.3">
      <c r="A1" s="2" t="s">
        <v>9</v>
      </c>
      <c r="B1" s="62" t="s">
        <v>543</v>
      </c>
      <c r="C1" s="62" t="s">
        <v>255</v>
      </c>
      <c r="D1" s="62" t="s">
        <v>560</v>
      </c>
      <c r="E1" s="101" t="s">
        <v>562</v>
      </c>
      <c r="F1" s="100" t="s">
        <v>561</v>
      </c>
      <c r="G1" s="100" t="s">
        <v>563</v>
      </c>
      <c r="H1" s="101" t="s">
        <v>564</v>
      </c>
      <c r="I1" s="2" t="s">
        <v>542</v>
      </c>
      <c r="K1" s="101"/>
      <c r="L1" s="101"/>
      <c r="M1" s="101"/>
    </row>
    <row r="2" spans="1:13" x14ac:dyDescent="0.3">
      <c r="A2" t="s">
        <v>552</v>
      </c>
      <c r="B2" s="63">
        <v>58</v>
      </c>
      <c r="C2" s="63">
        <v>0</v>
      </c>
      <c r="D2" s="63">
        <f>100-B2-C2</f>
        <v>42</v>
      </c>
      <c r="E2" s="101">
        <v>5</v>
      </c>
      <c r="F2" s="101">
        <v>86</v>
      </c>
      <c r="G2" s="101">
        <v>9</v>
      </c>
      <c r="H2" s="63">
        <f>B2-E2</f>
        <v>53</v>
      </c>
      <c r="I2" t="s">
        <v>274</v>
      </c>
      <c r="K2" s="63"/>
      <c r="L2" s="63"/>
      <c r="M2" s="63"/>
    </row>
    <row r="3" spans="1:13" x14ac:dyDescent="0.3">
      <c r="A3" t="s">
        <v>73</v>
      </c>
      <c r="B3" s="63">
        <v>57</v>
      </c>
      <c r="C3" s="63">
        <v>0</v>
      </c>
      <c r="D3" s="63">
        <f>100-B3-C3</f>
        <v>43</v>
      </c>
      <c r="E3" s="101">
        <v>0.5</v>
      </c>
      <c r="F3" s="101">
        <v>14.3</v>
      </c>
      <c r="G3" s="101">
        <v>85.2</v>
      </c>
      <c r="H3" s="63">
        <f>B3-E3</f>
        <v>56.5</v>
      </c>
      <c r="I3" t="s">
        <v>274</v>
      </c>
      <c r="K3" s="101"/>
      <c r="L3" s="101"/>
      <c r="M3" s="101"/>
    </row>
    <row r="4" spans="1:13" x14ac:dyDescent="0.3">
      <c r="A4" t="s">
        <v>554</v>
      </c>
      <c r="B4" s="63">
        <v>47.3</v>
      </c>
      <c r="C4" s="63">
        <v>0</v>
      </c>
      <c r="D4" s="63">
        <f>100-B4-C4</f>
        <v>52.7</v>
      </c>
      <c r="E4" s="101">
        <v>4.5</v>
      </c>
      <c r="F4" s="101">
        <v>0</v>
      </c>
      <c r="G4" s="101">
        <v>95.5</v>
      </c>
      <c r="H4" s="63">
        <f>B4-E4</f>
        <v>42.8</v>
      </c>
      <c r="I4" t="s">
        <v>544</v>
      </c>
      <c r="K4" s="101"/>
      <c r="L4" s="101"/>
      <c r="M4" s="101"/>
    </row>
    <row r="5" spans="1:13" x14ac:dyDescent="0.3">
      <c r="A5" t="s">
        <v>565</v>
      </c>
      <c r="B5" s="63">
        <v>43</v>
      </c>
      <c r="C5" s="63">
        <v>0</v>
      </c>
      <c r="D5" s="63">
        <f>100-B5-C5</f>
        <v>57</v>
      </c>
      <c r="E5" s="101"/>
      <c r="F5" s="101"/>
      <c r="G5" s="101"/>
      <c r="H5" s="63">
        <f>B5-E5</f>
        <v>43</v>
      </c>
      <c r="I5" t="s">
        <v>274</v>
      </c>
      <c r="K5" s="101"/>
      <c r="L5" s="101"/>
      <c r="M5" s="101"/>
    </row>
    <row r="6" spans="1:13" x14ac:dyDescent="0.3">
      <c r="A6" t="s">
        <v>71</v>
      </c>
      <c r="B6" s="63">
        <v>39</v>
      </c>
      <c r="C6" s="63">
        <v>0</v>
      </c>
      <c r="D6" s="63">
        <f>100-B6-C6</f>
        <v>61</v>
      </c>
      <c r="E6" s="101">
        <v>5</v>
      </c>
      <c r="F6" s="101">
        <v>22.1</v>
      </c>
      <c r="G6" s="101">
        <v>72.900000000000006</v>
      </c>
      <c r="H6" s="63">
        <f>B6-E6</f>
        <v>34</v>
      </c>
      <c r="I6" t="s">
        <v>274</v>
      </c>
      <c r="K6" s="101"/>
      <c r="L6" s="101"/>
      <c r="M6" s="101"/>
    </row>
    <row r="7" spans="1:13" x14ac:dyDescent="0.3">
      <c r="A7" t="s">
        <v>175</v>
      </c>
      <c r="B7" s="63">
        <v>38</v>
      </c>
      <c r="C7" s="63">
        <v>0</v>
      </c>
      <c r="D7" s="63">
        <f>100-B7-C7</f>
        <v>62</v>
      </c>
      <c r="E7" s="101">
        <v>1</v>
      </c>
      <c r="F7" s="101">
        <v>20.7</v>
      </c>
      <c r="G7" s="101">
        <v>78.3</v>
      </c>
      <c r="H7" s="63">
        <f>B7-E7</f>
        <v>37</v>
      </c>
      <c r="I7" t="s">
        <v>274</v>
      </c>
      <c r="K7" s="101"/>
      <c r="L7" s="101"/>
      <c r="M7" s="101"/>
    </row>
    <row r="8" spans="1:13" x14ac:dyDescent="0.3">
      <c r="A8" t="s">
        <v>394</v>
      </c>
      <c r="B8" s="63">
        <v>37</v>
      </c>
      <c r="C8" s="63">
        <v>24</v>
      </c>
      <c r="D8" s="63">
        <f>100-B8-C8</f>
        <v>39</v>
      </c>
      <c r="E8" s="101">
        <v>0.5</v>
      </c>
      <c r="F8" s="101">
        <v>0</v>
      </c>
      <c r="G8" s="101">
        <v>99.5</v>
      </c>
      <c r="H8" s="63">
        <f>B8-E8</f>
        <v>36.5</v>
      </c>
      <c r="I8" t="s">
        <v>274</v>
      </c>
      <c r="K8" s="101"/>
      <c r="L8" s="101"/>
      <c r="M8" s="101"/>
    </row>
    <row r="9" spans="1:13" x14ac:dyDescent="0.3">
      <c r="A9" t="s">
        <v>68</v>
      </c>
      <c r="B9" s="63">
        <v>36</v>
      </c>
      <c r="C9" s="63">
        <v>0</v>
      </c>
      <c r="D9" s="63">
        <f>100-B9-C9</f>
        <v>64</v>
      </c>
      <c r="E9" s="101">
        <v>5</v>
      </c>
      <c r="F9" s="101">
        <v>18</v>
      </c>
      <c r="G9" s="101">
        <v>77</v>
      </c>
      <c r="H9" s="63">
        <f>B9-E9</f>
        <v>31</v>
      </c>
      <c r="I9" t="s">
        <v>278</v>
      </c>
      <c r="K9" s="101"/>
      <c r="L9" s="101"/>
      <c r="M9" s="101"/>
    </row>
    <row r="10" spans="1:13" x14ac:dyDescent="0.3">
      <c r="A10" t="s">
        <v>553</v>
      </c>
      <c r="B10" s="63">
        <v>31.9</v>
      </c>
      <c r="C10" s="63">
        <v>20.399999999999999</v>
      </c>
      <c r="D10" s="63">
        <f>100-B10-C10</f>
        <v>47.699999999999996</v>
      </c>
      <c r="E10" s="101">
        <v>1.5</v>
      </c>
      <c r="F10" s="101">
        <v>15.1</v>
      </c>
      <c r="G10" s="101">
        <v>83.4</v>
      </c>
      <c r="H10" s="63">
        <f>B10-E10</f>
        <v>30.4</v>
      </c>
      <c r="I10" t="s">
        <v>545</v>
      </c>
      <c r="K10" s="63"/>
      <c r="L10" s="63"/>
      <c r="M10" s="63"/>
    </row>
    <row r="11" spans="1:13" x14ac:dyDescent="0.3">
      <c r="A11" t="s">
        <v>72</v>
      </c>
      <c r="B11" s="63">
        <v>30</v>
      </c>
      <c r="C11" s="63">
        <v>0</v>
      </c>
      <c r="D11" s="63">
        <f>100-B11-C11</f>
        <v>70</v>
      </c>
      <c r="E11" s="101">
        <v>0.5</v>
      </c>
      <c r="F11" s="101">
        <v>23.5</v>
      </c>
      <c r="G11" s="101">
        <v>76</v>
      </c>
      <c r="H11" s="63">
        <f>B11-E11</f>
        <v>29.5</v>
      </c>
      <c r="I11" t="s">
        <v>274</v>
      </c>
      <c r="K11" s="63"/>
      <c r="L11" s="63"/>
      <c r="M11" s="63"/>
    </row>
    <row r="12" spans="1:13" x14ac:dyDescent="0.3">
      <c r="A12" t="s">
        <v>557</v>
      </c>
      <c r="B12" s="63">
        <v>28.5</v>
      </c>
      <c r="C12" s="63">
        <v>16.3</v>
      </c>
      <c r="D12" s="63">
        <f>100-B12-C12</f>
        <v>55.2</v>
      </c>
      <c r="E12" s="101">
        <v>0.5</v>
      </c>
      <c r="F12" s="101">
        <v>74.599999999999994</v>
      </c>
      <c r="G12" s="101">
        <v>24.9</v>
      </c>
      <c r="H12" s="63">
        <f>B12-E12</f>
        <v>28</v>
      </c>
      <c r="I12" t="s">
        <v>546</v>
      </c>
      <c r="K12" s="101"/>
      <c r="L12" s="101"/>
      <c r="M12" s="101"/>
    </row>
    <row r="13" spans="1:13" x14ac:dyDescent="0.3">
      <c r="A13" t="s">
        <v>558</v>
      </c>
      <c r="B13" s="63">
        <v>27.6</v>
      </c>
      <c r="C13" s="63">
        <v>18.8</v>
      </c>
      <c r="D13" s="63">
        <f>100-B13-C13</f>
        <v>53.600000000000009</v>
      </c>
      <c r="E13" s="101">
        <v>0.5</v>
      </c>
      <c r="F13" s="101">
        <v>66.099999999999994</v>
      </c>
      <c r="G13" s="101">
        <v>33.4</v>
      </c>
      <c r="H13" s="63">
        <f>B13-E13</f>
        <v>27.1</v>
      </c>
      <c r="I13" t="s">
        <v>547</v>
      </c>
      <c r="K13" s="101"/>
      <c r="L13" s="101"/>
      <c r="M13" s="101"/>
    </row>
    <row r="14" spans="1:13" x14ac:dyDescent="0.3">
      <c r="A14" t="s">
        <v>566</v>
      </c>
      <c r="B14" s="63">
        <v>27</v>
      </c>
      <c r="C14" s="63">
        <v>0</v>
      </c>
      <c r="D14" s="63">
        <f>100-B14-C14</f>
        <v>73</v>
      </c>
      <c r="E14" s="101"/>
      <c r="F14" s="101"/>
      <c r="G14" s="101"/>
      <c r="H14" s="63">
        <f>B14-E14</f>
        <v>27</v>
      </c>
      <c r="I14" t="s">
        <v>274</v>
      </c>
      <c r="K14" s="101"/>
      <c r="L14" s="101"/>
      <c r="M14" s="101"/>
    </row>
    <row r="15" spans="1:13" x14ac:dyDescent="0.3">
      <c r="A15" t="s">
        <v>567</v>
      </c>
      <c r="B15" s="63">
        <v>25.4</v>
      </c>
      <c r="C15" s="63">
        <v>16.5</v>
      </c>
      <c r="D15" s="63">
        <f>100-B15-C15</f>
        <v>58.099999999999994</v>
      </c>
      <c r="E15" s="101"/>
      <c r="F15" s="101"/>
      <c r="G15" s="101"/>
      <c r="H15" s="63">
        <f>B15-E15</f>
        <v>25.4</v>
      </c>
      <c r="I15" t="s">
        <v>548</v>
      </c>
      <c r="K15" s="63"/>
      <c r="L15" s="63"/>
      <c r="M15" s="63"/>
    </row>
    <row r="16" spans="1:13" x14ac:dyDescent="0.3">
      <c r="A16" t="s">
        <v>556</v>
      </c>
      <c r="B16" s="63">
        <v>22</v>
      </c>
      <c r="C16" s="63">
        <v>14.7</v>
      </c>
      <c r="D16" s="63">
        <f>100-B16-C16</f>
        <v>63.3</v>
      </c>
      <c r="E16" s="101">
        <v>5</v>
      </c>
      <c r="F16" s="101">
        <v>28.9</v>
      </c>
      <c r="G16" s="101">
        <v>66.099999999999994</v>
      </c>
      <c r="H16" s="63">
        <f>B16-E16</f>
        <v>17</v>
      </c>
      <c r="I16" t="s">
        <v>549</v>
      </c>
      <c r="K16" s="101"/>
      <c r="L16" s="101"/>
      <c r="M16" s="101"/>
    </row>
    <row r="17" spans="1:13" x14ac:dyDescent="0.3">
      <c r="A17" t="s">
        <v>559</v>
      </c>
      <c r="B17" s="63">
        <v>21</v>
      </c>
      <c r="C17" s="63">
        <v>19.5</v>
      </c>
      <c r="D17" s="63">
        <f>100-B17-C17</f>
        <v>59.5</v>
      </c>
      <c r="E17" s="101">
        <v>1.5</v>
      </c>
      <c r="F17" s="101">
        <v>55.3</v>
      </c>
      <c r="G17" s="101">
        <v>43.2</v>
      </c>
      <c r="H17" s="63">
        <f>B17-E17</f>
        <v>19.5</v>
      </c>
      <c r="I17" t="s">
        <v>548</v>
      </c>
      <c r="K17" s="101"/>
      <c r="L17" s="101"/>
      <c r="M17" s="101"/>
    </row>
    <row r="18" spans="1:13" x14ac:dyDescent="0.3">
      <c r="A18" t="s">
        <v>550</v>
      </c>
      <c r="B18" s="63">
        <v>15</v>
      </c>
      <c r="C18" s="63">
        <v>6</v>
      </c>
      <c r="D18" s="63">
        <f>100-B18-C18</f>
        <v>79</v>
      </c>
      <c r="E18" s="101">
        <v>2.5</v>
      </c>
      <c r="F18" s="101">
        <v>26.1</v>
      </c>
      <c r="G18" s="101">
        <v>71.400000000000006</v>
      </c>
      <c r="H18" s="63">
        <f>B18-E18</f>
        <v>12.5</v>
      </c>
      <c r="I18" t="s">
        <v>274</v>
      </c>
      <c r="K18" s="63"/>
      <c r="L18" s="63"/>
      <c r="M18" s="63"/>
    </row>
    <row r="19" spans="1:13" x14ac:dyDescent="0.3">
      <c r="A19" t="s">
        <v>568</v>
      </c>
      <c r="B19" s="63">
        <v>14</v>
      </c>
      <c r="C19" s="63">
        <v>24</v>
      </c>
      <c r="D19" s="63">
        <f>100-B19-C19</f>
        <v>62</v>
      </c>
      <c r="E19" s="101"/>
      <c r="F19" s="101"/>
      <c r="G19" s="101"/>
      <c r="H19" s="63">
        <f>B19-E19</f>
        <v>14</v>
      </c>
      <c r="I19" t="s">
        <v>274</v>
      </c>
      <c r="K19" s="101"/>
      <c r="L19" s="101"/>
      <c r="M19" s="101"/>
    </row>
    <row r="20" spans="1:13" x14ac:dyDescent="0.3">
      <c r="A20" t="s">
        <v>569</v>
      </c>
      <c r="B20" s="63">
        <v>9</v>
      </c>
      <c r="C20" s="63">
        <v>26</v>
      </c>
      <c r="D20" s="63">
        <f>100-B20-C20</f>
        <v>65</v>
      </c>
      <c r="E20" s="101"/>
      <c r="F20" s="101"/>
      <c r="G20" s="101"/>
      <c r="H20" s="63">
        <f>B20-E20</f>
        <v>9</v>
      </c>
      <c r="I20" t="s">
        <v>274</v>
      </c>
      <c r="K20" s="63"/>
      <c r="L20" s="63"/>
      <c r="M20" s="63"/>
    </row>
    <row r="21" spans="1:13" x14ac:dyDescent="0.3">
      <c r="A21" t="s">
        <v>570</v>
      </c>
      <c r="B21" s="63">
        <v>0</v>
      </c>
      <c r="C21" s="63">
        <v>90</v>
      </c>
      <c r="D21" s="63">
        <f>100-B21-C21</f>
        <v>10</v>
      </c>
      <c r="E21" s="63"/>
      <c r="F21" s="63"/>
      <c r="G21" s="63"/>
      <c r="H21" s="63">
        <f>B21-E21</f>
        <v>0</v>
      </c>
      <c r="I21" t="s">
        <v>268</v>
      </c>
      <c r="K21" s="101"/>
      <c r="L21" s="101"/>
      <c r="M21" s="101"/>
    </row>
  </sheetData>
  <sortState ref="A2:I21">
    <sortCondition descending="1" ref="B1"/>
  </sortState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Table 1</vt:lpstr>
      <vt:lpstr>Table 2</vt:lpstr>
      <vt:lpstr>Table 3</vt:lpstr>
      <vt:lpstr>Sheet2</vt:lpstr>
      <vt:lpstr>H2</vt:lpstr>
      <vt:lpstr>C</vt:lpstr>
      <vt:lpstr>E</vt:lpstr>
      <vt:lpstr>ACE</vt:lpstr>
      <vt:lpstr>vs.Science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DanBai</dc:creator>
  <cp:lastModifiedBy>DanBai</cp:lastModifiedBy>
  <dcterms:created xsi:type="dcterms:W3CDTF">2017-09-19T06:59:43Z</dcterms:created>
  <dcterms:modified xsi:type="dcterms:W3CDTF">2018-11-21T10:05:01Z</dcterms:modified>
</cp:coreProperties>
</file>