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344" yWindow="900" windowWidth="19320" windowHeight="11340"/>
  </bookViews>
  <sheets>
    <sheet name="Sheet1" sheetId="1" r:id="rId1"/>
  </sheets>
  <definedNames>
    <definedName name="_xlnm._FilterDatabase" localSheetId="0" hidden="1">Sheet1!$A$1:$P$22</definedName>
  </definedNames>
  <calcPr calcId="145621"/>
</workbook>
</file>

<file path=xl/calcChain.xml><?xml version="1.0" encoding="utf-8"?>
<calcChain xmlns="http://schemas.openxmlformats.org/spreadsheetml/2006/main">
  <c r="L33" i="1" l="1"/>
  <c r="M33" i="1"/>
  <c r="M21" i="1" l="1"/>
  <c r="M16" i="1"/>
  <c r="L21" i="1"/>
  <c r="L16" i="1"/>
  <c r="L26" i="1"/>
  <c r="M26" i="1"/>
  <c r="L46" i="1"/>
  <c r="L2" i="1"/>
  <c r="M28" i="1"/>
  <c r="L28" i="1"/>
  <c r="L13" i="1"/>
  <c r="L43" i="1"/>
  <c r="L41" i="1"/>
  <c r="M7" i="1"/>
  <c r="M8" i="1"/>
  <c r="M10" i="1"/>
  <c r="M11" i="1"/>
  <c r="M13" i="1"/>
  <c r="M43" i="1"/>
  <c r="M41" i="1"/>
  <c r="L11" i="1"/>
  <c r="L10" i="1"/>
  <c r="L8" i="1"/>
  <c r="L7" i="1"/>
  <c r="M6" i="1"/>
  <c r="M25" i="1"/>
  <c r="M5" i="1"/>
  <c r="M4" i="1"/>
  <c r="M9" i="1"/>
  <c r="M17" i="1"/>
  <c r="M30" i="1"/>
  <c r="L6" i="1"/>
  <c r="L25" i="1"/>
  <c r="L5" i="1"/>
  <c r="L4" i="1"/>
  <c r="L9" i="1"/>
  <c r="L17" i="1"/>
  <c r="L30" i="1"/>
  <c r="M34" i="1"/>
  <c r="M31" i="1"/>
  <c r="M2" i="1"/>
  <c r="M3" i="1"/>
  <c r="L34" i="1"/>
  <c r="L31" i="1"/>
  <c r="L3" i="1"/>
  <c r="L24" i="1"/>
  <c r="M24" i="1"/>
  <c r="M46" i="1"/>
  <c r="L35" i="1"/>
  <c r="M35" i="1"/>
  <c r="L36" i="1"/>
  <c r="M36" i="1"/>
  <c r="M37" i="1"/>
  <c r="M29" i="1"/>
  <c r="M32" i="1"/>
  <c r="M23" i="1"/>
  <c r="M15" i="1"/>
  <c r="M14" i="1"/>
  <c r="M12" i="1"/>
  <c r="M20" i="1"/>
  <c r="M18" i="1"/>
  <c r="M22" i="1"/>
  <c r="M19" i="1"/>
  <c r="M27" i="1"/>
  <c r="M42" i="1"/>
  <c r="L44" i="1"/>
  <c r="L45" i="1"/>
  <c r="L42" i="1"/>
  <c r="L40" i="1"/>
  <c r="L32" i="1"/>
  <c r="L39" i="1"/>
  <c r="L27" i="1"/>
  <c r="L19" i="1"/>
  <c r="L15" i="1"/>
  <c r="L14" i="1"/>
  <c r="L12" i="1"/>
  <c r="L37" i="1"/>
  <c r="L29" i="1"/>
  <c r="L20" i="1"/>
  <c r="L18" i="1"/>
  <c r="L23" i="1"/>
  <c r="L22" i="1"/>
  <c r="L38" i="1"/>
  <c r="M44" i="1"/>
  <c r="M45" i="1"/>
  <c r="M40" i="1"/>
  <c r="M39" i="1"/>
  <c r="M38" i="1"/>
  <c r="J50" i="1" l="1"/>
  <c r="K50" i="1"/>
  <c r="L50" i="1"/>
</calcChain>
</file>

<file path=xl/sharedStrings.xml><?xml version="1.0" encoding="utf-8"?>
<sst xmlns="http://schemas.openxmlformats.org/spreadsheetml/2006/main" count="367" uniqueCount="240">
  <si>
    <t>Item
Number</t>
  </si>
  <si>
    <t>Part
Number</t>
  </si>
  <si>
    <t>Assembly</t>
  </si>
  <si>
    <t>Quantity
Ordered</t>
  </si>
  <si>
    <t>Part
Description</t>
  </si>
  <si>
    <t>Order
Date</t>
  </si>
  <si>
    <t>Delivery
Due 
Date</t>
  </si>
  <si>
    <t>Received</t>
  </si>
  <si>
    <t>Supplier</t>
  </si>
  <si>
    <t>Cost
Each</t>
  </si>
  <si>
    <t>HMC5883L</t>
  </si>
  <si>
    <t>ITG3200</t>
  </si>
  <si>
    <t>USB AVR interface</t>
  </si>
  <si>
    <t>AVR MCU</t>
  </si>
  <si>
    <t>3-axis gyro</t>
  </si>
  <si>
    <t>3-axis accelerometer</t>
  </si>
  <si>
    <t>3-axis magnetometer</t>
  </si>
  <si>
    <t>Sensor</t>
  </si>
  <si>
    <t>MCU</t>
  </si>
  <si>
    <t>Newark</t>
  </si>
  <si>
    <t>DigiKey</t>
  </si>
  <si>
    <t>Package</t>
  </si>
  <si>
    <t>ADH2</t>
  </si>
  <si>
    <t>C5</t>
  </si>
  <si>
    <t>C4</t>
  </si>
  <si>
    <t>R6, R7</t>
  </si>
  <si>
    <t>IC1</t>
  </si>
  <si>
    <t>C6</t>
  </si>
  <si>
    <t>C14, C15</t>
  </si>
  <si>
    <t>C19, C20</t>
  </si>
  <si>
    <t>R1</t>
  </si>
  <si>
    <t>R12, R13</t>
  </si>
  <si>
    <t>C1</t>
  </si>
  <si>
    <t>LM358D</t>
  </si>
  <si>
    <t>TQFP32-08</t>
  </si>
  <si>
    <t>QFN32</t>
  </si>
  <si>
    <t>SOT223</t>
  </si>
  <si>
    <t>Power Jack</t>
  </si>
  <si>
    <t>SMD EMI Suppression Ferrite Beads</t>
  </si>
  <si>
    <t>16LPCC</t>
  </si>
  <si>
    <t>QFN-24</t>
  </si>
  <si>
    <t>Tactile Switch</t>
  </si>
  <si>
    <t>SMD Tactile Switch</t>
  </si>
  <si>
    <t>SKU</t>
  </si>
  <si>
    <t>molex miniB usb through hole</t>
  </si>
  <si>
    <t>Mini B USB</t>
  </si>
  <si>
    <t>MINISMDC050F-2</t>
  </si>
  <si>
    <t>resettable 500mA fuse</t>
  </si>
  <si>
    <t>500 mA Fuse</t>
  </si>
  <si>
    <t>PTS525SM10SMTR LFS</t>
  </si>
  <si>
    <t>20T0699</t>
  </si>
  <si>
    <t>MI0805J102R-10</t>
  </si>
  <si>
    <t>EMI Suppress</t>
  </si>
  <si>
    <t>22R resistor network</t>
  </si>
  <si>
    <t>Resister Network</t>
  </si>
  <si>
    <t>1k resistor network</t>
  </si>
  <si>
    <t>10k resistor network</t>
  </si>
  <si>
    <t>PCA9306DCUR</t>
  </si>
  <si>
    <t>Logic level Translator I2c</t>
  </si>
  <si>
    <t>VFSOP8</t>
  </si>
  <si>
    <t>Translator</t>
  </si>
  <si>
    <t>Crystal</t>
  </si>
  <si>
    <t>16 MHz SMD Crystal</t>
  </si>
  <si>
    <t>ABM3B-16.000MHZ-B2-T</t>
  </si>
  <si>
    <t>DFN</t>
  </si>
  <si>
    <t>16 MHz SMD Resonator</t>
  </si>
  <si>
    <t>Mouser</t>
  </si>
  <si>
    <t xml:space="preserve"> 595-PCA9306DCUR</t>
  </si>
  <si>
    <t>Resonator</t>
  </si>
  <si>
    <t>Green LED</t>
  </si>
  <si>
    <t>0805</t>
  </si>
  <si>
    <t>Power Select FET</t>
  </si>
  <si>
    <t>SuperSOT</t>
  </si>
  <si>
    <t>ESD Supress</t>
  </si>
  <si>
    <t>USB data line esd supress</t>
  </si>
  <si>
    <t>PJ202A</t>
  </si>
  <si>
    <t>5mm Barrel Jack power Connector</t>
  </si>
  <si>
    <t>Digikey</t>
  </si>
  <si>
    <t>CP-202A-ND</t>
  </si>
  <si>
    <t>OP-Amp</t>
  </si>
  <si>
    <t>R10, R11</t>
  </si>
  <si>
    <t>FDN306P</t>
  </si>
  <si>
    <t>ADXL345</t>
  </si>
  <si>
    <t>14-LGA</t>
  </si>
  <si>
    <t>04R8114</t>
  </si>
  <si>
    <t>Printed Circuit Board</t>
  </si>
  <si>
    <t>Board</t>
  </si>
  <si>
    <t>Dorkbot</t>
  </si>
  <si>
    <t>0603</t>
  </si>
  <si>
    <t>AVR1</t>
  </si>
  <si>
    <t>AVR2</t>
  </si>
  <si>
    <t>Diode</t>
  </si>
  <si>
    <t>L1</t>
  </si>
  <si>
    <t>L2</t>
  </si>
  <si>
    <t>Resistor</t>
  </si>
  <si>
    <t>RN4</t>
  </si>
  <si>
    <t>RN6</t>
  </si>
  <si>
    <t>S1</t>
  </si>
  <si>
    <t>T1</t>
  </si>
  <si>
    <t>U$8</t>
  </si>
  <si>
    <t>U2</t>
  </si>
  <si>
    <t>Y2</t>
  </si>
  <si>
    <t>Board Reference #</t>
  </si>
  <si>
    <t>Breakout</t>
  </si>
  <si>
    <t>Female headers</t>
  </si>
  <si>
    <t>ICSP1, ICSP2, J2</t>
  </si>
  <si>
    <t>RN2,RN3</t>
  </si>
  <si>
    <t>R2,R3</t>
  </si>
  <si>
    <t>N/A</t>
  </si>
  <si>
    <t>Quantity
Needed</t>
  </si>
  <si>
    <t>Total
Cost</t>
  </si>
  <si>
    <t>PO 
Extended
Cost</t>
  </si>
  <si>
    <t>Capacitor</t>
  </si>
  <si>
    <t>.1uF Cap</t>
  </si>
  <si>
    <t>.01uF Cap</t>
  </si>
  <si>
    <t>.22uF Cap</t>
  </si>
  <si>
    <t>10uF Cap</t>
  </si>
  <si>
    <t>1206</t>
  </si>
  <si>
    <t>1uFCap</t>
  </si>
  <si>
    <t>2200pF Cap</t>
  </si>
  <si>
    <t>22pF Cap</t>
  </si>
  <si>
    <t>4.7uF Cap</t>
  </si>
  <si>
    <t>C12, C13</t>
  </si>
  <si>
    <t>1M Resistor</t>
  </si>
  <si>
    <t>1k Resistor</t>
  </si>
  <si>
    <t>1.5k Resistor</t>
  </si>
  <si>
    <t>200k Resistor</t>
  </si>
  <si>
    <t>Power Reg</t>
  </si>
  <si>
    <t>3v3 Regulator</t>
  </si>
  <si>
    <t>5v Regulator</t>
  </si>
  <si>
    <t>SMA</t>
  </si>
  <si>
    <t>57M2069</t>
  </si>
  <si>
    <t>LT1129CST-5#PBF</t>
  </si>
  <si>
    <t xml:space="preserve">    LT1129CST-3.3#PBF</t>
  </si>
  <si>
    <t>57M2065</t>
  </si>
  <si>
    <t>6 Pin Headers</t>
  </si>
  <si>
    <t>8 Pin Headers</t>
  </si>
  <si>
    <t>IOH,IOL,</t>
  </si>
  <si>
    <t>ADH1,POWER</t>
  </si>
  <si>
    <t>2 Pin</t>
  </si>
  <si>
    <t>2x3 Header</t>
  </si>
  <si>
    <t>Male Headers</t>
  </si>
  <si>
    <t>C1608X7R1E103K</t>
  </si>
  <si>
    <t xml:space="preserve">90R7695 </t>
  </si>
  <si>
    <t xml:space="preserve">90R7685 </t>
  </si>
  <si>
    <t>C1608X7R1C104K</t>
  </si>
  <si>
    <t>Circuit Board</t>
  </si>
  <si>
    <t xml:space="preserve">90R7727 </t>
  </si>
  <si>
    <t>C1608Y5V1A105Z</t>
  </si>
  <si>
    <t>90R7712</t>
  </si>
  <si>
    <t>C1608X7R1H222K</t>
  </si>
  <si>
    <t>C1608X7R1A224K</t>
  </si>
  <si>
    <t>06031A220KAT2A</t>
  </si>
  <si>
    <t xml:space="preserve">96M1212 </t>
  </si>
  <si>
    <t>C2012X5R1E475K</t>
  </si>
  <si>
    <t xml:space="preserve">90R7745 </t>
  </si>
  <si>
    <t>RC0603FR-07200KL</t>
  </si>
  <si>
    <t xml:space="preserve">68R0070 </t>
  </si>
  <si>
    <t>RC0603FR-071K5L</t>
  </si>
  <si>
    <t xml:space="preserve">68R0045 </t>
  </si>
  <si>
    <t>CRCW06031K00FKEA</t>
  </si>
  <si>
    <t>CRCW06031M00FKEA</t>
  </si>
  <si>
    <t>52K8053</t>
  </si>
  <si>
    <t>PPPC021LFBN-RC</t>
  </si>
  <si>
    <t>S7035-ND</t>
  </si>
  <si>
    <t xml:space="preserve"> S7039-ND</t>
  </si>
  <si>
    <t>PPPC061LFBN-RC</t>
  </si>
  <si>
    <t>PPPC081LFBN-RC</t>
  </si>
  <si>
    <t>S7041-ND</t>
  </si>
  <si>
    <t>609-3218-ND</t>
  </si>
  <si>
    <t xml:space="preserve">90R7830 </t>
  </si>
  <si>
    <t xml:space="preserve">C3225X7R1E106K </t>
  </si>
  <si>
    <t>4.7uF Tantalum Cap</t>
  </si>
  <si>
    <t>TPSA475K020R1800</t>
  </si>
  <si>
    <t>75M2900</t>
  </si>
  <si>
    <t>C11</t>
  </si>
  <si>
    <t>1uF tantalum Cap</t>
  </si>
  <si>
    <t>TPSR105K020R6000</t>
  </si>
  <si>
    <t>97M6534</t>
  </si>
  <si>
    <t>C23</t>
  </si>
  <si>
    <t>LMK212BJ106KD-T</t>
  </si>
  <si>
    <t>Inductor</t>
  </si>
  <si>
    <t>10uH Inductor</t>
  </si>
  <si>
    <t>C10,C16,C17,C2,C24,C3,C9, C18, C7,C8</t>
  </si>
  <si>
    <t>CK2125100M-T</t>
  </si>
  <si>
    <t>30K5444</t>
  </si>
  <si>
    <t>C21</t>
  </si>
  <si>
    <t>08P5168</t>
  </si>
  <si>
    <t>RXL, TXL</t>
  </si>
  <si>
    <t>L, PowerLED</t>
  </si>
  <si>
    <t>Serial LED</t>
  </si>
  <si>
    <t>Other LED</t>
  </si>
  <si>
    <t>Orange LED</t>
  </si>
  <si>
    <t>75R0583</t>
  </si>
  <si>
    <t>5988170107F</t>
  </si>
  <si>
    <t>5988130107F</t>
  </si>
  <si>
    <t>75R0587</t>
  </si>
  <si>
    <t>Total Cost</t>
  </si>
  <si>
    <t>Cost Left</t>
  </si>
  <si>
    <t>yes</t>
  </si>
  <si>
    <t>no</t>
  </si>
  <si>
    <t>SS14</t>
  </si>
  <si>
    <t>90R9173</t>
  </si>
  <si>
    <t>soic8</t>
  </si>
  <si>
    <t xml:space="preserve">89K0708 </t>
  </si>
  <si>
    <t>PGB1010603MR</t>
  </si>
  <si>
    <t>11J9767</t>
  </si>
  <si>
    <t>58K1461</t>
  </si>
  <si>
    <t>13J1739</t>
  </si>
  <si>
    <t>AWSCR-16.00MTD-T</t>
  </si>
  <si>
    <t>13J2005</t>
  </si>
  <si>
    <t>ATMEGA8U2-MU</t>
  </si>
  <si>
    <t>26R5642</t>
  </si>
  <si>
    <t>CAY16-103J4LF</t>
  </si>
  <si>
    <t>02J1097</t>
  </si>
  <si>
    <t>96M0890</t>
  </si>
  <si>
    <t>CAY16-102J4LF</t>
  </si>
  <si>
    <t>CAT16-220J4LF</t>
  </si>
  <si>
    <t>96M0886</t>
  </si>
  <si>
    <t>69K8007</t>
  </si>
  <si>
    <t>14R4631</t>
  </si>
  <si>
    <t>ATmega328P-AU</t>
  </si>
  <si>
    <t>59J0790</t>
  </si>
  <si>
    <t>20M2191</t>
  </si>
  <si>
    <t>50R4858</t>
  </si>
  <si>
    <t>90R7682</t>
  </si>
  <si>
    <t>52K8015</t>
  </si>
  <si>
    <t>Spent</t>
  </si>
  <si>
    <t>240-2551-1-ND</t>
  </si>
  <si>
    <t>CDI</t>
  </si>
  <si>
    <t>ITG-3200</t>
  </si>
  <si>
    <t>EMISUPRS</t>
  </si>
  <si>
    <t>POWERJACK</t>
  </si>
  <si>
    <t>ACC</t>
  </si>
  <si>
    <t>5VREG</t>
  </si>
  <si>
    <t>MINIUSB</t>
  </si>
  <si>
    <t>DIODE1</t>
  </si>
  <si>
    <t>MAG</t>
  </si>
  <si>
    <t>Y1</t>
  </si>
  <si>
    <t>3VREG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</si>
</sst>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/>
    </xf>
    <xf numFmtId="44" fontId="5" fillId="0" borderId="1" xfId="0" applyNumberFormat="1" applyFont="1" applyBorder="1" applyAlignment="1">
      <alignment horizontal="center" wrapText="1"/>
    </xf>
    <xf numFmtId="44" fontId="4" fillId="0" borderId="0" xfId="1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1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 wrapText="1"/>
    </xf>
    <xf numFmtId="0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 wrapText="1"/>
    </xf>
    <xf numFmtId="0" fontId="4" fillId="0" borderId="0" xfId="0" quotePrefix="1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quotePrefix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0" fontId="6" fillId="2" borderId="0" xfId="2" applyNumberFormat="1" applyAlignment="1">
      <alignment horizontal="center"/>
    </xf>
    <xf numFmtId="0" fontId="6" fillId="2" borderId="0" xfId="2" applyNumberFormat="1" applyAlignment="1">
      <alignment horizontal="left"/>
    </xf>
    <xf numFmtId="49" fontId="6" fillId="2" borderId="0" xfId="2" applyNumberFormat="1" applyAlignment="1">
      <alignment horizontal="center"/>
    </xf>
    <xf numFmtId="44" fontId="6" fillId="2" borderId="0" xfId="2" applyNumberFormat="1" applyAlignment="1">
      <alignment horizontal="center"/>
    </xf>
    <xf numFmtId="0" fontId="6" fillId="2" borderId="0" xfId="2" applyAlignment="1">
      <alignment horizontal="center"/>
    </xf>
    <xf numFmtId="0" fontId="7" fillId="3" borderId="0" xfId="2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urrency" xfId="1" builtinId="4"/>
    <cellStyle name="Neutral" xfId="2" builtinId="2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rgb="FF9AD8A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zoomScale="115" zoomScaleNormal="115" workbookViewId="0">
      <pane ySplit="1" topLeftCell="A21" activePane="bottomLeft" state="frozen"/>
      <selection pane="bottomLeft" activeCell="G2" sqref="G2:G36"/>
    </sheetView>
  </sheetViews>
  <sheetFormatPr defaultColWidth="9.109375" defaultRowHeight="13.2" x14ac:dyDescent="0.25"/>
  <cols>
    <col min="1" max="1" width="12.33203125" style="10" bestFit="1" customWidth="1"/>
    <col min="2" max="2" width="36.21875" style="13" bestFit="1" customWidth="1"/>
    <col min="3" max="3" width="15.6640625" style="10" bestFit="1" customWidth="1"/>
    <col min="4" max="4" width="24.21875" style="10" bestFit="1" customWidth="1"/>
    <col min="5" max="5" width="12.5546875" style="10" bestFit="1" customWidth="1"/>
    <col min="6" max="6" width="31.5546875" style="10" bestFit="1" customWidth="1"/>
    <col min="7" max="7" width="12.6640625" style="10" bestFit="1" customWidth="1"/>
    <col min="8" max="8" width="22.21875" style="10" customWidth="1"/>
    <col min="9" max="10" width="12.88671875" style="10" bestFit="1" customWidth="1"/>
    <col min="11" max="11" width="10.109375" style="6" bestFit="1" customWidth="1"/>
    <col min="12" max="12" width="10.33203125" style="6" bestFit="1" customWidth="1"/>
    <col min="13" max="13" width="13.6640625" style="6" bestFit="1" customWidth="1"/>
    <col min="14" max="14" width="10.5546875" style="2" bestFit="1" customWidth="1"/>
    <col min="15" max="15" width="12.44140625" style="2" bestFit="1" customWidth="1"/>
    <col min="16" max="16" width="13.33203125" style="2" bestFit="1" customWidth="1"/>
    <col min="17" max="16384" width="9.109375" style="2"/>
  </cols>
  <sheetData>
    <row r="1" spans="1:16" ht="39.6" x14ac:dyDescent="0.25">
      <c r="A1" s="11" t="s">
        <v>0</v>
      </c>
      <c r="B1" s="11" t="s">
        <v>102</v>
      </c>
      <c r="C1" s="12" t="s">
        <v>2</v>
      </c>
      <c r="D1" s="11" t="s">
        <v>1</v>
      </c>
      <c r="E1" s="11" t="s">
        <v>21</v>
      </c>
      <c r="F1" s="11" t="s">
        <v>4</v>
      </c>
      <c r="G1" s="11" t="s">
        <v>8</v>
      </c>
      <c r="H1" s="11" t="s">
        <v>43</v>
      </c>
      <c r="I1" s="11" t="s">
        <v>109</v>
      </c>
      <c r="J1" s="11" t="s">
        <v>3</v>
      </c>
      <c r="K1" s="7" t="s">
        <v>9</v>
      </c>
      <c r="L1" s="7" t="s">
        <v>110</v>
      </c>
      <c r="M1" s="7" t="s">
        <v>111</v>
      </c>
      <c r="N1" s="3" t="s">
        <v>5</v>
      </c>
      <c r="O1" s="3" t="s">
        <v>6</v>
      </c>
      <c r="P1" s="4" t="s">
        <v>7</v>
      </c>
    </row>
    <row r="2" spans="1:16" x14ac:dyDescent="0.25">
      <c r="A2" s="14">
        <v>32</v>
      </c>
      <c r="B2" s="19" t="s">
        <v>23</v>
      </c>
      <c r="C2" s="14" t="s">
        <v>112</v>
      </c>
      <c r="D2" s="14" t="s">
        <v>142</v>
      </c>
      <c r="E2" s="14" t="s">
        <v>88</v>
      </c>
      <c r="F2" s="14" t="s">
        <v>114</v>
      </c>
      <c r="G2" s="10" t="s">
        <v>19</v>
      </c>
      <c r="H2" s="14" t="s">
        <v>143</v>
      </c>
      <c r="I2" s="14">
        <v>1</v>
      </c>
      <c r="J2" s="14">
        <v>6</v>
      </c>
      <c r="K2" s="9">
        <v>5.7999999999999996E-3</v>
      </c>
      <c r="L2" s="9">
        <f>K2*I2</f>
        <v>5.7999999999999996E-3</v>
      </c>
      <c r="M2" s="9">
        <f>K2*J2</f>
        <v>3.4799999999999998E-2</v>
      </c>
      <c r="N2" s="5">
        <v>40774</v>
      </c>
      <c r="O2" s="1"/>
      <c r="P2" s="24" t="s">
        <v>199</v>
      </c>
    </row>
    <row r="3" spans="1:16" x14ac:dyDescent="0.25">
      <c r="A3" s="14">
        <v>33</v>
      </c>
      <c r="B3" s="19" t="s">
        <v>183</v>
      </c>
      <c r="C3" s="14" t="s">
        <v>112</v>
      </c>
      <c r="D3" s="14" t="s">
        <v>145</v>
      </c>
      <c r="E3" s="14" t="s">
        <v>88</v>
      </c>
      <c r="F3" s="14" t="s">
        <v>113</v>
      </c>
      <c r="G3" s="10" t="s">
        <v>19</v>
      </c>
      <c r="H3" s="14" t="s">
        <v>144</v>
      </c>
      <c r="I3" s="14">
        <v>10</v>
      </c>
      <c r="J3" s="14">
        <v>15</v>
      </c>
      <c r="K3" s="9">
        <v>5.7999999999999996E-3</v>
      </c>
      <c r="L3" s="9">
        <f>K3*I3</f>
        <v>5.7999999999999996E-2</v>
      </c>
      <c r="M3" s="9">
        <f>K3*J3</f>
        <v>8.6999999999999994E-2</v>
      </c>
      <c r="N3" s="5">
        <v>40774</v>
      </c>
      <c r="O3" s="1"/>
      <c r="P3" s="24" t="s">
        <v>199</v>
      </c>
    </row>
    <row r="4" spans="1:16" x14ac:dyDescent="0.25">
      <c r="A4" s="14">
        <v>37</v>
      </c>
      <c r="B4" s="19" t="s">
        <v>32</v>
      </c>
      <c r="C4" s="14" t="s">
        <v>112</v>
      </c>
      <c r="D4" s="14" t="s">
        <v>150</v>
      </c>
      <c r="E4" s="14" t="s">
        <v>88</v>
      </c>
      <c r="F4" s="14" t="s">
        <v>119</v>
      </c>
      <c r="G4" s="10" t="s">
        <v>19</v>
      </c>
      <c r="H4" s="14" t="s">
        <v>149</v>
      </c>
      <c r="I4" s="14">
        <v>1</v>
      </c>
      <c r="J4" s="14">
        <v>6</v>
      </c>
      <c r="K4" s="9">
        <v>7.3000000000000001E-3</v>
      </c>
      <c r="L4" s="9">
        <f>K4*I4</f>
        <v>7.3000000000000001E-3</v>
      </c>
      <c r="M4" s="9">
        <f>K4*J4</f>
        <v>4.3799999999999999E-2</v>
      </c>
      <c r="N4" s="5">
        <v>40774</v>
      </c>
      <c r="O4" s="1"/>
      <c r="P4" s="24"/>
    </row>
    <row r="5" spans="1:16" x14ac:dyDescent="0.25">
      <c r="A5" s="14">
        <v>36</v>
      </c>
      <c r="B5" s="13" t="s">
        <v>175</v>
      </c>
      <c r="C5" s="14" t="s">
        <v>112</v>
      </c>
      <c r="D5" s="14" t="s">
        <v>148</v>
      </c>
      <c r="E5" s="14" t="s">
        <v>88</v>
      </c>
      <c r="F5" s="14" t="s">
        <v>118</v>
      </c>
      <c r="G5" s="10" t="s">
        <v>19</v>
      </c>
      <c r="H5" s="14" t="s">
        <v>147</v>
      </c>
      <c r="I5" s="14">
        <v>1</v>
      </c>
      <c r="J5" s="14">
        <v>6</v>
      </c>
      <c r="K5" s="9">
        <v>9.4999999999999998E-3</v>
      </c>
      <c r="L5" s="9">
        <f>K5*I5</f>
        <v>9.4999999999999998E-3</v>
      </c>
      <c r="M5" s="9">
        <f>K5*J5</f>
        <v>5.6999999999999995E-2</v>
      </c>
      <c r="N5" s="5">
        <v>40774</v>
      </c>
      <c r="O5" s="1"/>
      <c r="P5" s="24" t="s">
        <v>199</v>
      </c>
    </row>
    <row r="6" spans="1:16" ht="14.4" x14ac:dyDescent="0.3">
      <c r="A6" s="26">
        <v>34</v>
      </c>
      <c r="B6" s="27" t="s">
        <v>24</v>
      </c>
      <c r="C6" s="26" t="s">
        <v>112</v>
      </c>
      <c r="D6" s="26" t="s">
        <v>151</v>
      </c>
      <c r="E6" s="26" t="s">
        <v>88</v>
      </c>
      <c r="F6" s="26" t="s">
        <v>115</v>
      </c>
      <c r="G6" s="26" t="s">
        <v>19</v>
      </c>
      <c r="H6" s="26" t="s">
        <v>225</v>
      </c>
      <c r="I6" s="26">
        <v>1</v>
      </c>
      <c r="J6" s="26">
        <v>6</v>
      </c>
      <c r="K6" s="29">
        <v>1.3100000000000001E-2</v>
      </c>
      <c r="L6" s="29">
        <f>K6*I6</f>
        <v>1.3100000000000001E-2</v>
      </c>
      <c r="M6" s="29">
        <f>K6*J6</f>
        <v>7.8600000000000003E-2</v>
      </c>
      <c r="N6" s="5">
        <v>40774</v>
      </c>
      <c r="O6" s="30"/>
      <c r="P6" s="24" t="s">
        <v>199</v>
      </c>
    </row>
    <row r="7" spans="1:16" x14ac:dyDescent="0.25">
      <c r="A7" s="14">
        <v>41</v>
      </c>
      <c r="B7" s="19" t="s">
        <v>30</v>
      </c>
      <c r="C7" s="14" t="s">
        <v>94</v>
      </c>
      <c r="D7" s="14" t="s">
        <v>156</v>
      </c>
      <c r="E7" s="14" t="s">
        <v>88</v>
      </c>
      <c r="F7" s="14" t="s">
        <v>126</v>
      </c>
      <c r="G7" s="10" t="s">
        <v>19</v>
      </c>
      <c r="H7" s="14" t="s">
        <v>157</v>
      </c>
      <c r="I7" s="14">
        <v>1</v>
      </c>
      <c r="J7" s="14">
        <v>6</v>
      </c>
      <c r="K7" s="9">
        <v>2.0400000000000001E-2</v>
      </c>
      <c r="L7" s="9">
        <f>K7*I7</f>
        <v>2.0400000000000001E-2</v>
      </c>
      <c r="M7" s="9">
        <f>K7*J7</f>
        <v>0.12240000000000001</v>
      </c>
      <c r="N7" s="5">
        <v>40774</v>
      </c>
      <c r="O7" s="1"/>
      <c r="P7" s="24" t="s">
        <v>199</v>
      </c>
    </row>
    <row r="8" spans="1:16" x14ac:dyDescent="0.25">
      <c r="A8" s="10">
        <v>42</v>
      </c>
      <c r="B8" s="19" t="s">
        <v>80</v>
      </c>
      <c r="C8" s="14" t="s">
        <v>94</v>
      </c>
      <c r="D8" s="14" t="s">
        <v>158</v>
      </c>
      <c r="E8" s="14" t="s">
        <v>88</v>
      </c>
      <c r="F8" s="14" t="s">
        <v>125</v>
      </c>
      <c r="G8" s="10" t="s">
        <v>19</v>
      </c>
      <c r="H8" s="14" t="s">
        <v>159</v>
      </c>
      <c r="I8" s="14">
        <v>2</v>
      </c>
      <c r="J8" s="14">
        <v>7</v>
      </c>
      <c r="K8" s="9">
        <v>2.0400000000000001E-2</v>
      </c>
      <c r="L8" s="9">
        <f>K8*I8</f>
        <v>4.0800000000000003E-2</v>
      </c>
      <c r="M8" s="9">
        <f>K8*J8</f>
        <v>0.14280000000000001</v>
      </c>
      <c r="N8" s="5">
        <v>40774</v>
      </c>
      <c r="O8" s="1"/>
      <c r="P8" s="24" t="s">
        <v>199</v>
      </c>
    </row>
    <row r="9" spans="1:16" x14ac:dyDescent="0.25">
      <c r="A9" s="14">
        <v>38</v>
      </c>
      <c r="B9" s="19" t="s">
        <v>29</v>
      </c>
      <c r="C9" s="14" t="s">
        <v>112</v>
      </c>
      <c r="D9" s="14" t="s">
        <v>152</v>
      </c>
      <c r="E9" s="14" t="s">
        <v>88</v>
      </c>
      <c r="F9" s="14" t="s">
        <v>120</v>
      </c>
      <c r="G9" s="10" t="s">
        <v>19</v>
      </c>
      <c r="H9" s="14" t="s">
        <v>153</v>
      </c>
      <c r="I9" s="14">
        <v>2</v>
      </c>
      <c r="J9" s="14">
        <v>7</v>
      </c>
      <c r="K9" s="9">
        <v>2.9000000000000001E-2</v>
      </c>
      <c r="L9" s="9">
        <f>K9*I9</f>
        <v>5.8000000000000003E-2</v>
      </c>
      <c r="M9" s="9">
        <f>K9*J9</f>
        <v>0.20300000000000001</v>
      </c>
      <c r="N9" s="5">
        <v>40774</v>
      </c>
      <c r="O9" s="1"/>
      <c r="P9" s="24" t="s">
        <v>199</v>
      </c>
    </row>
    <row r="10" spans="1:16" x14ac:dyDescent="0.25">
      <c r="A10" s="14">
        <v>43</v>
      </c>
      <c r="B10" s="19" t="s">
        <v>31</v>
      </c>
      <c r="C10" s="14" t="s">
        <v>94</v>
      </c>
      <c r="D10" s="14" t="s">
        <v>160</v>
      </c>
      <c r="E10" s="14" t="s">
        <v>88</v>
      </c>
      <c r="F10" s="14" t="s">
        <v>124</v>
      </c>
      <c r="G10" s="10" t="s">
        <v>19</v>
      </c>
      <c r="H10" s="14" t="s">
        <v>226</v>
      </c>
      <c r="I10" s="14">
        <v>2</v>
      </c>
      <c r="J10" s="14">
        <v>7</v>
      </c>
      <c r="K10" s="9">
        <v>3.1399999999999997E-2</v>
      </c>
      <c r="L10" s="9">
        <f>K10*I10</f>
        <v>6.2799999999999995E-2</v>
      </c>
      <c r="M10" s="9">
        <f>K10*J10</f>
        <v>0.2198</v>
      </c>
      <c r="N10" s="5">
        <v>40774</v>
      </c>
      <c r="O10" s="1"/>
      <c r="P10" s="24" t="s">
        <v>199</v>
      </c>
    </row>
    <row r="11" spans="1:16" x14ac:dyDescent="0.25">
      <c r="A11" s="14">
        <v>44</v>
      </c>
      <c r="B11" s="19" t="s">
        <v>25</v>
      </c>
      <c r="C11" s="14" t="s">
        <v>94</v>
      </c>
      <c r="D11" s="14" t="s">
        <v>161</v>
      </c>
      <c r="E11" s="14" t="s">
        <v>88</v>
      </c>
      <c r="F11" s="14" t="s">
        <v>123</v>
      </c>
      <c r="G11" s="10" t="s">
        <v>19</v>
      </c>
      <c r="H11" s="14" t="s">
        <v>162</v>
      </c>
      <c r="I11" s="14">
        <v>2</v>
      </c>
      <c r="J11" s="14">
        <v>7</v>
      </c>
      <c r="K11" s="9">
        <v>3.1399999999999997E-2</v>
      </c>
      <c r="L11" s="9">
        <f>K11*I11</f>
        <v>6.2799999999999995E-2</v>
      </c>
      <c r="M11" s="9">
        <f>K11*J11</f>
        <v>0.2198</v>
      </c>
      <c r="N11" s="5">
        <v>40774</v>
      </c>
      <c r="O11" s="1"/>
      <c r="P11" s="24" t="s">
        <v>199</v>
      </c>
    </row>
    <row r="12" spans="1:16" x14ac:dyDescent="0.25">
      <c r="A12" s="10">
        <v>14</v>
      </c>
      <c r="B12" s="13" t="s">
        <v>95</v>
      </c>
      <c r="C12" s="10" t="s">
        <v>54</v>
      </c>
      <c r="D12" s="22" t="s">
        <v>213</v>
      </c>
      <c r="E12" s="10">
        <v>1206</v>
      </c>
      <c r="F12" s="10" t="s">
        <v>56</v>
      </c>
      <c r="G12" s="22" t="s">
        <v>19</v>
      </c>
      <c r="H12" s="10" t="s">
        <v>214</v>
      </c>
      <c r="I12" s="10">
        <v>1</v>
      </c>
      <c r="J12" s="10">
        <v>5</v>
      </c>
      <c r="K12" s="8">
        <v>3.5999999999999997E-2</v>
      </c>
      <c r="L12" s="8">
        <f>K12*I12</f>
        <v>3.5999999999999997E-2</v>
      </c>
      <c r="M12" s="8">
        <f>K12*J12</f>
        <v>0.18</v>
      </c>
      <c r="N12" s="5">
        <v>40774</v>
      </c>
      <c r="O12" s="5"/>
      <c r="P12" s="24" t="s">
        <v>199</v>
      </c>
    </row>
    <row r="13" spans="1:16" x14ac:dyDescent="0.25">
      <c r="A13" s="10">
        <v>45</v>
      </c>
      <c r="B13" s="19" t="s">
        <v>236</v>
      </c>
      <c r="C13" s="14" t="s">
        <v>91</v>
      </c>
      <c r="D13" s="22" t="s">
        <v>201</v>
      </c>
      <c r="E13" s="10" t="s">
        <v>130</v>
      </c>
      <c r="F13" s="14" t="s">
        <v>91</v>
      </c>
      <c r="G13" s="22" t="s">
        <v>19</v>
      </c>
      <c r="H13" s="14" t="s">
        <v>202</v>
      </c>
      <c r="I13" s="14">
        <v>1</v>
      </c>
      <c r="J13" s="14">
        <v>5</v>
      </c>
      <c r="K13" s="9">
        <v>4.0899999999999999E-2</v>
      </c>
      <c r="L13" s="9">
        <f>K13*I13</f>
        <v>4.0899999999999999E-2</v>
      </c>
      <c r="M13" s="9">
        <f>K13*J13</f>
        <v>0.20449999999999999</v>
      </c>
      <c r="N13" s="5">
        <v>40774</v>
      </c>
      <c r="O13" s="1"/>
      <c r="P13" s="24" t="s">
        <v>199</v>
      </c>
    </row>
    <row r="14" spans="1:16" x14ac:dyDescent="0.25">
      <c r="A14" s="10">
        <v>13</v>
      </c>
      <c r="B14" s="13" t="s">
        <v>106</v>
      </c>
      <c r="C14" s="10" t="s">
        <v>54</v>
      </c>
      <c r="D14" s="22" t="s">
        <v>216</v>
      </c>
      <c r="E14" s="10">
        <v>1206</v>
      </c>
      <c r="F14" s="10" t="s">
        <v>55</v>
      </c>
      <c r="G14" s="22" t="s">
        <v>19</v>
      </c>
      <c r="H14" s="22" t="s">
        <v>215</v>
      </c>
      <c r="I14" s="10">
        <v>2</v>
      </c>
      <c r="J14" s="10">
        <v>5</v>
      </c>
      <c r="K14" s="8">
        <v>4.3799999999999999E-2</v>
      </c>
      <c r="L14" s="8">
        <f>K14*I14</f>
        <v>8.7599999999999997E-2</v>
      </c>
      <c r="M14" s="8">
        <f>K14*J14</f>
        <v>0.219</v>
      </c>
      <c r="N14" s="5">
        <v>40774</v>
      </c>
      <c r="O14" s="5"/>
      <c r="P14" s="24" t="s">
        <v>199</v>
      </c>
    </row>
    <row r="15" spans="1:16" x14ac:dyDescent="0.25">
      <c r="A15" s="10">
        <v>12</v>
      </c>
      <c r="B15" s="13" t="s">
        <v>96</v>
      </c>
      <c r="C15" s="10" t="s">
        <v>54</v>
      </c>
      <c r="D15" s="22" t="s">
        <v>217</v>
      </c>
      <c r="E15" s="10">
        <v>1206</v>
      </c>
      <c r="F15" s="10" t="s">
        <v>53</v>
      </c>
      <c r="G15" s="22" t="s">
        <v>19</v>
      </c>
      <c r="H15" s="10" t="s">
        <v>218</v>
      </c>
      <c r="I15" s="10">
        <v>1</v>
      </c>
      <c r="J15" s="10">
        <v>5</v>
      </c>
      <c r="K15" s="8">
        <v>4.8000000000000001E-2</v>
      </c>
      <c r="L15" s="8">
        <f>K15*I15</f>
        <v>4.8000000000000001E-2</v>
      </c>
      <c r="M15" s="8">
        <f>K15*J15</f>
        <v>0.24</v>
      </c>
      <c r="N15" s="5">
        <v>40774</v>
      </c>
      <c r="O15" s="5"/>
      <c r="P15" s="24" t="s">
        <v>199</v>
      </c>
    </row>
    <row r="16" spans="1:16" x14ac:dyDescent="0.25">
      <c r="A16" s="14">
        <v>50</v>
      </c>
      <c r="B16" s="19" t="s">
        <v>93</v>
      </c>
      <c r="C16" s="14" t="s">
        <v>181</v>
      </c>
      <c r="D16" s="14" t="s">
        <v>184</v>
      </c>
      <c r="E16" s="21" t="s">
        <v>70</v>
      </c>
      <c r="F16" s="14" t="s">
        <v>182</v>
      </c>
      <c r="G16" s="22" t="s">
        <v>19</v>
      </c>
      <c r="H16" s="1" t="s">
        <v>185</v>
      </c>
      <c r="I16" s="14">
        <v>1</v>
      </c>
      <c r="J16" s="14">
        <v>5</v>
      </c>
      <c r="K16" s="9">
        <v>7.4499999999999997E-2</v>
      </c>
      <c r="L16" s="9">
        <f>K16*I16</f>
        <v>7.4499999999999997E-2</v>
      </c>
      <c r="M16" s="9">
        <f>K16*J16</f>
        <v>0.3725</v>
      </c>
      <c r="N16" s="5">
        <v>40774</v>
      </c>
      <c r="O16" s="1"/>
      <c r="P16" s="24" t="s">
        <v>199</v>
      </c>
    </row>
    <row r="17" spans="1:16" ht="14.4" x14ac:dyDescent="0.3">
      <c r="A17" s="26">
        <v>39</v>
      </c>
      <c r="B17" s="27" t="s">
        <v>27</v>
      </c>
      <c r="C17" s="26" t="s">
        <v>112</v>
      </c>
      <c r="D17" s="26" t="s">
        <v>154</v>
      </c>
      <c r="E17" s="28" t="s">
        <v>70</v>
      </c>
      <c r="F17" s="26" t="s">
        <v>121</v>
      </c>
      <c r="G17" s="26" t="s">
        <v>19</v>
      </c>
      <c r="H17" s="26" t="s">
        <v>155</v>
      </c>
      <c r="I17" s="26">
        <v>1</v>
      </c>
      <c r="J17" s="26">
        <v>6</v>
      </c>
      <c r="K17" s="29">
        <v>7.8799999999999995E-2</v>
      </c>
      <c r="L17" s="29">
        <f>K17*I17</f>
        <v>7.8799999999999995E-2</v>
      </c>
      <c r="M17" s="29">
        <f>K17*J17</f>
        <v>0.4728</v>
      </c>
      <c r="N17" s="5">
        <v>40774</v>
      </c>
      <c r="O17" s="30"/>
      <c r="P17" s="24" t="s">
        <v>199</v>
      </c>
    </row>
    <row r="18" spans="1:16" x14ac:dyDescent="0.25">
      <c r="A18" s="10">
        <v>19</v>
      </c>
      <c r="B18" s="23" t="s">
        <v>189</v>
      </c>
      <c r="C18" s="10" t="s">
        <v>69</v>
      </c>
      <c r="D18" s="22" t="s">
        <v>194</v>
      </c>
      <c r="E18" s="18" t="s">
        <v>70</v>
      </c>
      <c r="F18" s="22" t="s">
        <v>191</v>
      </c>
      <c r="G18" s="22" t="s">
        <v>19</v>
      </c>
      <c r="H18" s="10" t="s">
        <v>196</v>
      </c>
      <c r="I18" s="10">
        <v>2</v>
      </c>
      <c r="J18" s="10">
        <v>0</v>
      </c>
      <c r="K18" s="8">
        <v>8.7999999999999995E-2</v>
      </c>
      <c r="L18" s="8">
        <f>K18*I18</f>
        <v>0.17599999999999999</v>
      </c>
      <c r="M18" s="8">
        <f>K18*J18</f>
        <v>0</v>
      </c>
      <c r="N18" s="24"/>
      <c r="O18" s="5"/>
      <c r="P18" s="24" t="s">
        <v>199</v>
      </c>
    </row>
    <row r="19" spans="1:16" x14ac:dyDescent="0.25">
      <c r="A19" s="10">
        <v>11</v>
      </c>
      <c r="B19" s="23" t="s">
        <v>231</v>
      </c>
      <c r="C19" s="10" t="s">
        <v>52</v>
      </c>
      <c r="D19" s="22" t="s">
        <v>51</v>
      </c>
      <c r="E19" s="18" t="s">
        <v>70</v>
      </c>
      <c r="F19" s="15" t="s">
        <v>38</v>
      </c>
      <c r="G19" s="22" t="s">
        <v>77</v>
      </c>
      <c r="H19" s="22" t="s">
        <v>228</v>
      </c>
      <c r="I19" s="10">
        <v>1</v>
      </c>
      <c r="J19" s="10">
        <v>10</v>
      </c>
      <c r="K19" s="8">
        <v>0.10299999999999999</v>
      </c>
      <c r="L19" s="8">
        <f>K19*I19</f>
        <v>0.10299999999999999</v>
      </c>
      <c r="M19" s="8">
        <f>K19*J19</f>
        <v>1.03</v>
      </c>
      <c r="N19" s="5">
        <v>40904</v>
      </c>
      <c r="O19" s="5"/>
      <c r="P19" s="24" t="s">
        <v>199</v>
      </c>
    </row>
    <row r="20" spans="1:16" x14ac:dyDescent="0.25">
      <c r="A20" s="10">
        <v>18</v>
      </c>
      <c r="B20" s="23" t="s">
        <v>188</v>
      </c>
      <c r="C20" s="22" t="s">
        <v>192</v>
      </c>
      <c r="D20" s="22" t="s">
        <v>195</v>
      </c>
      <c r="E20" s="18" t="s">
        <v>70</v>
      </c>
      <c r="F20" s="22" t="s">
        <v>190</v>
      </c>
      <c r="G20" s="22" t="s">
        <v>19</v>
      </c>
      <c r="H20" s="10" t="s">
        <v>193</v>
      </c>
      <c r="I20" s="10">
        <v>2</v>
      </c>
      <c r="J20" s="10">
        <v>0</v>
      </c>
      <c r="K20" s="8">
        <v>0.158</v>
      </c>
      <c r="L20" s="8">
        <f>K20*I20</f>
        <v>0.316</v>
      </c>
      <c r="M20" s="8">
        <f>K20*J20</f>
        <v>0</v>
      </c>
      <c r="N20" s="24"/>
      <c r="O20" s="5"/>
      <c r="P20" s="24" t="s">
        <v>199</v>
      </c>
    </row>
    <row r="21" spans="1:16" x14ac:dyDescent="0.25">
      <c r="A21" s="14">
        <v>49</v>
      </c>
      <c r="B21" s="19" t="s">
        <v>186</v>
      </c>
      <c r="C21" s="14" t="s">
        <v>112</v>
      </c>
      <c r="D21" s="14" t="s">
        <v>180</v>
      </c>
      <c r="E21" s="21" t="s">
        <v>70</v>
      </c>
      <c r="F21" s="14" t="s">
        <v>116</v>
      </c>
      <c r="G21" s="22" t="s">
        <v>19</v>
      </c>
      <c r="H21" s="14" t="s">
        <v>187</v>
      </c>
      <c r="I21" s="14">
        <v>1</v>
      </c>
      <c r="J21" s="14">
        <v>5</v>
      </c>
      <c r="K21" s="9">
        <v>0.19270000000000001</v>
      </c>
      <c r="L21" s="9">
        <f>K21*I21</f>
        <v>0.19270000000000001</v>
      </c>
      <c r="M21" s="9">
        <f>K21*J21</f>
        <v>0.96350000000000002</v>
      </c>
      <c r="N21" s="5">
        <v>40774</v>
      </c>
      <c r="O21" s="1"/>
      <c r="P21" s="24" t="s">
        <v>199</v>
      </c>
    </row>
    <row r="22" spans="1:16" customFormat="1" x14ac:dyDescent="0.25">
      <c r="A22" s="10">
        <v>23</v>
      </c>
      <c r="B22" s="13" t="s">
        <v>107</v>
      </c>
      <c r="C22" s="10" t="s">
        <v>73</v>
      </c>
      <c r="D22" s="10" t="s">
        <v>205</v>
      </c>
      <c r="E22" s="18" t="s">
        <v>88</v>
      </c>
      <c r="F22" s="10" t="s">
        <v>74</v>
      </c>
      <c r="G22" s="22" t="s">
        <v>19</v>
      </c>
      <c r="H22" s="22" t="s">
        <v>206</v>
      </c>
      <c r="I22" s="10">
        <v>2</v>
      </c>
      <c r="J22" s="10">
        <v>5</v>
      </c>
      <c r="K22" s="8">
        <v>0.1971</v>
      </c>
      <c r="L22" s="8">
        <f>K22*I22</f>
        <v>0.39419999999999999</v>
      </c>
      <c r="M22" s="8">
        <f>K22*J22</f>
        <v>0.98550000000000004</v>
      </c>
      <c r="N22" s="5">
        <v>40774</v>
      </c>
      <c r="O22" s="5"/>
      <c r="P22" s="24" t="s">
        <v>199</v>
      </c>
    </row>
    <row r="23" spans="1:16" customFormat="1" x14ac:dyDescent="0.25">
      <c r="A23" s="10">
        <v>22</v>
      </c>
      <c r="B23" s="13" t="s">
        <v>98</v>
      </c>
      <c r="C23" s="10" t="s">
        <v>71</v>
      </c>
      <c r="D23" s="22" t="s">
        <v>81</v>
      </c>
      <c r="E23" s="10" t="s">
        <v>72</v>
      </c>
      <c r="F23" s="10" t="s">
        <v>71</v>
      </c>
      <c r="G23" s="22" t="s">
        <v>19</v>
      </c>
      <c r="H23" s="22" t="s">
        <v>207</v>
      </c>
      <c r="I23" s="10">
        <v>1</v>
      </c>
      <c r="J23" s="10">
        <v>3</v>
      </c>
      <c r="K23" s="8">
        <v>0.2263</v>
      </c>
      <c r="L23" s="8">
        <f>K23*I23</f>
        <v>0.2263</v>
      </c>
      <c r="M23" s="8">
        <f>K23*J23</f>
        <v>0.67890000000000006</v>
      </c>
      <c r="N23" s="5">
        <v>40774</v>
      </c>
      <c r="O23" s="5"/>
      <c r="P23" s="24" t="s">
        <v>199</v>
      </c>
    </row>
    <row r="24" spans="1:16" x14ac:dyDescent="0.25">
      <c r="A24" s="14">
        <v>25</v>
      </c>
      <c r="B24" s="23" t="s">
        <v>26</v>
      </c>
      <c r="C24" s="14" t="s">
        <v>79</v>
      </c>
      <c r="D24" s="22" t="s">
        <v>33</v>
      </c>
      <c r="E24" s="22" t="s">
        <v>203</v>
      </c>
      <c r="F24" s="14" t="s">
        <v>79</v>
      </c>
      <c r="G24" s="22" t="s">
        <v>19</v>
      </c>
      <c r="H24" s="22" t="s">
        <v>204</v>
      </c>
      <c r="I24" s="10">
        <v>1</v>
      </c>
      <c r="J24" s="10">
        <v>3</v>
      </c>
      <c r="K24" s="8">
        <v>0.245</v>
      </c>
      <c r="L24" s="8">
        <f>K24*I24</f>
        <v>0.245</v>
      </c>
      <c r="M24" s="8">
        <f>K24*J24</f>
        <v>0.73499999999999999</v>
      </c>
      <c r="N24" s="5">
        <v>40774</v>
      </c>
      <c r="O24"/>
      <c r="P24" s="24" t="s">
        <v>199</v>
      </c>
    </row>
    <row r="25" spans="1:16" x14ac:dyDescent="0.25">
      <c r="A25" s="10">
        <v>35</v>
      </c>
      <c r="B25" s="19" t="s">
        <v>28</v>
      </c>
      <c r="C25" s="14" t="s">
        <v>112</v>
      </c>
      <c r="D25" s="10" t="s">
        <v>171</v>
      </c>
      <c r="E25" s="14" t="s">
        <v>117</v>
      </c>
      <c r="F25" s="14" t="s">
        <v>116</v>
      </c>
      <c r="G25" s="10" t="s">
        <v>19</v>
      </c>
      <c r="H25" s="10" t="s">
        <v>170</v>
      </c>
      <c r="I25" s="14">
        <v>2</v>
      </c>
      <c r="J25" s="14">
        <v>7</v>
      </c>
      <c r="K25" s="9">
        <v>0.27160000000000001</v>
      </c>
      <c r="L25" s="9">
        <f>K25*I25</f>
        <v>0.54320000000000002</v>
      </c>
      <c r="M25" s="9">
        <f>K25*J25</f>
        <v>1.9012</v>
      </c>
      <c r="N25" s="5">
        <v>40774</v>
      </c>
      <c r="O25" s="1"/>
      <c r="P25" s="24" t="s">
        <v>199</v>
      </c>
    </row>
    <row r="26" spans="1:16" x14ac:dyDescent="0.25">
      <c r="A26" s="10">
        <v>48</v>
      </c>
      <c r="B26" s="13" t="s">
        <v>179</v>
      </c>
      <c r="C26" s="10" t="s">
        <v>112</v>
      </c>
      <c r="D26" s="10" t="s">
        <v>177</v>
      </c>
      <c r="E26" s="18" t="s">
        <v>70</v>
      </c>
      <c r="F26" s="10" t="s">
        <v>176</v>
      </c>
      <c r="G26" s="10" t="s">
        <v>19</v>
      </c>
      <c r="H26" s="10" t="s">
        <v>178</v>
      </c>
      <c r="I26" s="14">
        <v>1</v>
      </c>
      <c r="J26" s="14">
        <v>5</v>
      </c>
      <c r="K26" s="9">
        <v>0.30199999999999999</v>
      </c>
      <c r="L26" s="9">
        <f>K26*I26</f>
        <v>0.30199999999999999</v>
      </c>
      <c r="M26" s="9">
        <f>K26*J26</f>
        <v>1.51</v>
      </c>
      <c r="N26" s="5">
        <v>40774</v>
      </c>
      <c r="O26" s="1"/>
      <c r="P26" s="24" t="s">
        <v>199</v>
      </c>
    </row>
    <row r="27" spans="1:16" s="1" customFormat="1" x14ac:dyDescent="0.25">
      <c r="A27" s="10">
        <v>10</v>
      </c>
      <c r="B27" s="23" t="s">
        <v>92</v>
      </c>
      <c r="C27" s="16" t="s">
        <v>48</v>
      </c>
      <c r="D27" s="10" t="s">
        <v>46</v>
      </c>
      <c r="E27" s="17">
        <v>1812</v>
      </c>
      <c r="F27" s="10" t="s">
        <v>47</v>
      </c>
      <c r="G27" s="22" t="s">
        <v>19</v>
      </c>
      <c r="H27" s="10" t="s">
        <v>219</v>
      </c>
      <c r="I27" s="10">
        <v>1</v>
      </c>
      <c r="J27" s="10">
        <v>3</v>
      </c>
      <c r="K27" s="8">
        <v>0.30299999999999999</v>
      </c>
      <c r="L27" s="8">
        <f>K27*I27</f>
        <v>0.30299999999999999</v>
      </c>
      <c r="M27" s="8">
        <f>K27*J27</f>
        <v>0.90900000000000003</v>
      </c>
      <c r="N27" s="5">
        <v>40774</v>
      </c>
      <c r="O27" s="5"/>
      <c r="P27" s="24" t="s">
        <v>199</v>
      </c>
    </row>
    <row r="28" spans="1:16" s="1" customFormat="1" x14ac:dyDescent="0.25">
      <c r="A28" s="14">
        <v>29</v>
      </c>
      <c r="B28" s="13" t="s">
        <v>22</v>
      </c>
      <c r="C28" s="10" t="s">
        <v>103</v>
      </c>
      <c r="D28" s="10" t="s">
        <v>163</v>
      </c>
      <c r="E28" s="10" t="s">
        <v>139</v>
      </c>
      <c r="F28" s="10" t="s">
        <v>104</v>
      </c>
      <c r="G28" s="10" t="s">
        <v>20</v>
      </c>
      <c r="H28" s="22" t="s">
        <v>164</v>
      </c>
      <c r="I28" s="10">
        <v>1</v>
      </c>
      <c r="J28" s="10">
        <v>1</v>
      </c>
      <c r="K28" s="6">
        <v>0.33</v>
      </c>
      <c r="L28" s="8">
        <f>K28*I28</f>
        <v>0.33</v>
      </c>
      <c r="M28" s="8">
        <f>K28*J28</f>
        <v>0.33</v>
      </c>
      <c r="N28" s="5">
        <v>40904</v>
      </c>
      <c r="O28" s="2"/>
      <c r="P28" s="24" t="s">
        <v>199</v>
      </c>
    </row>
    <row r="29" spans="1:16" s="1" customFormat="1" x14ac:dyDescent="0.25">
      <c r="A29" s="10">
        <v>17</v>
      </c>
      <c r="B29" s="23" t="s">
        <v>238</v>
      </c>
      <c r="C29" s="10" t="s">
        <v>68</v>
      </c>
      <c r="D29" s="22" t="s">
        <v>209</v>
      </c>
      <c r="E29" s="10"/>
      <c r="F29" s="10" t="s">
        <v>65</v>
      </c>
      <c r="G29" s="22" t="s">
        <v>19</v>
      </c>
      <c r="H29" s="32" t="s">
        <v>210</v>
      </c>
      <c r="I29" s="10">
        <v>1</v>
      </c>
      <c r="J29" s="10">
        <v>3</v>
      </c>
      <c r="K29" s="8">
        <v>0.33650000000000002</v>
      </c>
      <c r="L29" s="8">
        <f>K29*I29</f>
        <v>0.33650000000000002</v>
      </c>
      <c r="M29" s="8">
        <f>K29*J29</f>
        <v>1.0095000000000001</v>
      </c>
      <c r="N29" s="5">
        <v>40774</v>
      </c>
      <c r="O29" s="5"/>
      <c r="P29" s="24" t="s">
        <v>199</v>
      </c>
    </row>
    <row r="30" spans="1:16" s="31" customFormat="1" ht="14.4" x14ac:dyDescent="0.3">
      <c r="A30" s="14">
        <v>40</v>
      </c>
      <c r="B30" s="19" t="s">
        <v>122</v>
      </c>
      <c r="C30" s="14" t="s">
        <v>112</v>
      </c>
      <c r="D30" s="1" t="s">
        <v>173</v>
      </c>
      <c r="E30" s="14" t="s">
        <v>117</v>
      </c>
      <c r="F30" s="14" t="s">
        <v>172</v>
      </c>
      <c r="G30" s="10" t="s">
        <v>19</v>
      </c>
      <c r="H30" s="20" t="s">
        <v>174</v>
      </c>
      <c r="I30" s="14">
        <v>2</v>
      </c>
      <c r="J30" s="14">
        <v>7</v>
      </c>
      <c r="K30" s="9">
        <v>0.33650000000000002</v>
      </c>
      <c r="L30" s="9">
        <f>K30*I30</f>
        <v>0.67300000000000004</v>
      </c>
      <c r="M30" s="9">
        <f>K30*J30</f>
        <v>2.3555000000000001</v>
      </c>
      <c r="N30" s="5">
        <v>40774</v>
      </c>
      <c r="O30" s="1"/>
      <c r="P30" s="24" t="s">
        <v>199</v>
      </c>
    </row>
    <row r="31" spans="1:16" s="1" customFormat="1" x14ac:dyDescent="0.25">
      <c r="A31" s="10">
        <v>31</v>
      </c>
      <c r="B31" s="13" t="s">
        <v>105</v>
      </c>
      <c r="C31" s="14" t="s">
        <v>103</v>
      </c>
      <c r="D31" s="10" t="s">
        <v>169</v>
      </c>
      <c r="E31" s="10" t="s">
        <v>140</v>
      </c>
      <c r="F31" s="10" t="s">
        <v>141</v>
      </c>
      <c r="G31" s="22" t="s">
        <v>19</v>
      </c>
      <c r="H31" s="14" t="s">
        <v>223</v>
      </c>
      <c r="I31" s="14">
        <v>4</v>
      </c>
      <c r="J31" s="14">
        <v>0</v>
      </c>
      <c r="K31" s="9">
        <v>0.39</v>
      </c>
      <c r="L31" s="9">
        <f>K31*I31</f>
        <v>1.56</v>
      </c>
      <c r="M31" s="9">
        <f>K31*J31</f>
        <v>0</v>
      </c>
      <c r="N31" s="24"/>
      <c r="P31" s="24" t="s">
        <v>199</v>
      </c>
    </row>
    <row r="32" spans="1:16" s="1" customFormat="1" x14ac:dyDescent="0.25">
      <c r="A32" s="10">
        <v>8</v>
      </c>
      <c r="B32" s="23" t="s">
        <v>97</v>
      </c>
      <c r="C32" s="10" t="s">
        <v>41</v>
      </c>
      <c r="D32" s="10" t="s">
        <v>49</v>
      </c>
      <c r="E32" s="10"/>
      <c r="F32" s="10" t="s">
        <v>42</v>
      </c>
      <c r="G32" s="22" t="s">
        <v>19</v>
      </c>
      <c r="H32" s="22" t="s">
        <v>224</v>
      </c>
      <c r="I32" s="10">
        <v>1</v>
      </c>
      <c r="J32" s="10">
        <v>2</v>
      </c>
      <c r="K32" s="8">
        <v>0.44800000000000001</v>
      </c>
      <c r="L32" s="8">
        <f>K32*I32</f>
        <v>0.44800000000000001</v>
      </c>
      <c r="M32" s="8">
        <f>K32*J32</f>
        <v>0.89600000000000002</v>
      </c>
      <c r="N32" s="5">
        <v>40774</v>
      </c>
      <c r="O32" s="5"/>
      <c r="P32" s="24" t="s">
        <v>199</v>
      </c>
    </row>
    <row r="33" spans="1:16" s="1" customFormat="1" x14ac:dyDescent="0.25">
      <c r="A33" s="14">
        <v>28</v>
      </c>
      <c r="B33" s="23" t="s">
        <v>138</v>
      </c>
      <c r="C33" s="10" t="s">
        <v>103</v>
      </c>
      <c r="D33" s="10" t="s">
        <v>166</v>
      </c>
      <c r="E33" s="10" t="s">
        <v>135</v>
      </c>
      <c r="F33" s="10" t="s">
        <v>104</v>
      </c>
      <c r="G33" s="10" t="s">
        <v>20</v>
      </c>
      <c r="H33" s="10" t="s">
        <v>165</v>
      </c>
      <c r="I33" s="10">
        <v>2</v>
      </c>
      <c r="J33" s="10">
        <v>2</v>
      </c>
      <c r="K33" s="6">
        <v>0.61</v>
      </c>
      <c r="L33" s="8">
        <f>K33*I33</f>
        <v>1.22</v>
      </c>
      <c r="M33" s="8">
        <f>K33*J33</f>
        <v>1.22</v>
      </c>
      <c r="N33" s="5">
        <v>40904</v>
      </c>
      <c r="O33" s="2"/>
      <c r="P33" s="24" t="s">
        <v>199</v>
      </c>
    </row>
    <row r="34" spans="1:16" s="1" customFormat="1" x14ac:dyDescent="0.25">
      <c r="A34" s="10">
        <v>27</v>
      </c>
      <c r="B34" s="13" t="s">
        <v>137</v>
      </c>
      <c r="C34" s="10" t="s">
        <v>103</v>
      </c>
      <c r="D34" s="10" t="s">
        <v>167</v>
      </c>
      <c r="E34" s="10" t="s">
        <v>136</v>
      </c>
      <c r="F34" s="10" t="s">
        <v>104</v>
      </c>
      <c r="G34" s="10" t="s">
        <v>20</v>
      </c>
      <c r="H34" s="22" t="s">
        <v>168</v>
      </c>
      <c r="I34" s="10">
        <v>2</v>
      </c>
      <c r="J34" s="10">
        <v>2</v>
      </c>
      <c r="K34" s="6">
        <v>0.76</v>
      </c>
      <c r="L34" s="8">
        <f>K34*I34</f>
        <v>1.52</v>
      </c>
      <c r="M34" s="8">
        <f>K34*J34</f>
        <v>1.52</v>
      </c>
      <c r="N34" s="5">
        <v>40904</v>
      </c>
      <c r="O34" s="2"/>
      <c r="P34" s="24" t="s">
        <v>199</v>
      </c>
    </row>
    <row r="35" spans="1:16" s="31" customFormat="1" ht="14.4" x14ac:dyDescent="0.3">
      <c r="A35" s="10">
        <v>24</v>
      </c>
      <c r="B35" s="23" t="s">
        <v>232</v>
      </c>
      <c r="C35" s="10" t="s">
        <v>37</v>
      </c>
      <c r="D35" s="10" t="s">
        <v>75</v>
      </c>
      <c r="E35" s="10"/>
      <c r="F35" s="10" t="s">
        <v>76</v>
      </c>
      <c r="G35" s="22" t="s">
        <v>77</v>
      </c>
      <c r="H35" s="10" t="s">
        <v>78</v>
      </c>
      <c r="I35" s="10">
        <v>1</v>
      </c>
      <c r="J35" s="10">
        <v>3</v>
      </c>
      <c r="K35" s="8">
        <v>0.92</v>
      </c>
      <c r="L35" s="8">
        <f>K35*I35</f>
        <v>0.92</v>
      </c>
      <c r="M35" s="8">
        <f>K35*J35</f>
        <v>2.7600000000000002</v>
      </c>
      <c r="N35" s="5">
        <v>40904</v>
      </c>
      <c r="O35" s="5"/>
      <c r="P35" s="24" t="s">
        <v>199</v>
      </c>
    </row>
    <row r="36" spans="1:16" s="1" customFormat="1" x14ac:dyDescent="0.25">
      <c r="A36" s="10">
        <v>15</v>
      </c>
      <c r="B36" s="13" t="s">
        <v>99</v>
      </c>
      <c r="C36" s="10" t="s">
        <v>60</v>
      </c>
      <c r="D36" s="10" t="s">
        <v>57</v>
      </c>
      <c r="E36" s="22" t="s">
        <v>59</v>
      </c>
      <c r="F36" s="10" t="s">
        <v>58</v>
      </c>
      <c r="G36" s="10" t="s">
        <v>66</v>
      </c>
      <c r="H36" s="10" t="s">
        <v>67</v>
      </c>
      <c r="I36" s="10">
        <v>1</v>
      </c>
      <c r="J36" s="10">
        <v>0</v>
      </c>
      <c r="K36" s="8">
        <v>0.97</v>
      </c>
      <c r="L36" s="8">
        <f>K36*I36</f>
        <v>0.97</v>
      </c>
      <c r="M36" s="8">
        <f>K36*J36</f>
        <v>0</v>
      </c>
      <c r="N36" s="5"/>
      <c r="O36" s="5"/>
      <c r="P36" s="24"/>
    </row>
    <row r="37" spans="1:16" s="1" customFormat="1" x14ac:dyDescent="0.25">
      <c r="A37" s="10">
        <v>16</v>
      </c>
      <c r="B37" s="13" t="s">
        <v>101</v>
      </c>
      <c r="C37" s="10" t="s">
        <v>61</v>
      </c>
      <c r="D37" s="10" t="s">
        <v>63</v>
      </c>
      <c r="E37" s="10" t="s">
        <v>64</v>
      </c>
      <c r="F37" s="10" t="s">
        <v>62</v>
      </c>
      <c r="G37" s="22" t="s">
        <v>19</v>
      </c>
      <c r="H37" s="10" t="s">
        <v>208</v>
      </c>
      <c r="I37" s="10">
        <v>1</v>
      </c>
      <c r="J37" s="10">
        <v>3</v>
      </c>
      <c r="K37" s="8">
        <v>0.97819999999999996</v>
      </c>
      <c r="L37" s="8">
        <f>K37*I37</f>
        <v>0.97819999999999996</v>
      </c>
      <c r="M37" s="8">
        <f>K37*J37</f>
        <v>2.9345999999999997</v>
      </c>
      <c r="N37" s="5">
        <v>40774</v>
      </c>
      <c r="O37" s="5"/>
      <c r="P37" s="24" t="s">
        <v>199</v>
      </c>
    </row>
    <row r="38" spans="1:16" s="1" customFormat="1" x14ac:dyDescent="0.25">
      <c r="A38" s="10">
        <v>1</v>
      </c>
      <c r="B38" s="23" t="s">
        <v>237</v>
      </c>
      <c r="C38" s="10" t="s">
        <v>17</v>
      </c>
      <c r="D38" s="10" t="s">
        <v>10</v>
      </c>
      <c r="E38" s="10" t="s">
        <v>39</v>
      </c>
      <c r="F38" s="10" t="s">
        <v>16</v>
      </c>
      <c r="G38" s="10" t="s">
        <v>19</v>
      </c>
      <c r="H38" s="10" t="s">
        <v>50</v>
      </c>
      <c r="I38" s="10">
        <v>1</v>
      </c>
      <c r="J38" s="10">
        <v>4</v>
      </c>
      <c r="K38" s="8">
        <v>1.0900000000000001</v>
      </c>
      <c r="L38" s="8">
        <f>K38*I38</f>
        <v>1.0900000000000001</v>
      </c>
      <c r="M38" s="8">
        <f>K38*J38</f>
        <v>4.3600000000000003</v>
      </c>
      <c r="N38" s="5">
        <v>40774</v>
      </c>
      <c r="O38" s="5"/>
      <c r="P38" s="24" t="s">
        <v>199</v>
      </c>
    </row>
    <row r="39" spans="1:16" s="1" customFormat="1" x14ac:dyDescent="0.25">
      <c r="A39" s="10">
        <v>9</v>
      </c>
      <c r="B39" s="23" t="s">
        <v>235</v>
      </c>
      <c r="C39" s="10" t="s">
        <v>45</v>
      </c>
      <c r="D39" s="10">
        <v>548190519</v>
      </c>
      <c r="E39" s="10"/>
      <c r="F39" s="10" t="s">
        <v>44</v>
      </c>
      <c r="G39" s="22" t="s">
        <v>19</v>
      </c>
      <c r="H39" s="22" t="s">
        <v>222</v>
      </c>
      <c r="I39" s="10">
        <v>1</v>
      </c>
      <c r="J39" s="10">
        <v>2</v>
      </c>
      <c r="K39" s="8">
        <v>1.53</v>
      </c>
      <c r="L39" s="8">
        <f>K39*I39</f>
        <v>1.53</v>
      </c>
      <c r="M39" s="8">
        <f>K39*J39</f>
        <v>3.06</v>
      </c>
      <c r="N39" s="5">
        <v>40774</v>
      </c>
      <c r="O39" s="5"/>
      <c r="P39" s="24" t="s">
        <v>199</v>
      </c>
    </row>
    <row r="40" spans="1:16" s="1" customFormat="1" x14ac:dyDescent="0.25">
      <c r="A40" s="10">
        <v>5</v>
      </c>
      <c r="B40" s="13" t="s">
        <v>90</v>
      </c>
      <c r="C40" s="10" t="s">
        <v>18</v>
      </c>
      <c r="D40" s="10" t="s">
        <v>211</v>
      </c>
      <c r="E40" s="15" t="s">
        <v>35</v>
      </c>
      <c r="F40" s="10" t="s">
        <v>12</v>
      </c>
      <c r="G40" s="22" t="s">
        <v>19</v>
      </c>
      <c r="H40" s="10" t="s">
        <v>212</v>
      </c>
      <c r="I40" s="10">
        <v>1</v>
      </c>
      <c r="J40" s="10">
        <v>2</v>
      </c>
      <c r="K40" s="8">
        <v>3.03</v>
      </c>
      <c r="L40" s="8">
        <f>K40*I40</f>
        <v>3.03</v>
      </c>
      <c r="M40" s="8">
        <f>K40*J40</f>
        <v>6.06</v>
      </c>
      <c r="N40" s="5">
        <v>40774</v>
      </c>
      <c r="O40" s="24"/>
      <c r="P40" s="24" t="s">
        <v>199</v>
      </c>
    </row>
    <row r="41" spans="1:16" s="1" customFormat="1" x14ac:dyDescent="0.25">
      <c r="A41" s="14">
        <v>47</v>
      </c>
      <c r="B41" s="19" t="s">
        <v>234</v>
      </c>
      <c r="C41" s="14" t="s">
        <v>127</v>
      </c>
      <c r="D41" s="10" t="s">
        <v>132</v>
      </c>
      <c r="E41" s="14" t="s">
        <v>36</v>
      </c>
      <c r="F41" s="14" t="s">
        <v>129</v>
      </c>
      <c r="G41" s="10" t="s">
        <v>19</v>
      </c>
      <c r="H41" s="14" t="s">
        <v>131</v>
      </c>
      <c r="I41" s="14">
        <v>1</v>
      </c>
      <c r="J41" s="14">
        <v>2</v>
      </c>
      <c r="K41" s="9">
        <v>3.27</v>
      </c>
      <c r="L41" s="9">
        <f>K41*I41</f>
        <v>3.27</v>
      </c>
      <c r="M41" s="9">
        <f>K41*J41</f>
        <v>6.54</v>
      </c>
      <c r="N41" s="5">
        <v>40774</v>
      </c>
      <c r="P41" s="24" t="s">
        <v>199</v>
      </c>
    </row>
    <row r="42" spans="1:16" s="1" customFormat="1" x14ac:dyDescent="0.25">
      <c r="A42" s="10">
        <v>4</v>
      </c>
      <c r="B42" s="13" t="s">
        <v>89</v>
      </c>
      <c r="C42" s="10" t="s">
        <v>18</v>
      </c>
      <c r="D42" s="22" t="s">
        <v>221</v>
      </c>
      <c r="E42" s="15" t="s">
        <v>34</v>
      </c>
      <c r="F42" s="10" t="s">
        <v>13</v>
      </c>
      <c r="G42" s="22" t="s">
        <v>19</v>
      </c>
      <c r="H42" s="22" t="s">
        <v>220</v>
      </c>
      <c r="I42" s="10">
        <v>1</v>
      </c>
      <c r="J42" s="10">
        <v>2</v>
      </c>
      <c r="K42" s="8">
        <v>3.98</v>
      </c>
      <c r="L42" s="8">
        <f>K42*I42</f>
        <v>3.98</v>
      </c>
      <c r="M42" s="8">
        <f>K42*J42</f>
        <v>7.96</v>
      </c>
      <c r="N42" s="5">
        <v>40774</v>
      </c>
      <c r="O42" s="5"/>
      <c r="P42" s="24" t="s">
        <v>199</v>
      </c>
    </row>
    <row r="43" spans="1:16" s="1" customFormat="1" x14ac:dyDescent="0.25">
      <c r="A43" s="14">
        <v>46</v>
      </c>
      <c r="B43" s="19" t="s">
        <v>239</v>
      </c>
      <c r="C43" s="14" t="s">
        <v>127</v>
      </c>
      <c r="D43" s="10" t="s">
        <v>133</v>
      </c>
      <c r="E43" s="14" t="s">
        <v>36</v>
      </c>
      <c r="F43" s="14" t="s">
        <v>128</v>
      </c>
      <c r="G43" s="10" t="s">
        <v>19</v>
      </c>
      <c r="H43" s="10" t="s">
        <v>134</v>
      </c>
      <c r="I43" s="14">
        <v>1</v>
      </c>
      <c r="J43" s="14">
        <v>0</v>
      </c>
      <c r="K43" s="9">
        <v>4.4800000000000004</v>
      </c>
      <c r="L43" s="9">
        <f>K43*I43</f>
        <v>4.4800000000000004</v>
      </c>
      <c r="M43" s="9">
        <f>K43*J43</f>
        <v>0</v>
      </c>
      <c r="N43" s="24"/>
      <c r="P43" s="24" t="s">
        <v>199</v>
      </c>
    </row>
    <row r="44" spans="1:16" s="1" customFormat="1" x14ac:dyDescent="0.25">
      <c r="A44" s="10">
        <v>2</v>
      </c>
      <c r="B44" s="23" t="s">
        <v>233</v>
      </c>
      <c r="C44" s="10" t="s">
        <v>17</v>
      </c>
      <c r="D44" s="10" t="s">
        <v>82</v>
      </c>
      <c r="E44" s="10" t="s">
        <v>83</v>
      </c>
      <c r="F44" s="10" t="s">
        <v>15</v>
      </c>
      <c r="G44" s="10" t="s">
        <v>19</v>
      </c>
      <c r="H44" s="14" t="s">
        <v>84</v>
      </c>
      <c r="I44" s="10">
        <v>1</v>
      </c>
      <c r="J44" s="10">
        <v>2</v>
      </c>
      <c r="K44" s="8">
        <v>6.24</v>
      </c>
      <c r="L44" s="8">
        <f>K44*I44</f>
        <v>6.24</v>
      </c>
      <c r="M44" s="8">
        <f>K44*J44</f>
        <v>12.48</v>
      </c>
      <c r="N44" s="5">
        <v>40774</v>
      </c>
      <c r="O44" s="5"/>
      <c r="P44" s="24" t="s">
        <v>199</v>
      </c>
    </row>
    <row r="45" spans="1:16" s="1" customFormat="1" x14ac:dyDescent="0.25">
      <c r="A45" s="10">
        <v>3</v>
      </c>
      <c r="B45" s="13" t="s">
        <v>100</v>
      </c>
      <c r="C45" s="10" t="s">
        <v>17</v>
      </c>
      <c r="D45" s="10" t="s">
        <v>11</v>
      </c>
      <c r="E45" s="15" t="s">
        <v>40</v>
      </c>
      <c r="F45" s="10" t="s">
        <v>14</v>
      </c>
      <c r="G45" s="22" t="s">
        <v>229</v>
      </c>
      <c r="H45" s="22" t="s">
        <v>230</v>
      </c>
      <c r="I45" s="10">
        <v>1</v>
      </c>
      <c r="J45" s="10">
        <v>1</v>
      </c>
      <c r="K45" s="8">
        <v>10</v>
      </c>
      <c r="L45" s="8">
        <f>K45*I45</f>
        <v>10</v>
      </c>
      <c r="M45" s="8">
        <f>K45*J45</f>
        <v>10</v>
      </c>
      <c r="N45" s="5">
        <v>40904</v>
      </c>
      <c r="O45" s="5"/>
      <c r="P45" s="24"/>
    </row>
    <row r="46" spans="1:16" s="1" customFormat="1" x14ac:dyDescent="0.25">
      <c r="A46" s="14">
        <v>26</v>
      </c>
      <c r="B46" s="13" t="s">
        <v>108</v>
      </c>
      <c r="C46" s="14" t="s">
        <v>86</v>
      </c>
      <c r="D46" s="10" t="s">
        <v>108</v>
      </c>
      <c r="E46" s="10" t="s">
        <v>146</v>
      </c>
      <c r="F46" s="14" t="s">
        <v>85</v>
      </c>
      <c r="G46" s="14" t="s">
        <v>87</v>
      </c>
      <c r="H46" s="10" t="s">
        <v>108</v>
      </c>
      <c r="I46" s="10">
        <v>1</v>
      </c>
      <c r="J46" s="10">
        <v>1</v>
      </c>
      <c r="K46" s="8">
        <v>25</v>
      </c>
      <c r="L46" s="8">
        <f>K46*I46</f>
        <v>25</v>
      </c>
      <c r="M46" s="8">
        <f>K46*J46</f>
        <v>25</v>
      </c>
      <c r="N46"/>
      <c r="O46"/>
      <c r="P46" s="24" t="s">
        <v>200</v>
      </c>
    </row>
    <row r="49" spans="8:13" x14ac:dyDescent="0.25">
      <c r="J49" s="22" t="s">
        <v>227</v>
      </c>
      <c r="K49" s="25" t="s">
        <v>198</v>
      </c>
      <c r="L49" s="25" t="s">
        <v>197</v>
      </c>
    </row>
    <row r="50" spans="8:13" x14ac:dyDescent="0.25">
      <c r="J50" s="6">
        <f>SUMIF(P:P,"yes",M:M)</f>
        <v>65.052700000000002</v>
      </c>
      <c r="K50" s="6">
        <f>SUMIF(P:P,"no",M:M)</f>
        <v>25</v>
      </c>
      <c r="L50" s="6">
        <f>SUM(M:M)</f>
        <v>100.09650000000001</v>
      </c>
    </row>
    <row r="51" spans="8:13" x14ac:dyDescent="0.25">
      <c r="H51" s="6"/>
      <c r="I51" s="6"/>
      <c r="J51" s="6"/>
      <c r="M51" s="2"/>
    </row>
  </sheetData>
  <autoFilter ref="A1:P22">
    <sortState ref="A2:P46">
      <sortCondition ref="K1:K22"/>
    </sortState>
  </autoFilter>
  <phoneticPr fontId="2" type="noConversion"/>
  <conditionalFormatting sqref="A2:P46">
    <cfRule type="expression" dxfId="1" priority="1">
      <formula>$P2="yes"</formula>
    </cfRule>
    <cfRule type="expression" dxfId="0" priority="2">
      <formula>$P2="no"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Lockheed Martin - Owego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Chianucci</dc:creator>
  <cp:lastModifiedBy>Daniel Chianucci</cp:lastModifiedBy>
  <dcterms:created xsi:type="dcterms:W3CDTF">2010-01-27T13:57:01Z</dcterms:created>
  <dcterms:modified xsi:type="dcterms:W3CDTF">2012-05-05T03:56:03Z</dcterms:modified>
</cp:coreProperties>
</file>