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yfri\Downloads\Д_Excel.Edited\Тема 3 Выбросы и пропуски\"/>
    </mc:Choice>
  </mc:AlternateContent>
  <xr:revisionPtr revIDLastSave="0" documentId="13_ncr:1_{C3985288-57C9-46DB-8F67-F7F29DAF647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Выбросы" sheetId="1" r:id="rId1"/>
    <sheet name="Пропуски" sheetId="2" r:id="rId2"/>
    <sheet name="Импутация" sheetId="3" r:id="rId3"/>
  </sheets>
  <definedNames>
    <definedName name="ExternalData_1" localSheetId="0" hidden="1">Выбросы!$A$26:$D$495</definedName>
    <definedName name="ExternalData_2" localSheetId="0" hidden="1">Выбросы!$E$26:$G$495</definedName>
    <definedName name="ExternalData_3" localSheetId="0" hidden="1">Выбросы!$H$26:$J$495</definedName>
    <definedName name="ExternalData_4" localSheetId="0" hidden="1">Выбросы!$K$26:$M$495</definedName>
    <definedName name="ExternalData_5" localSheetId="0" hidden="1">Выбросы!$N$26:$P$495</definedName>
    <definedName name="solver_cvg" localSheetId="2" hidden="1">0.0001</definedName>
    <definedName name="solver_drv" localSheetId="2" hidden="1">2</definedName>
    <definedName name="solver_eng" localSheetId="2" hidden="1">3</definedName>
    <definedName name="solver_est" localSheetId="2" hidden="1">1</definedName>
    <definedName name="solver_itr" localSheetId="2" hidden="1">2147483647</definedName>
    <definedName name="solver_lhs1" localSheetId="2" hidden="1">Импутация!$O$21:$O$26</definedName>
    <definedName name="solver_lhs2" localSheetId="2" hidden="1">Импутация!$O$21:$O$26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Импутация!$F$29</definedName>
    <definedName name="solver_rhs2" localSheetId="2" hidden="1">Импутация!$F$30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21" i="2"/>
  <c r="L49" i="2"/>
  <c r="L50" i="2"/>
  <c r="L51" i="2"/>
  <c r="L52" i="2"/>
  <c r="L53" i="2"/>
  <c r="L54" i="2"/>
  <c r="L55" i="2"/>
  <c r="L56" i="2"/>
  <c r="L57" i="2"/>
  <c r="L58" i="2"/>
  <c r="L59" i="2"/>
  <c r="L60" i="2"/>
  <c r="L41" i="2"/>
  <c r="L42" i="2"/>
  <c r="L43" i="2"/>
  <c r="L44" i="2"/>
  <c r="L45" i="2"/>
  <c r="L46" i="2"/>
  <c r="L47" i="2"/>
  <c r="L48" i="2"/>
  <c r="L33" i="2"/>
  <c r="L34" i="2"/>
  <c r="L35" i="2"/>
  <c r="L36" i="2"/>
  <c r="L37" i="2"/>
  <c r="L38" i="2"/>
  <c r="L39" i="2"/>
  <c r="L40" i="2"/>
  <c r="L26" i="2"/>
  <c r="L27" i="2"/>
  <c r="L28" i="2"/>
  <c r="L29" i="2"/>
  <c r="L30" i="2"/>
  <c r="L31" i="2"/>
  <c r="L32" i="2"/>
  <c r="L23" i="2"/>
  <c r="L24" i="2"/>
  <c r="L25" i="2"/>
  <c r="L22" i="2"/>
  <c r="L21" i="2"/>
  <c r="H54" i="3" l="1"/>
  <c r="H41" i="3"/>
  <c r="H47" i="3"/>
  <c r="H44" i="3"/>
  <c r="H48" i="3"/>
  <c r="H53" i="3"/>
  <c r="H49" i="3"/>
  <c r="H24" i="3"/>
  <c r="H30" i="3"/>
  <c r="H31" i="3"/>
  <c r="H35" i="3"/>
  <c r="H34" i="3"/>
  <c r="H52" i="3"/>
  <c r="H40" i="3"/>
  <c r="H39" i="3"/>
  <c r="H58" i="3"/>
  <c r="H38" i="3"/>
  <c r="H23" i="3"/>
  <c r="H56" i="3"/>
  <c r="H57" i="3"/>
  <c r="H59" i="3"/>
  <c r="H26" i="3"/>
  <c r="H42" i="3"/>
  <c r="H28" i="3"/>
  <c r="H60" i="3"/>
  <c r="H37" i="3"/>
  <c r="H45" i="3"/>
  <c r="H43" i="3"/>
  <c r="H22" i="3"/>
  <c r="H46" i="3"/>
  <c r="H32" i="3"/>
  <c r="H21" i="3"/>
  <c r="H55" i="3"/>
  <c r="H33" i="3"/>
  <c r="H27" i="3"/>
  <c r="H29" i="3"/>
  <c r="H51" i="3"/>
  <c r="H25" i="3"/>
  <c r="H50" i="3"/>
  <c r="H36" i="3"/>
  <c r="I23" i="2" l="1"/>
  <c r="I30" i="2" s="1"/>
  <c r="I22" i="2"/>
  <c r="AA25" i="2" l="1"/>
  <c r="AA27" i="2"/>
  <c r="AA33" i="2"/>
  <c r="AA37" i="2"/>
  <c r="AA41" i="2"/>
  <c r="AA49" i="2"/>
  <c r="AA55" i="2"/>
  <c r="AA22" i="2"/>
  <c r="AA24" i="2"/>
  <c r="AA26" i="2"/>
  <c r="AA28" i="2"/>
  <c r="AA30" i="2"/>
  <c r="AA32" i="2"/>
  <c r="AA34" i="2"/>
  <c r="AA36" i="2"/>
  <c r="AA38" i="2"/>
  <c r="AA40" i="2"/>
  <c r="AA42" i="2"/>
  <c r="AA44" i="2"/>
  <c r="AA46" i="2"/>
  <c r="AA48" i="2"/>
  <c r="AA50" i="2"/>
  <c r="AA52" i="2"/>
  <c r="AA54" i="2"/>
  <c r="AA56" i="2"/>
  <c r="AA58" i="2"/>
  <c r="AA60" i="2"/>
  <c r="AA31" i="2"/>
  <c r="AA45" i="2"/>
  <c r="AA51" i="2"/>
  <c r="AA57" i="2"/>
  <c r="AA21" i="2"/>
  <c r="AA23" i="2"/>
  <c r="AA29" i="2"/>
  <c r="AA35" i="2"/>
  <c r="AA39" i="2"/>
  <c r="AA43" i="2"/>
  <c r="AA47" i="2"/>
  <c r="AA53" i="2"/>
  <c r="AA59" i="2"/>
  <c r="I29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21" i="2"/>
  <c r="G34" i="2" l="1"/>
  <c r="G38" i="2"/>
  <c r="G42" i="2"/>
  <c r="G46" i="2"/>
  <c r="G50" i="2"/>
  <c r="G54" i="2"/>
  <c r="G58" i="2"/>
  <c r="G29" i="2"/>
  <c r="G33" i="2"/>
  <c r="G25" i="2"/>
  <c r="G49" i="2"/>
  <c r="G57" i="2"/>
  <c r="G32" i="2"/>
  <c r="G35" i="2"/>
  <c r="G39" i="2"/>
  <c r="G43" i="2"/>
  <c r="G47" i="2"/>
  <c r="G51" i="2"/>
  <c r="G55" i="2"/>
  <c r="G59" i="2"/>
  <c r="G30" i="2"/>
  <c r="G22" i="2"/>
  <c r="G26" i="2"/>
  <c r="G40" i="2"/>
  <c r="G44" i="2"/>
  <c r="G48" i="2"/>
  <c r="G52" i="2"/>
  <c r="G56" i="2"/>
  <c r="G60" i="2"/>
  <c r="G31" i="2"/>
  <c r="G23" i="2"/>
  <c r="G27" i="2"/>
  <c r="G37" i="2"/>
  <c r="G41" i="2"/>
  <c r="G45" i="2"/>
  <c r="G53" i="2"/>
  <c r="G28" i="2"/>
  <c r="G24" i="2"/>
  <c r="G21" i="2"/>
  <c r="G36" i="2"/>
  <c r="Z22" i="2"/>
  <c r="Z24" i="2"/>
  <c r="Z26" i="2"/>
  <c r="Z28" i="2"/>
  <c r="Z30" i="2"/>
  <c r="Z32" i="2"/>
  <c r="Z34" i="2"/>
  <c r="Z36" i="2"/>
  <c r="Z38" i="2"/>
  <c r="Z40" i="2"/>
  <c r="Z42" i="2"/>
  <c r="Z44" i="2"/>
  <c r="Z46" i="2"/>
  <c r="Z48" i="2"/>
  <c r="Z50" i="2"/>
  <c r="Z52" i="2"/>
  <c r="Z54" i="2"/>
  <c r="Z56" i="2"/>
  <c r="Z58" i="2"/>
  <c r="Z60" i="2"/>
  <c r="Z21" i="2"/>
  <c r="Z23" i="2"/>
  <c r="Z25" i="2"/>
  <c r="Z27" i="2"/>
  <c r="Z29" i="2"/>
  <c r="Z31" i="2"/>
  <c r="Z33" i="2"/>
  <c r="Z35" i="2"/>
  <c r="Z37" i="2"/>
  <c r="Z39" i="2"/>
  <c r="Z41" i="2"/>
  <c r="Z43" i="2"/>
  <c r="Z45" i="2"/>
  <c r="Z47" i="2"/>
  <c r="Z49" i="2"/>
  <c r="Z51" i="2"/>
  <c r="Z53" i="2"/>
  <c r="Z55" i="2"/>
  <c r="Z57" i="2"/>
  <c r="Z59" i="2"/>
  <c r="F22" i="2"/>
  <c r="F27" i="2" s="1"/>
  <c r="F30" i="2" s="1"/>
  <c r="F23" i="2"/>
  <c r="F24" i="2"/>
  <c r="F25" i="2"/>
  <c r="F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21" i="2"/>
  <c r="F29" i="2" l="1"/>
  <c r="D26" i="2" s="1"/>
  <c r="Y22" i="2"/>
  <c r="Y26" i="2"/>
  <c r="Y30" i="2"/>
  <c r="Y34" i="2"/>
  <c r="Y38" i="2"/>
  <c r="Y42" i="2"/>
  <c r="Y46" i="2"/>
  <c r="Y50" i="2"/>
  <c r="Y54" i="2"/>
  <c r="Y58" i="2"/>
  <c r="Y51" i="2"/>
  <c r="Y59" i="2"/>
  <c r="Y33" i="2"/>
  <c r="Y41" i="2"/>
  <c r="Y53" i="2"/>
  <c r="Y23" i="2"/>
  <c r="Y27" i="2"/>
  <c r="Y31" i="2"/>
  <c r="Y35" i="2"/>
  <c r="Y39" i="2"/>
  <c r="Y43" i="2"/>
  <c r="Y47" i="2"/>
  <c r="Y55" i="2"/>
  <c r="Y29" i="2"/>
  <c r="Y45" i="2"/>
  <c r="Y21" i="2"/>
  <c r="Y24" i="2"/>
  <c r="Y28" i="2"/>
  <c r="Y32" i="2"/>
  <c r="Y36" i="2"/>
  <c r="Y40" i="2"/>
  <c r="Y44" i="2"/>
  <c r="Y48" i="2"/>
  <c r="Y52" i="2"/>
  <c r="Y56" i="2"/>
  <c r="Y60" i="2"/>
  <c r="Y25" i="2"/>
  <c r="Y37" i="2"/>
  <c r="Y49" i="2"/>
  <c r="Y57" i="2"/>
  <c r="D22" i="2"/>
  <c r="D29" i="2"/>
  <c r="D33" i="2"/>
  <c r="D37" i="2"/>
  <c r="D45" i="2"/>
  <c r="D49" i="2"/>
  <c r="D53" i="2"/>
  <c r="D25" i="2"/>
  <c r="D32" i="2"/>
  <c r="D40" i="2"/>
  <c r="D56" i="2"/>
  <c r="D23" i="2"/>
  <c r="D21" i="2"/>
  <c r="D34" i="2"/>
  <c r="D38" i="2"/>
  <c r="D42" i="2"/>
  <c r="D50" i="2"/>
  <c r="D54" i="2"/>
  <c r="D58" i="2"/>
  <c r="D27" i="2"/>
  <c r="D31" i="2"/>
  <c r="D35" i="2"/>
  <c r="D43" i="2"/>
  <c r="D47" i="2"/>
  <c r="D51" i="2"/>
  <c r="D59" i="2"/>
  <c r="D28" i="2"/>
  <c r="D36" i="2"/>
  <c r="D52" i="2"/>
  <c r="D60" i="2"/>
  <c r="X22" i="2"/>
  <c r="X30" i="2"/>
  <c r="X34" i="2"/>
  <c r="X38" i="2"/>
  <c r="X46" i="2"/>
  <c r="X50" i="2"/>
  <c r="X54" i="2"/>
  <c r="X27" i="2"/>
  <c r="X31" i="2"/>
  <c r="X39" i="2"/>
  <c r="X51" i="2"/>
  <c r="X59" i="2"/>
  <c r="X25" i="2"/>
  <c r="X45" i="2"/>
  <c r="X57" i="2"/>
  <c r="X23" i="2"/>
  <c r="X47" i="2"/>
  <c r="X55" i="2"/>
  <c r="X37" i="2"/>
  <c r="X24" i="2"/>
  <c r="X28" i="2"/>
  <c r="X32" i="2"/>
  <c r="X40" i="2"/>
  <c r="X44" i="2"/>
  <c r="X48" i="2"/>
  <c r="X56" i="2"/>
  <c r="X60" i="2"/>
  <c r="X29" i="2"/>
  <c r="X49" i="2"/>
  <c r="X21" i="2"/>
  <c r="X41" i="2" l="1"/>
  <c r="X52" i="2"/>
  <c r="X36" i="2"/>
  <c r="X53" i="2"/>
  <c r="X35" i="2"/>
  <c r="X33" i="2"/>
  <c r="X43" i="2"/>
  <c r="X58" i="2"/>
  <c r="X42" i="2"/>
  <c r="X26" i="2"/>
  <c r="D44" i="2"/>
  <c r="D55" i="2"/>
  <c r="D39" i="2"/>
  <c r="D24" i="2"/>
  <c r="D46" i="2"/>
  <c r="D30" i="2"/>
  <c r="D48" i="2"/>
  <c r="D57" i="2"/>
  <c r="D41" i="2"/>
  <c r="Q19" i="1" l="1"/>
  <c r="Q17" i="1"/>
  <c r="Q15" i="1"/>
  <c r="P21" i="1" l="1"/>
  <c r="P24" i="1" s="1"/>
  <c r="O21" i="1"/>
  <c r="O24" i="1" s="1"/>
  <c r="J21" i="1"/>
  <c r="J24" i="1" s="1"/>
  <c r="D21" i="1"/>
  <c r="D24" i="1" s="1"/>
  <c r="O23" i="1" l="1"/>
  <c r="P23" i="1"/>
  <c r="F21" i="1"/>
  <c r="F24" i="1" s="1"/>
  <c r="G21" i="1"/>
  <c r="G24" i="1" s="1"/>
  <c r="M21" i="1"/>
  <c r="M24" i="1" s="1"/>
  <c r="C21" i="1"/>
  <c r="C23" i="1" s="1"/>
  <c r="I21" i="1"/>
  <c r="I24" i="1" s="1"/>
  <c r="D23" i="1"/>
  <c r="L21" i="1"/>
  <c r="L24" i="1" s="1"/>
  <c r="J23" i="1"/>
  <c r="I23" i="1" l="1"/>
  <c r="C24" i="1"/>
  <c r="L23" i="1"/>
  <c r="G23" i="1"/>
  <c r="F23" i="1"/>
  <c r="M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DD5CD0-2E90-4C0F-9FA6-B89AF68F17E7}" keepAlive="1" name="Запрос — AFLT_110901_200901" description="Соединение с запросом &quot;AFLT_110901_200901&quot; в книге." type="5" refreshedVersion="6" background="1" saveData="1">
    <dbPr connection="Provider=Microsoft.Mashup.OleDb.1;Data Source=$Workbook$;Location=AFLT_110901_200901;Extended Properties=&quot;&quot;" command="SELECT * FROM [AFLT_110901_200901]"/>
  </connection>
  <connection id="2" xr16:uid="{3A9D13DB-2B74-4B47-86E5-2578937C41CA}" keepAlive="1" name="Запрос — HYDR_110901_200901" description="Соединение с запросом &quot;HYDR_110901_200901&quot; в книге." type="5" refreshedVersion="6" background="1" saveData="1">
    <dbPr connection="Provider=Microsoft.Mashup.OleDb.1;Data Source=$Workbook$;Location=HYDR_110901_200901;Extended Properties=&quot;&quot;" command="SELECT * FROM [HYDR_110901_200901]"/>
  </connection>
  <connection id="3" xr16:uid="{6A2AD356-69F7-4901-9ABD-A77C6965292D}" keepAlive="1" name="Запрос — ROSN_110901_200901" description="Соединение с запросом &quot;ROSN_110901_200901&quot; в книге." type="5" refreshedVersion="6" background="1" saveData="1">
    <dbPr connection="Provider=Microsoft.Mashup.OleDb.1;Data Source=$Workbook$;Location=ROSN_110901_200901;Extended Properties=&quot;&quot;" command="SELECT * FROM [ROSN_110901_200901]"/>
  </connection>
  <connection id="4" xr16:uid="{2B155D26-D8B9-41B5-98CB-A21885D25091}" keepAlive="1" name="Запрос — SBER_110901_200901" description="Соединение с запросом &quot;SBER_110901_200901&quot; в книге." type="5" refreshedVersion="6" background="1" saveData="1">
    <dbPr connection="Provider=Microsoft.Mashup.OleDb.1;Data Source=$Workbook$;Location=SBER_110901_200901;Extended Properties=&quot;&quot;" command="SELECT * FROM [SBER_110901_200901]"/>
  </connection>
  <connection id="5" xr16:uid="{676E59D9-4E0F-4C86-BFB9-E790CFF866A3}" keepAlive="1" name="Запрос — SNGC_110901_200901" description="Соединение с запросом &quot;SNGC_110901_200901&quot; в книге." type="5" refreshedVersion="6" background="1" saveData="1">
    <dbPr connection="Provider=Microsoft.Mashup.OleDb.1;Data Source=$Workbook$;Location=SNGC_110901_200901;Extended Properties=&quot;&quot;" command="SELECT * FROM [SNGC_110901_200901]"/>
  </connection>
  <connection id="6" xr16:uid="{A4540B15-72C2-4B8F-9534-B5B019A00467}" keepAlive="1" name="Запрос — URKA_110901_200901" description="Соединение с запросом &quot;URKA_110901_200901&quot; в книге." type="5" refreshedVersion="6" background="1" saveData="1">
    <dbPr connection="Provider=Microsoft.Mashup.OleDb.1;Data Source=$Workbook$;Location=URKA_110901_200901;Extended Properties=&quot;&quot;" command="SELECT * FROM [URKA_110901_200901]"/>
  </connection>
</connections>
</file>

<file path=xl/sharedStrings.xml><?xml version="1.0" encoding="utf-8"?>
<sst xmlns="http://schemas.openxmlformats.org/spreadsheetml/2006/main" count="612" uniqueCount="76">
  <si>
    <t>Квартили</t>
  </si>
  <si>
    <t>Цены</t>
  </si>
  <si>
    <t>Объема</t>
  </si>
  <si>
    <t>Межквартильное</t>
  </si>
  <si>
    <t>&lt;PER&gt;</t>
  </si>
  <si>
    <t>&lt;DATE&gt;</t>
  </si>
  <si>
    <t>&lt;HYDR_CLOSE&gt;</t>
  </si>
  <si>
    <t>&lt;HYDR_VOL&gt;</t>
  </si>
  <si>
    <t>W</t>
  </si>
  <si>
    <t>&lt;ROSN_CLOSE&gt;</t>
  </si>
  <si>
    <t>&lt;ROSN_VOL&gt;</t>
  </si>
  <si>
    <t>&lt;SBER_CLOSE&gt;</t>
  </si>
  <si>
    <t>&lt;SBER_VOL&gt;</t>
  </si>
  <si>
    <t>&lt;SNGS_CLOSE&gt;</t>
  </si>
  <si>
    <t>&lt;SNGS_VOL&gt;</t>
  </si>
  <si>
    <t>Нижняя граница</t>
  </si>
  <si>
    <t>Верхняя граница</t>
  </si>
  <si>
    <t>&lt;AFLT_CLOSE&gt;</t>
  </si>
  <si>
    <t>&lt;AFLT_VOL&gt;</t>
  </si>
  <si>
    <t>Сумма</t>
  </si>
  <si>
    <t>Проверка</t>
  </si>
  <si>
    <t>Русгидро</t>
  </si>
  <si>
    <t>Цена</t>
  </si>
  <si>
    <t>Объем</t>
  </si>
  <si>
    <t>Индикация выбросов</t>
  </si>
  <si>
    <t>Роснефть</t>
  </si>
  <si>
    <t>Сбербанк</t>
  </si>
  <si>
    <t>Сургутнефтегаз</t>
  </si>
  <si>
    <t>Аэрофлот</t>
  </si>
  <si>
    <t>Выброс снизу</t>
  </si>
  <si>
    <t>Выброс сверху</t>
  </si>
  <si>
    <t>Данные, очищенные от выбросов</t>
  </si>
  <si>
    <t>Сбер</t>
  </si>
  <si>
    <t>Сургут</t>
  </si>
  <si>
    <t> 2.962377583</t>
  </si>
  <si>
    <t> 3.242315511</t>
  </si>
  <si>
    <t> 3.973222409</t>
  </si>
  <si>
    <t>Выборка</t>
  </si>
  <si>
    <t>Поиск пропусков</t>
  </si>
  <si>
    <t>По значению</t>
  </si>
  <si>
    <t>Тест функцией</t>
  </si>
  <si>
    <t>Поиск выбросов</t>
  </si>
  <si>
    <t>По квартилям</t>
  </si>
  <si>
    <t>Межкв.</t>
  </si>
  <si>
    <t>Нижн.</t>
  </si>
  <si>
    <t>Верхн.</t>
  </si>
  <si>
    <t>По погрешности (экспертный метод)</t>
  </si>
  <si>
    <t>Погр.</t>
  </si>
  <si>
    <t>Ст. откл.</t>
  </si>
  <si>
    <t>Урез. ср.</t>
  </si>
  <si>
    <t>Верх. гр.</t>
  </si>
  <si>
    <t>Нижн. гр.</t>
  </si>
  <si>
    <t>Для графика</t>
  </si>
  <si>
    <t>Верхн межкварт</t>
  </si>
  <si>
    <t>Нижн межкварт</t>
  </si>
  <si>
    <t>Нижн. погрешн.</t>
  </si>
  <si>
    <t>Верхн. погрешн.</t>
  </si>
  <si>
    <t>Коррекция данных. Идентификация и устранение пропусков.</t>
  </si>
  <si>
    <t>Коррекция данных. Поиск и устранение выбросов на основе межквартильного размаха.</t>
  </si>
  <si>
    <t>Простое исключение</t>
  </si>
  <si>
    <t>Ad-hoc исключение</t>
  </si>
  <si>
    <t>Статистическая подста новка</t>
  </si>
  <si>
    <t>Маркировка</t>
  </si>
  <si>
    <t>Коррекция данных. Множественная условная подстанвка.</t>
  </si>
  <si>
    <t>Этап 1. Маркировка</t>
  </si>
  <si>
    <t>Этап 2. Ad-hoc анализ, восстановление данных, формирование очищенной выборки и повторная маркировка</t>
  </si>
  <si>
    <t>Этап 3 - Вычисление основных статистик очищенной выборки и подсчет числа импутаций</t>
  </si>
  <si>
    <t>Среднее</t>
  </si>
  <si>
    <t>Медиана</t>
  </si>
  <si>
    <t>Асимметрия</t>
  </si>
  <si>
    <t>Эксцесс</t>
  </si>
  <si>
    <t>Станд. Откл.</t>
  </si>
  <si>
    <t>Импутаций</t>
  </si>
  <si>
    <t>Этап 4 - Создание синтетической выборки на основании таблицы импутаций заполненной нулями</t>
  </si>
  <si>
    <t>Этап 5 - вычисление суммы квадратов разниц основных статистик очищенной и синтетической выборок</t>
  </si>
  <si>
    <t>Сум. кв. разн.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</si>
</sst>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000"/>
    <numFmt numFmtId="165" formatCode="0.0000"/>
    <numFmt numFmtId="166" formatCode="0.000"/>
    <numFmt numFmtId="167" formatCode="0.00000000"/>
    <numFmt numFmtId="168" formatCode="0.0000000"/>
    <numFmt numFmtId="169" formatCode="0.000000"/>
    <numFmt numFmtId="170" formatCode="0.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 tint="0.499984740745262"/>
      <name val="Calibri"/>
      <family val="2"/>
      <charset val="204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NumberFormat="1"/>
    <xf numFmtId="14" fontId="0" fillId="0" borderId="0" xfId="0" applyNumberFormat="1"/>
    <xf numFmtId="0" fontId="5" fillId="0" borderId="0" xfId="0" applyFont="1"/>
    <xf numFmtId="0" fontId="4" fillId="0" borderId="0" xfId="0" applyFont="1"/>
    <xf numFmtId="0" fontId="4" fillId="2" borderId="0" xfId="0" applyFont="1" applyFill="1"/>
    <xf numFmtId="2" fontId="0" fillId="0" borderId="0" xfId="0" applyNumberFormat="1"/>
    <xf numFmtId="0" fontId="0" fillId="0" borderId="0" xfId="0" applyFont="1"/>
    <xf numFmtId="0" fontId="6" fillId="0" borderId="0" xfId="0" applyFont="1"/>
    <xf numFmtId="0" fontId="7" fillId="0" borderId="0" xfId="0" applyFont="1"/>
    <xf numFmtId="3" fontId="0" fillId="0" borderId="0" xfId="0" applyNumberFormat="1"/>
    <xf numFmtId="0" fontId="4" fillId="0" borderId="1" xfId="0" applyFont="1" applyBorder="1"/>
    <xf numFmtId="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/>
    <xf numFmtId="0" fontId="3" fillId="0" borderId="0" xfId="0" applyFont="1" applyAlignment="1">
      <alignment vertical="center" wrapText="1"/>
    </xf>
    <xf numFmtId="0" fontId="3" fillId="0" borderId="0" xfId="0" applyFont="1"/>
    <xf numFmtId="0" fontId="9" fillId="0" borderId="0" xfId="0" applyFont="1" applyAlignment="1">
      <alignment vertical="center"/>
    </xf>
    <xf numFmtId="0" fontId="3" fillId="0" borderId="0" xfId="0" applyFont="1" applyAlignment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5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2" fillId="0" borderId="7" xfId="0" applyNumberFormat="1" applyFont="1" applyBorder="1"/>
    <xf numFmtId="166" fontId="2" fillId="0" borderId="5" xfId="0" applyNumberFormat="1" applyFont="1" applyBorder="1"/>
    <xf numFmtId="166" fontId="3" fillId="0" borderId="5" xfId="0" applyNumberFormat="1" applyFont="1" applyBorder="1"/>
    <xf numFmtId="9" fontId="3" fillId="0" borderId="7" xfId="1" applyFont="1" applyBorder="1"/>
    <xf numFmtId="0" fontId="3" fillId="0" borderId="5" xfId="0" applyFont="1" applyBorder="1"/>
    <xf numFmtId="166" fontId="3" fillId="0" borderId="6" xfId="0" applyNumberFormat="1" applyFont="1" applyBorder="1"/>
    <xf numFmtId="0" fontId="3" fillId="0" borderId="6" xfId="0" applyFont="1" applyBorder="1"/>
    <xf numFmtId="0" fontId="1" fillId="0" borderId="0" xfId="0" applyFont="1"/>
    <xf numFmtId="0" fontId="4" fillId="4" borderId="1" xfId="0" applyFont="1" applyFill="1" applyBorder="1" applyAlignment="1">
      <alignment wrapText="1"/>
    </xf>
    <xf numFmtId="166" fontId="3" fillId="0" borderId="7" xfId="0" applyNumberFormat="1" applyFont="1" applyBorder="1"/>
    <xf numFmtId="167" fontId="0" fillId="0" borderId="5" xfId="0" applyNumberFormat="1" applyBorder="1"/>
    <xf numFmtId="168" fontId="0" fillId="0" borderId="5" xfId="0" applyNumberFormat="1" applyBorder="1"/>
    <xf numFmtId="167" fontId="0" fillId="0" borderId="5" xfId="0" applyNumberFormat="1" applyBorder="1" applyAlignment="1">
      <alignment horizontal="right"/>
    </xf>
    <xf numFmtId="167" fontId="0" fillId="0" borderId="6" xfId="0" applyNumberFormat="1" applyBorder="1"/>
    <xf numFmtId="168" fontId="0" fillId="0" borderId="6" xfId="0" applyNumberFormat="1" applyBorder="1"/>
    <xf numFmtId="168" fontId="3" fillId="0" borderId="8" xfId="0" applyNumberFormat="1" applyFont="1" applyBorder="1"/>
    <xf numFmtId="167" fontId="0" fillId="0" borderId="9" xfId="0" applyNumberFormat="1" applyBorder="1"/>
    <xf numFmtId="167" fontId="0" fillId="0" borderId="10" xfId="0" applyNumberFormat="1" applyBorder="1"/>
    <xf numFmtId="168" fontId="3" fillId="0" borderId="5" xfId="0" applyNumberFormat="1" applyFont="1" applyBorder="1"/>
    <xf numFmtId="168" fontId="3" fillId="0" borderId="6" xfId="0" applyNumberFormat="1" applyFont="1" applyBorder="1"/>
    <xf numFmtId="169" fontId="3" fillId="0" borderId="7" xfId="0" applyNumberFormat="1" applyFont="1" applyBorder="1"/>
    <xf numFmtId="0" fontId="3" fillId="0" borderId="7" xfId="0" applyFont="1" applyBorder="1"/>
    <xf numFmtId="169" fontId="3" fillId="0" borderId="5" xfId="0" applyNumberFormat="1" applyFont="1" applyBorder="1"/>
    <xf numFmtId="169" fontId="3" fillId="0" borderId="6" xfId="0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5" fontId="0" fillId="0" borderId="15" xfId="0" applyNumberFormat="1" applyBorder="1"/>
    <xf numFmtId="165" fontId="0" fillId="0" borderId="16" xfId="0" applyNumberFormat="1" applyBorder="1"/>
    <xf numFmtId="165" fontId="0" fillId="0" borderId="17" xfId="0" applyNumberFormat="1" applyBorder="1"/>
    <xf numFmtId="0" fontId="0" fillId="0" borderId="18" xfId="0" applyBorder="1"/>
    <xf numFmtId="170" fontId="0" fillId="3" borderId="18" xfId="0" applyNumberFormat="1" applyFill="1" applyBorder="1"/>
    <xf numFmtId="167" fontId="0" fillId="6" borderId="5" xfId="0" applyNumberFormat="1" applyFill="1" applyBorder="1" applyAlignment="1">
      <alignment horizontal="right"/>
    </xf>
    <xf numFmtId="165" fontId="3" fillId="5" borderId="5" xfId="0" applyNumberFormat="1" applyFont="1" applyFill="1" applyBorder="1"/>
    <xf numFmtId="165" fontId="3" fillId="5" borderId="6" xfId="0" applyNumberFormat="1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22"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Пропуски!$X$20</c:f>
              <c:strCache>
                <c:ptCount val="1"/>
                <c:pt idx="0">
                  <c:v>Верхн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Пропуски!$X$21:$X$60</c:f>
              <c:numCache>
                <c:formatCode>0.000</c:formatCode>
                <c:ptCount val="40"/>
                <c:pt idx="0">
                  <c:v>8.0616007434697483</c:v>
                </c:pt>
                <c:pt idx="1">
                  <c:v>8.0616007434697483</c:v>
                </c:pt>
                <c:pt idx="2">
                  <c:v>8.0616007434697483</c:v>
                </c:pt>
                <c:pt idx="3">
                  <c:v>8.0616007434697483</c:v>
                </c:pt>
                <c:pt idx="4">
                  <c:v>8.0616007434697483</c:v>
                </c:pt>
                <c:pt idx="5">
                  <c:v>8.0616007434697483</c:v>
                </c:pt>
                <c:pt idx="6">
                  <c:v>8.0616007434697483</c:v>
                </c:pt>
                <c:pt idx="7">
                  <c:v>8.0616007434697483</c:v>
                </c:pt>
                <c:pt idx="8">
                  <c:v>8.0616007434697483</c:v>
                </c:pt>
                <c:pt idx="9">
                  <c:v>8.0616007434697483</c:v>
                </c:pt>
                <c:pt idx="10">
                  <c:v>8.0616007434697483</c:v>
                </c:pt>
                <c:pt idx="11">
                  <c:v>8.0616007434697483</c:v>
                </c:pt>
                <c:pt idx="12">
                  <c:v>8.0616007434697483</c:v>
                </c:pt>
                <c:pt idx="13">
                  <c:v>8.0616007434697483</c:v>
                </c:pt>
                <c:pt idx="14">
                  <c:v>8.0616007434697483</c:v>
                </c:pt>
                <c:pt idx="15">
                  <c:v>8.0616007434697483</c:v>
                </c:pt>
                <c:pt idx="16">
                  <c:v>8.0616007434697483</c:v>
                </c:pt>
                <c:pt idx="17">
                  <c:v>8.0616007434697483</c:v>
                </c:pt>
                <c:pt idx="18">
                  <c:v>8.0616007434697483</c:v>
                </c:pt>
                <c:pt idx="19">
                  <c:v>8.0616007434697483</c:v>
                </c:pt>
                <c:pt idx="20">
                  <c:v>8.0616007434697483</c:v>
                </c:pt>
                <c:pt idx="21">
                  <c:v>8.0616007434697483</c:v>
                </c:pt>
                <c:pt idx="22">
                  <c:v>8.0616007434697483</c:v>
                </c:pt>
                <c:pt idx="23">
                  <c:v>8.0616007434697483</c:v>
                </c:pt>
                <c:pt idx="24">
                  <c:v>8.0616007434697483</c:v>
                </c:pt>
                <c:pt idx="25">
                  <c:v>8.0616007434697483</c:v>
                </c:pt>
                <c:pt idx="26">
                  <c:v>8.0616007434697483</c:v>
                </c:pt>
                <c:pt idx="27">
                  <c:v>8.0616007434697483</c:v>
                </c:pt>
                <c:pt idx="28">
                  <c:v>8.0616007434697483</c:v>
                </c:pt>
                <c:pt idx="29">
                  <c:v>8.0616007434697483</c:v>
                </c:pt>
                <c:pt idx="30">
                  <c:v>8.0616007434697483</c:v>
                </c:pt>
                <c:pt idx="31">
                  <c:v>8.0616007434697483</c:v>
                </c:pt>
                <c:pt idx="32">
                  <c:v>8.0616007434697483</c:v>
                </c:pt>
                <c:pt idx="33">
                  <c:v>8.0616007434697483</c:v>
                </c:pt>
                <c:pt idx="34">
                  <c:v>8.0616007434697483</c:v>
                </c:pt>
                <c:pt idx="35">
                  <c:v>8.0616007434697483</c:v>
                </c:pt>
                <c:pt idx="36">
                  <c:v>8.0616007434697483</c:v>
                </c:pt>
                <c:pt idx="37">
                  <c:v>8.0616007434697483</c:v>
                </c:pt>
                <c:pt idx="38">
                  <c:v>8.0616007434697483</c:v>
                </c:pt>
                <c:pt idx="39">
                  <c:v>8.0616007434697483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73-46B0-B394-C8C8F51B16DE}"/>
            </c:ext>
          </c:extLst>
        </c:ser>
        <c:ser>
          <c:idx val="3"/>
          <c:order val="3"/>
          <c:tx>
            <c:strRef>
              <c:f>Пропуски!$Z$20</c:f>
              <c:strCache>
                <c:ptCount val="1"/>
                <c:pt idx="0">
                  <c:v>Верхн.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Пропуски!$Z$21:$Z$60</c:f>
              <c:numCache>
                <c:formatCode>0.000</c:formatCode>
                <c:ptCount val="40"/>
                <c:pt idx="0">
                  <c:v>7.2086677409975213</c:v>
                </c:pt>
                <c:pt idx="1">
                  <c:v>7.2086677409975213</c:v>
                </c:pt>
                <c:pt idx="2">
                  <c:v>7.2086677409975213</c:v>
                </c:pt>
                <c:pt idx="3">
                  <c:v>7.2086677409975213</c:v>
                </c:pt>
                <c:pt idx="4">
                  <c:v>7.2086677409975213</c:v>
                </c:pt>
                <c:pt idx="5">
                  <c:v>7.2086677409975213</c:v>
                </c:pt>
                <c:pt idx="6">
                  <c:v>7.2086677409975213</c:v>
                </c:pt>
                <c:pt idx="7">
                  <c:v>7.2086677409975213</c:v>
                </c:pt>
                <c:pt idx="8">
                  <c:v>7.2086677409975213</c:v>
                </c:pt>
                <c:pt idx="9">
                  <c:v>7.2086677409975213</c:v>
                </c:pt>
                <c:pt idx="10">
                  <c:v>7.2086677409975213</c:v>
                </c:pt>
                <c:pt idx="11">
                  <c:v>7.2086677409975213</c:v>
                </c:pt>
                <c:pt idx="12">
                  <c:v>7.2086677409975213</c:v>
                </c:pt>
                <c:pt idx="13">
                  <c:v>7.2086677409975213</c:v>
                </c:pt>
                <c:pt idx="14">
                  <c:v>7.2086677409975213</c:v>
                </c:pt>
                <c:pt idx="15">
                  <c:v>7.2086677409975213</c:v>
                </c:pt>
                <c:pt idx="16">
                  <c:v>7.2086677409975213</c:v>
                </c:pt>
                <c:pt idx="17">
                  <c:v>7.2086677409975213</c:v>
                </c:pt>
                <c:pt idx="18">
                  <c:v>7.2086677409975213</c:v>
                </c:pt>
                <c:pt idx="19">
                  <c:v>7.2086677409975213</c:v>
                </c:pt>
                <c:pt idx="20">
                  <c:v>7.2086677409975213</c:v>
                </c:pt>
                <c:pt idx="21">
                  <c:v>7.2086677409975213</c:v>
                </c:pt>
                <c:pt idx="22">
                  <c:v>7.2086677409975213</c:v>
                </c:pt>
                <c:pt idx="23">
                  <c:v>7.2086677409975213</c:v>
                </c:pt>
                <c:pt idx="24">
                  <c:v>7.2086677409975213</c:v>
                </c:pt>
                <c:pt idx="25">
                  <c:v>7.2086677409975213</c:v>
                </c:pt>
                <c:pt idx="26">
                  <c:v>7.2086677409975213</c:v>
                </c:pt>
                <c:pt idx="27">
                  <c:v>7.2086677409975213</c:v>
                </c:pt>
                <c:pt idx="28">
                  <c:v>7.2086677409975213</c:v>
                </c:pt>
                <c:pt idx="29">
                  <c:v>7.2086677409975213</c:v>
                </c:pt>
                <c:pt idx="30">
                  <c:v>7.2086677409975213</c:v>
                </c:pt>
                <c:pt idx="31">
                  <c:v>7.2086677409975213</c:v>
                </c:pt>
                <c:pt idx="32">
                  <c:v>7.2086677409975213</c:v>
                </c:pt>
                <c:pt idx="33">
                  <c:v>7.2086677409975213</c:v>
                </c:pt>
                <c:pt idx="34">
                  <c:v>7.2086677409975213</c:v>
                </c:pt>
                <c:pt idx="35">
                  <c:v>7.2086677409975213</c:v>
                </c:pt>
                <c:pt idx="36">
                  <c:v>7.2086677409975213</c:v>
                </c:pt>
                <c:pt idx="37">
                  <c:v>7.2086677409975213</c:v>
                </c:pt>
                <c:pt idx="38">
                  <c:v>7.2086677409975213</c:v>
                </c:pt>
                <c:pt idx="39">
                  <c:v>7.2086677409975213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3-46B0-B394-C8C8F51B16DE}"/>
            </c:ext>
          </c:extLst>
        </c:ser>
        <c:ser>
          <c:idx val="4"/>
          <c:order val="4"/>
          <c:tx>
            <c:strRef>
              <c:f>Пропуски!$AA$20</c:f>
              <c:strCache>
                <c:ptCount val="1"/>
                <c:pt idx="0">
                  <c:v>Нижн. погрешн.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Пропуски!$AA$21:$AA$60</c:f>
              <c:numCache>
                <c:formatCode>0.000</c:formatCode>
                <c:ptCount val="40"/>
                <c:pt idx="0">
                  <c:v>-1.8810303921513571</c:v>
                </c:pt>
                <c:pt idx="1">
                  <c:v>-1.8810303921513571</c:v>
                </c:pt>
                <c:pt idx="2">
                  <c:v>-1.8810303921513571</c:v>
                </c:pt>
                <c:pt idx="3">
                  <c:v>-1.8810303921513571</c:v>
                </c:pt>
                <c:pt idx="4">
                  <c:v>-1.8810303921513571</c:v>
                </c:pt>
                <c:pt idx="5">
                  <c:v>-1.8810303921513571</c:v>
                </c:pt>
                <c:pt idx="6">
                  <c:v>-1.8810303921513571</c:v>
                </c:pt>
                <c:pt idx="7">
                  <c:v>-1.8810303921513571</c:v>
                </c:pt>
                <c:pt idx="8">
                  <c:v>-1.8810303921513571</c:v>
                </c:pt>
                <c:pt idx="9">
                  <c:v>-1.8810303921513571</c:v>
                </c:pt>
                <c:pt idx="10">
                  <c:v>-1.8810303921513571</c:v>
                </c:pt>
                <c:pt idx="11">
                  <c:v>-1.8810303921513571</c:v>
                </c:pt>
                <c:pt idx="12">
                  <c:v>-1.8810303921513571</c:v>
                </c:pt>
                <c:pt idx="13">
                  <c:v>-1.8810303921513571</c:v>
                </c:pt>
                <c:pt idx="14">
                  <c:v>-1.8810303921513571</c:v>
                </c:pt>
                <c:pt idx="15">
                  <c:v>-1.8810303921513571</c:v>
                </c:pt>
                <c:pt idx="16">
                  <c:v>-1.8810303921513571</c:v>
                </c:pt>
                <c:pt idx="17">
                  <c:v>-1.8810303921513571</c:v>
                </c:pt>
                <c:pt idx="18">
                  <c:v>-1.8810303921513571</c:v>
                </c:pt>
                <c:pt idx="19">
                  <c:v>-1.8810303921513571</c:v>
                </c:pt>
                <c:pt idx="20">
                  <c:v>-1.8810303921513571</c:v>
                </c:pt>
                <c:pt idx="21">
                  <c:v>-1.8810303921513571</c:v>
                </c:pt>
                <c:pt idx="22">
                  <c:v>-1.8810303921513571</c:v>
                </c:pt>
                <c:pt idx="23">
                  <c:v>-1.8810303921513571</c:v>
                </c:pt>
                <c:pt idx="24">
                  <c:v>-1.8810303921513571</c:v>
                </c:pt>
                <c:pt idx="25">
                  <c:v>-1.8810303921513571</c:v>
                </c:pt>
                <c:pt idx="26">
                  <c:v>-1.8810303921513571</c:v>
                </c:pt>
                <c:pt idx="27">
                  <c:v>-1.8810303921513571</c:v>
                </c:pt>
                <c:pt idx="28">
                  <c:v>-1.8810303921513571</c:v>
                </c:pt>
                <c:pt idx="29">
                  <c:v>-1.8810303921513571</c:v>
                </c:pt>
                <c:pt idx="30">
                  <c:v>-1.8810303921513571</c:v>
                </c:pt>
                <c:pt idx="31">
                  <c:v>-1.8810303921513571</c:v>
                </c:pt>
                <c:pt idx="32">
                  <c:v>-1.8810303921513571</c:v>
                </c:pt>
                <c:pt idx="33">
                  <c:v>-1.8810303921513571</c:v>
                </c:pt>
                <c:pt idx="34">
                  <c:v>-1.8810303921513571</c:v>
                </c:pt>
                <c:pt idx="35">
                  <c:v>-1.8810303921513571</c:v>
                </c:pt>
                <c:pt idx="36">
                  <c:v>-1.8810303921513571</c:v>
                </c:pt>
                <c:pt idx="37">
                  <c:v>-1.8810303921513571</c:v>
                </c:pt>
                <c:pt idx="38">
                  <c:v>-1.8810303921513571</c:v>
                </c:pt>
                <c:pt idx="39">
                  <c:v>-1.8810303921513571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75376"/>
        <c:axId val="143375696"/>
      </c:lineChart>
      <c:scatterChart>
        <c:scatterStyle val="lineMarker"/>
        <c:varyColors val="0"/>
        <c:ser>
          <c:idx val="0"/>
          <c:order val="0"/>
          <c:tx>
            <c:strRef>
              <c:f>Пропуски!$A$20</c:f>
              <c:strCache>
                <c:ptCount val="1"/>
                <c:pt idx="0">
                  <c:v>Выборка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Пропуски!$A$21:$A$60</c:f>
              <c:numCache>
                <c:formatCode>0.00000000</c:formatCode>
                <c:ptCount val="40"/>
                <c:pt idx="0">
                  <c:v>0.87361752807211857</c:v>
                </c:pt>
                <c:pt idx="1">
                  <c:v>0.40211979036867129</c:v>
                </c:pt>
                <c:pt idx="2">
                  <c:v>0.90927860287996887</c:v>
                </c:pt>
                <c:pt idx="3">
                  <c:v>0.72729497677173083</c:v>
                </c:pt>
                <c:pt idx="4">
                  <c:v>10.312855016797672</c:v>
                </c:pt>
                <c:pt idx="5">
                  <c:v>1.1175926106367795</c:v>
                </c:pt>
                <c:pt idx="6">
                  <c:v>1.3711508532853576</c:v>
                </c:pt>
                <c:pt idx="7">
                  <c:v>1.0136136533418696</c:v>
                </c:pt>
                <c:pt idx="8">
                  <c:v>1.5982101462360836</c:v>
                </c:pt>
                <c:pt idx="9">
                  <c:v>1.4491870129640976</c:v>
                </c:pt>
                <c:pt idx="10">
                  <c:v>1.5928767210088679</c:v>
                </c:pt>
                <c:pt idx="11">
                  <c:v>-14.211382328721635</c:v>
                </c:pt>
                <c:pt idx="12">
                  <c:v>2.0205701774122398</c:v>
                </c:pt>
                <c:pt idx="13">
                  <c:v>2.3579715339680964</c:v>
                </c:pt>
                <c:pt idx="14">
                  <c:v>2.0328092987653474</c:v>
                </c:pt>
                <c:pt idx="15">
                  <c:v>2.643820694211072</c:v>
                </c:pt>
                <c:pt idx="16">
                  <c:v>2.5377748436351726</c:v>
                </c:pt>
                <c:pt idx="17">
                  <c:v>2.4873960039116554</c:v>
                </c:pt>
                <c:pt idx="18">
                  <c:v>2.6857098715097192</c:v>
                </c:pt>
                <c:pt idx="19">
                  <c:v>-9.3684125053675338</c:v>
                </c:pt>
                <c:pt idx="20">
                  <c:v>2.47375194253119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15.450173527632581</c:v>
                </c:pt>
                <c:pt idx="27">
                  <c:v>3.2092347044584488</c:v>
                </c:pt>
                <c:pt idx="28">
                  <c:v>3.432108395821805</c:v>
                </c:pt>
                <c:pt idx="29">
                  <c:v>3.2991608533170282</c:v>
                </c:pt>
                <c:pt idx="30">
                  <c:v>3.4850054162477244</c:v>
                </c:pt>
                <c:pt idx="31">
                  <c:v>4.1719687689799052</c:v>
                </c:pt>
                <c:pt idx="32">
                  <c:v>3.5769846944008137</c:v>
                </c:pt>
                <c:pt idx="33">
                  <c:v>4.4499099755795255</c:v>
                </c:pt>
                <c:pt idx="34">
                  <c:v>4.3779373866296805</c:v>
                </c:pt>
                <c:pt idx="35">
                  <c:v>4.1863655721339885</c:v>
                </c:pt>
                <c:pt idx="36">
                  <c:v>4.2874517561600616</c:v>
                </c:pt>
                <c:pt idx="37">
                  <c:v>4.4054694585934051</c:v>
                </c:pt>
                <c:pt idx="38">
                  <c:v>4.2775353461300814</c:v>
                </c:pt>
                <c:pt idx="39">
                  <c:v>4.7829826091924756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E9-4531-9854-C874D4EA09D5}"/>
            </c:ext>
          </c:extLst>
        </c:ser>
        <c:ser>
          <c:idx val="2"/>
          <c:order val="2"/>
          <c:tx>
            <c:strRef>
              <c:f>Пропуски!$Y$20</c:f>
              <c:strCache>
                <c:ptCount val="1"/>
                <c:pt idx="0">
                  <c:v>Нижн межкварт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Пропуски!$Y$21:$Y$60</c:f>
              <c:numCache>
                <c:formatCode>0.000</c:formatCode>
                <c:ptCount val="40"/>
                <c:pt idx="0">
                  <c:v>-2.2819575821950013</c:v>
                </c:pt>
                <c:pt idx="1">
                  <c:v>-2.2819575821950013</c:v>
                </c:pt>
                <c:pt idx="2">
                  <c:v>-2.2819575821950013</c:v>
                </c:pt>
                <c:pt idx="3">
                  <c:v>-2.2819575821950013</c:v>
                </c:pt>
                <c:pt idx="4">
                  <c:v>-2.2819575821950013</c:v>
                </c:pt>
                <c:pt idx="5">
                  <c:v>-2.2819575821950013</c:v>
                </c:pt>
                <c:pt idx="6">
                  <c:v>-2.2819575821950013</c:v>
                </c:pt>
                <c:pt idx="7">
                  <c:v>-2.2819575821950013</c:v>
                </c:pt>
                <c:pt idx="8">
                  <c:v>-2.2819575821950013</c:v>
                </c:pt>
                <c:pt idx="9">
                  <c:v>-2.2819575821950013</c:v>
                </c:pt>
                <c:pt idx="10">
                  <c:v>-2.2819575821950013</c:v>
                </c:pt>
                <c:pt idx="11">
                  <c:v>-2.2819575821950013</c:v>
                </c:pt>
                <c:pt idx="12">
                  <c:v>-2.2819575821950013</c:v>
                </c:pt>
                <c:pt idx="13">
                  <c:v>-2.2819575821950013</c:v>
                </c:pt>
                <c:pt idx="14">
                  <c:v>-2.2819575821950013</c:v>
                </c:pt>
                <c:pt idx="15">
                  <c:v>-2.2819575821950013</c:v>
                </c:pt>
                <c:pt idx="16">
                  <c:v>-2.2819575821950013</c:v>
                </c:pt>
                <c:pt idx="17">
                  <c:v>-2.2819575821950013</c:v>
                </c:pt>
                <c:pt idx="18">
                  <c:v>-2.2819575821950013</c:v>
                </c:pt>
                <c:pt idx="19">
                  <c:v>-2.2819575821950013</c:v>
                </c:pt>
                <c:pt idx="20">
                  <c:v>-2.2819575821950013</c:v>
                </c:pt>
                <c:pt idx="21">
                  <c:v>-2.2819575821950013</c:v>
                </c:pt>
                <c:pt idx="22">
                  <c:v>-2.2819575821950013</c:v>
                </c:pt>
                <c:pt idx="23">
                  <c:v>-2.2819575821950013</c:v>
                </c:pt>
                <c:pt idx="24">
                  <c:v>-2.2819575821950013</c:v>
                </c:pt>
                <c:pt idx="25">
                  <c:v>-2.2819575821950013</c:v>
                </c:pt>
                <c:pt idx="26">
                  <c:v>-2.2819575821950013</c:v>
                </c:pt>
                <c:pt idx="27">
                  <c:v>-2.2819575821950013</c:v>
                </c:pt>
                <c:pt idx="28">
                  <c:v>-2.2819575821950013</c:v>
                </c:pt>
                <c:pt idx="29">
                  <c:v>-2.2819575821950013</c:v>
                </c:pt>
                <c:pt idx="30">
                  <c:v>-2.2819575821950013</c:v>
                </c:pt>
                <c:pt idx="31">
                  <c:v>-2.2819575821950013</c:v>
                </c:pt>
                <c:pt idx="32">
                  <c:v>-2.2819575821950013</c:v>
                </c:pt>
                <c:pt idx="33">
                  <c:v>-2.2819575821950013</c:v>
                </c:pt>
                <c:pt idx="34">
                  <c:v>-2.2819575821950013</c:v>
                </c:pt>
                <c:pt idx="35">
                  <c:v>-2.2819575821950013</c:v>
                </c:pt>
                <c:pt idx="36">
                  <c:v>-2.2819575821950013</c:v>
                </c:pt>
                <c:pt idx="37">
                  <c:v>-2.2819575821950013</c:v>
                </c:pt>
                <c:pt idx="38">
                  <c:v>-2.2819575821950013</c:v>
                </c:pt>
                <c:pt idx="39">
                  <c:v>-2.2819575821950013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3-46B0-B394-C8C8F51B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75376"/>
        <c:axId val="143375696"/>
      </c:scatterChart>
      <c:catAx>
        <c:axId val="1433753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43375696"/>
        <c:crosses val="autoZero"/>
        <c:auto val="1"/>
        <c:lblAlgn val="ctr"/>
        <c:lblOffset val="100"/>
        <c:noMultiLvlLbl val="1"/>
      </c:catAx>
      <c:valAx>
        <c:axId val="14337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55419</xdr:colOff>
      <xdr:row>1</xdr:row>
      <xdr:rowOff>34633</xdr:rowOff>
    </xdr:from>
    <xdr:ext cx="11935690" cy="190500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09B2A7-88EA-45F5-8AFC-6DEE64FB562F}"/>
            </a:ext>
          </a:extLst>
        </xdr:cNvPr>
        <xdr:cNvSpPr txBox="1"/>
      </xdr:nvSpPr>
      <xdr:spPr>
        <a:xfrm>
          <a:off x="55419" y="263233"/>
          <a:ext cx="11935690" cy="190500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Задание.</a:t>
          </a:r>
        </a:p>
        <a:p>
          <a:r>
            <a:rPr lang="ru-RU" sz="1200"/>
            <a:t>1. На</a:t>
          </a:r>
          <a:r>
            <a:rPr lang="ru-RU" sz="1200" baseline="0"/>
            <a:t> сайте </a:t>
          </a:r>
          <a:r>
            <a:rPr lang="en-US" sz="1200" baseline="0"/>
            <a:t>finam.ru </a:t>
          </a:r>
          <a:r>
            <a:rPr lang="ru-RU" sz="1200" baseline="0"/>
            <a:t>получены и размещены на листе</a:t>
          </a:r>
          <a:r>
            <a:rPr lang="ru-RU" sz="1200"/>
            <a:t> данные о еженедельной цене и объеме продаж акций</a:t>
          </a:r>
          <a:r>
            <a:rPr lang="ru-RU" sz="1200" baseline="0"/>
            <a:t> Русгидро, Роснефть, Сбербанк, Сургутнефтегаз за период с 01.09.2011 по 31.08.2020. Найдите на сайте </a:t>
          </a:r>
          <a:r>
            <a:rPr lang="en-US" sz="1200" baseline="0"/>
            <a:t>finam.ru </a:t>
          </a:r>
          <a:r>
            <a:rPr lang="ru-RU" sz="1200" baseline="0"/>
            <a:t>и добавьте данные о еженедельной цене акций Аэрофлота</a:t>
          </a:r>
          <a:r>
            <a:rPr lang="en-US" sz="1200" baseline="0"/>
            <a:t> (</a:t>
          </a:r>
          <a:r>
            <a:rPr lang="ru-RU" sz="1200" baseline="0"/>
            <a:t>столбцы даты, цены и объема) за тот же период.</a:t>
          </a:r>
        </a:p>
        <a:p>
          <a:r>
            <a:rPr lang="ru-RU" sz="1200" baseline="0"/>
            <a:t>2. Рассчитайте по каждому активу квартили цены и объема.</a:t>
          </a:r>
          <a:endParaRPr lang="en-US" sz="1200" baseline="0"/>
        </a:p>
        <a:p>
          <a:r>
            <a:rPr lang="ru-RU" sz="1200" baseline="0"/>
            <a:t>3</a:t>
          </a:r>
          <a:r>
            <a:rPr lang="en-US" sz="1200" baseline="0"/>
            <a:t>. </a:t>
          </a:r>
          <a:r>
            <a:rPr lang="ru-RU" sz="1200" baseline="0"/>
            <a:t>Рассчитайте межквартильное расстояние.</a:t>
          </a:r>
        </a:p>
        <a:p>
          <a:r>
            <a:rPr lang="ru-RU" sz="1200" baseline="0"/>
            <a:t>4. Определите верхнюю и нижнюю границу выброса.</a:t>
          </a:r>
        </a:p>
        <a:p>
          <a:r>
            <a:rPr lang="ru-RU" sz="1200" baseline="0"/>
            <a:t>5. С помощью функции =ЕСЛИ() заполните таблицу индикации выбросов. Для каждого значения цены и объема поставьте 0, если выброса нет и 1 если произошел выброс.</a:t>
          </a:r>
        </a:p>
        <a:p>
          <a:r>
            <a:rPr lang="ru-RU" sz="1200" baseline="0"/>
            <a:t>6. Заполните таблицу данных, очищенных от выбросов, заменяя занчения, идентифицированные как выбросы значениями верхней и нижней границ доверительного интервала.</a:t>
          </a:r>
        </a:p>
        <a:p>
          <a:r>
            <a:rPr lang="ru-RU" sz="1200" baseline="0"/>
            <a:t>7. В таблице очищенных данных примените условное форматирование для наглядного отображения подмененных данных.</a:t>
          </a:r>
          <a:endParaRPr lang="ru-RU" sz="12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26797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FC0813A-0216-4CEC-BB91-48AE4B5DEDD6}"/>
            </a:ext>
          </a:extLst>
        </xdr:cNvPr>
        <xdr:cNvSpPr txBox="1"/>
      </xdr:nvSpPr>
      <xdr:spPr>
        <a:xfrm>
          <a:off x="57150" y="241300"/>
          <a:ext cx="8959850" cy="26797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Обработайте имеющуюся на листе выборку</a:t>
          </a:r>
          <a:r>
            <a:rPr lang="ru-RU" sz="1100" baseline="0"/>
            <a:t> с целью идентификации и коррекции выбросов и пропусков.</a:t>
          </a:r>
        </a:p>
        <a:p>
          <a:r>
            <a:rPr lang="ru-RU" sz="1100" baseline="0"/>
            <a:t>1. Создайте тест на наличие пропусков:</a:t>
          </a:r>
        </a:p>
        <a:p>
          <a:r>
            <a:rPr lang="ru-RU" sz="1100" baseline="0"/>
            <a:t>   а) по значению - проверка на наличие пустой строки в ячейке - данный способ выявляет не все пропуски;</a:t>
          </a:r>
        </a:p>
        <a:p>
          <a:r>
            <a:rPr lang="ru-RU" sz="1100" baseline="0"/>
            <a:t>   б) с помощью функции,  например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=ЕСЛИ(ЕСЛИОШИБКА(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ABS(A16)*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ЗНАК(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A16);0)=0; 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Пропуск"; ""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или =ЕСЛИ(ЕЧИСЛО(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A16);"";"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Пропуск"), 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либо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другой подходящей функции.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Создайте тест на наличие выбросов: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на основе межквартильного размаха;</a:t>
          </a:r>
        </a:p>
        <a:p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б) на основе величины погрешности.</a:t>
          </a:r>
        </a:p>
        <a:p>
          <a:r>
            <a:rPr lang="ru-RU" sz="1100" baseline="0"/>
            <a:t>3. Постройте комбинированную диаграмму с данными выборки и данными границ найденных доверительных интервалов</a:t>
          </a:r>
          <a:r>
            <a:rPr lang="en-US" sz="1100" baseline="0"/>
            <a:t>.</a:t>
          </a:r>
        </a:p>
        <a:p>
          <a:r>
            <a:rPr lang="en-US" sz="1100" baseline="0"/>
            <a:t>4. </a:t>
          </a:r>
          <a:r>
            <a:rPr lang="ru-RU" sz="1100" baseline="0"/>
            <a:t>Устраните пропуски, используя методы:</a:t>
          </a:r>
        </a:p>
        <a:p>
          <a:r>
            <a:rPr lang="ru-RU" sz="1100" baseline="0"/>
            <a:t>   а) простого исключения;</a:t>
          </a:r>
        </a:p>
        <a:p>
          <a:r>
            <a:rPr lang="ru-RU" sz="1100" baseline="0"/>
            <a:t>   б) </a:t>
          </a:r>
          <a:r>
            <a:rPr lang="en-US" sz="1100" baseline="0"/>
            <a:t>ad-hoc </a:t>
          </a:r>
          <a:r>
            <a:rPr lang="ru-RU" sz="1100" baseline="0"/>
            <a:t>исключения (ситуативное);</a:t>
          </a:r>
        </a:p>
        <a:p>
          <a:r>
            <a:rPr lang="ru-RU" sz="1100" baseline="0"/>
            <a:t>   в) статитстической подстановки (медианы);</a:t>
          </a:r>
        </a:p>
        <a:p>
          <a:r>
            <a:rPr lang="ru-RU" sz="1100" baseline="0"/>
            <a:t>   г) маркировки.</a:t>
          </a:r>
        </a:p>
      </xdr:txBody>
    </xdr:sp>
    <xdr:clientData/>
  </xdr:oneCellAnchor>
  <xdr:twoCellAnchor>
    <xdr:from>
      <xdr:col>14</xdr:col>
      <xdr:colOff>349249</xdr:colOff>
      <xdr:row>18</xdr:row>
      <xdr:rowOff>158750</xdr:rowOff>
    </xdr:from>
    <xdr:to>
      <xdr:col>22</xdr:col>
      <xdr:colOff>438150</xdr:colOff>
      <xdr:row>39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30F1D09-5724-4775-8E53-9478ABAA2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44450</xdr:rowOff>
    </xdr:from>
    <xdr:ext cx="8959850" cy="7810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74444C-F13D-4BF3-84C1-21DE058372D4}"/>
            </a:ext>
          </a:extLst>
        </xdr:cNvPr>
        <xdr:cNvSpPr txBox="1"/>
      </xdr:nvSpPr>
      <xdr:spPr>
        <a:xfrm>
          <a:off x="57150" y="241300"/>
          <a:ext cx="8959850" cy="7810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63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100"/>
            <a:t>Задание.</a:t>
          </a:r>
        </a:p>
        <a:p>
          <a:r>
            <a:rPr lang="ru-RU" sz="1100"/>
            <a:t>Скорректируйте данные с помощью метода множественной условной подстановки (импутации)</a:t>
          </a:r>
          <a:r>
            <a:rPr lang="ru-RU" sz="1100" baseline="0"/>
            <a:t>.</a:t>
          </a:r>
          <a:endParaRPr lang="en-US" sz="1100" baseline="0"/>
        </a:p>
        <a:p>
          <a:r>
            <a:rPr lang="ru-RU" sz="1100" baseline="0"/>
            <a:t>Постройте графики исходного и скорректированного ряда данных.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44D998C-DE5F-4205-B2A4-D05DC91DED5A}" autoFormatId="16" applyNumberFormats="0" applyBorderFormats="0" applyFontFormats="0" applyPatternFormats="0" applyAlignmentFormats="0" applyWidthHeightFormats="0">
  <queryTableRefresh nextId="5">
    <queryTableFields count="4">
      <queryTableField id="1" name="&lt;PER&gt;" tableColumnId="1"/>
      <queryTableField id="2" name="&lt;DATE&gt;" tableColumnId="2"/>
      <queryTableField id="3" name="&lt;HYDR_CLOSE&gt;" tableColumnId="3"/>
      <queryTableField id="4" name="&lt;HYDR_VOL&gt;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59F9163-0AC1-49B7-AC01-A70BB7378FA9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ROSN_CLOSE&gt;" tableColumnId="2"/>
      <queryTableField id="3" name="&lt;ROSN_VOL&gt;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FC172BB9-6FAF-409B-8551-46412DED058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BER_CLOSE&gt;" tableColumnId="2"/>
      <queryTableField id="3" name="&lt;SBER_VOL&gt;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77F32A9B-30D0-4950-B46E-74F204944696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SNGS_CLOSE&gt;" tableColumnId="2"/>
      <queryTableField id="3" name="&lt;SNGS_VOL&gt;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" xr16:uid="{2EA685C9-66BE-4ABB-9669-C62834F079F2}" autoFormatId="16" applyNumberFormats="0" applyBorderFormats="0" applyFontFormats="0" applyPatternFormats="0" applyAlignmentFormats="0" applyWidthHeightFormats="0">
  <queryTableRefresh nextId="4">
    <queryTableFields count="3">
      <queryTableField id="1" name="&lt;DATE&gt;" tableColumnId="1"/>
      <queryTableField id="2" name="&lt;AFLT_CLOSE&gt;" tableColumnId="2"/>
      <queryTableField id="3" name="&lt;AFLT_VOL&gt;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2B7FD-6B71-4831-9A3C-26C0B42028F5}" name="HYDR_110901_200901" displayName="HYDR_110901_200901" ref="A26:D495" tableType="queryTable" totalsRowShown="0">
  <autoFilter ref="A26:D495" xr:uid="{901A2348-4F36-4FB1-B12E-E95720B78C8E}"/>
  <tableColumns count="4">
    <tableColumn id="1" xr3:uid="{28E0286B-AE93-49BC-ACDC-0F6EBEC550DA}" uniqueName="1" name="&lt;PER&gt;" queryTableFieldId="1" dataDxfId="12"/>
    <tableColumn id="2" xr3:uid="{D4767EFA-4664-4814-8BC5-7985F1E367E7}" uniqueName="2" name="&lt;DATE&gt;" queryTableFieldId="2" dataDxfId="11"/>
    <tableColumn id="3" xr3:uid="{94786768-4B9A-435C-97D9-5835557E9B45}" uniqueName="3" name="&lt;HYDR_CLOSE&gt;" queryTableFieldId="3"/>
    <tableColumn id="4" xr3:uid="{722C1EF4-3CEB-4816-92BF-1AC669BDE524}" uniqueName="4" name="&lt;HYDR_VOL&gt;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15201C-71E3-44A5-8746-C7411BE2BFF8}" name="ROSN_110901_200901" displayName="ROSN_110901_200901" ref="E26:G495" tableType="queryTable" totalsRowShown="0">
  <autoFilter ref="E26:G495" xr:uid="{84A99573-3881-4FD8-B1E2-2891141AA897}"/>
  <tableColumns count="3">
    <tableColumn id="1" xr3:uid="{84B81932-F768-481C-A222-624F99B5027B}" uniqueName="1" name="&lt;DATE&gt;" queryTableFieldId="1" dataDxfId="10"/>
    <tableColumn id="2" xr3:uid="{1D420085-69F1-4C37-8B71-4B52896E5E72}" uniqueName="2" name="&lt;ROSN_CLOSE&gt;" queryTableFieldId="2"/>
    <tableColumn id="3" xr3:uid="{9F13C92A-4A6B-4F2D-9AE5-A985B37D123F}" uniqueName="3" name="&lt;ROSN_VOL&gt;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04C290-D10B-476C-BDD4-292EF18AF260}" name="SBER_110901_200901" displayName="SBER_110901_200901" ref="H26:J495" tableType="queryTable" totalsRowShown="0">
  <autoFilter ref="H26:J495" xr:uid="{AD9F76CF-A2C8-40AF-8AD1-B1175ECC79AC}"/>
  <tableColumns count="3">
    <tableColumn id="1" xr3:uid="{DFA905F8-B9E8-44EE-9A4A-B02E8DA74C93}" uniqueName="1" name="&lt;DATE&gt;" queryTableFieldId="1" dataDxfId="9"/>
    <tableColumn id="2" xr3:uid="{17F178B4-2973-412B-85E1-DD15028CBD02}" uniqueName="2" name="&lt;SBER_CLOSE&gt;" queryTableFieldId="2"/>
    <tableColumn id="3" xr3:uid="{A65EF8A1-B1DB-465D-81E5-9723CFA2C3FB}" uniqueName="3" name="&lt;SBER_VOL&gt;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D6B4FD-5880-4403-B962-D58F0779FC03}" name="SNGC_110901_200901" displayName="SNGC_110901_200901" ref="K26:M495" tableType="queryTable" totalsRowShown="0">
  <autoFilter ref="K26:M495" xr:uid="{017F18AC-6087-4F1B-ADD4-CBE679BA5598}"/>
  <tableColumns count="3">
    <tableColumn id="1" xr3:uid="{E9CE9AA3-BDBF-46F4-9AF9-406A56E3728D}" uniqueName="1" name="&lt;DATE&gt;" queryTableFieldId="1" dataDxfId="8"/>
    <tableColumn id="2" xr3:uid="{1F1D8D2B-B4DB-4AC3-B087-C50D63211FC3}" uniqueName="2" name="&lt;SNGS_CLOSE&gt;" queryTableFieldId="2"/>
    <tableColumn id="3" xr3:uid="{CCF7A983-8BEF-4D88-A1B3-0C5741BB5DCA}" uniqueName="3" name="&lt;SNGS_VOL&gt;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8B45EE-A4B8-4D75-B448-FABB8275BCD7}" name="AFLT_110901_200901" displayName="AFLT_110901_200901" ref="N26:P495" tableType="queryTable" totalsRowShown="0">
  <autoFilter ref="N26:P495" xr:uid="{2B0586B8-2AC6-4272-BFF3-38D99CB03FAE}"/>
  <tableColumns count="3">
    <tableColumn id="1" xr3:uid="{A6157800-51A7-441F-BD6E-6FBDCCC7987B}" uniqueName="1" name="&lt;DATE&gt;" queryTableFieldId="1" dataDxfId="7"/>
    <tableColumn id="2" xr3:uid="{A92732C6-00FA-45C7-B392-38C1ACE529EA}" uniqueName="2" name="&lt;AFLT_CLOSE&gt;" queryTableFieldId="2"/>
    <tableColumn id="3" xr3:uid="{469F0DA9-7D8A-4EFB-9052-D17AB8C159D5}" uniqueName="3" name="&lt;AFLT_VOL&gt;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6"/>
  <sheetViews>
    <sheetView topLeftCell="P19" zoomScale="110" zoomScaleNormal="110" workbookViewId="0">
      <selection activeCell="A13" sqref="A13"/>
    </sheetView>
  </sheetViews>
  <sheetFormatPr defaultRowHeight="14.4" x14ac:dyDescent="0.3"/>
  <cols>
    <col min="1" max="1" width="8.44140625" bestFit="1" customWidth="1"/>
    <col min="2" max="2" width="10.109375" bestFit="1" customWidth="1"/>
    <col min="3" max="3" width="14.33203125" customWidth="1"/>
    <col min="4" max="4" width="14.44140625" customWidth="1"/>
    <col min="5" max="5" width="10.109375" bestFit="1" customWidth="1"/>
    <col min="6" max="6" width="15.33203125" customWidth="1"/>
    <col min="7" max="7" width="14.44140625" bestFit="1" customWidth="1"/>
    <col min="8" max="8" width="10.109375" bestFit="1" customWidth="1"/>
    <col min="9" max="9" width="15.88671875" bestFit="1" customWidth="1"/>
    <col min="10" max="10" width="13.88671875" bestFit="1" customWidth="1"/>
    <col min="11" max="11" width="10.109375" bestFit="1" customWidth="1"/>
    <col min="12" max="12" width="16.33203125" bestFit="1" customWidth="1"/>
    <col min="13" max="13" width="14.33203125" bestFit="1" customWidth="1"/>
    <col min="14" max="14" width="10.109375" bestFit="1" customWidth="1"/>
    <col min="15" max="15" width="15.6640625" bestFit="1" customWidth="1"/>
    <col min="16" max="16" width="13.6640625" bestFit="1" customWidth="1"/>
    <col min="17" max="17" width="10.88671875" customWidth="1"/>
    <col min="39" max="42" width="9.33203125" customWidth="1"/>
    <col min="44" max="44" width="11.44140625" customWidth="1"/>
    <col min="46" max="46" width="10.6640625" customWidth="1"/>
  </cols>
  <sheetData>
    <row r="1" spans="1:17" ht="18" x14ac:dyDescent="0.35">
      <c r="A1" s="3" t="s">
        <v>58</v>
      </c>
    </row>
    <row r="2" spans="1:17" ht="14.4" customHeight="1" x14ac:dyDescent="0.3">
      <c r="A2" s="7"/>
    </row>
    <row r="3" spans="1:17" ht="14.4" customHeight="1" x14ac:dyDescent="0.3">
      <c r="A3" s="7"/>
    </row>
    <row r="4" spans="1:17" ht="14.4" customHeight="1" x14ac:dyDescent="0.3">
      <c r="A4" s="7"/>
    </row>
    <row r="5" spans="1:17" ht="14.4" customHeight="1" x14ac:dyDescent="0.3">
      <c r="A5" s="7"/>
    </row>
    <row r="6" spans="1:17" ht="14.4" customHeight="1" x14ac:dyDescent="0.3">
      <c r="A6" s="7"/>
    </row>
    <row r="7" spans="1:17" ht="14.4" customHeight="1" x14ac:dyDescent="0.3">
      <c r="A7" s="7"/>
    </row>
    <row r="8" spans="1:17" ht="14.4" customHeight="1" x14ac:dyDescent="0.3">
      <c r="A8" s="7"/>
    </row>
    <row r="9" spans="1:17" ht="14.4" customHeight="1" x14ac:dyDescent="0.3">
      <c r="A9" s="7"/>
    </row>
    <row r="10" spans="1:17" ht="14.4" customHeight="1" x14ac:dyDescent="0.3">
      <c r="A10" s="7"/>
    </row>
    <row r="11" spans="1:17" ht="14.4" customHeight="1" x14ac:dyDescent="0.3">
      <c r="A11" s="7"/>
    </row>
    <row r="12" spans="1:17" ht="14.4" customHeight="1" x14ac:dyDescent="0.3">
      <c r="A12" s="7"/>
    </row>
    <row r="13" spans="1:17" x14ac:dyDescent="0.3">
      <c r="A13" s="7"/>
    </row>
    <row r="14" spans="1:17" x14ac:dyDescent="0.3">
      <c r="A14" s="4" t="s">
        <v>0</v>
      </c>
      <c r="B14" s="4"/>
      <c r="C14" s="4" t="s">
        <v>1</v>
      </c>
      <c r="D14" s="4" t="s">
        <v>2</v>
      </c>
      <c r="F14" s="4" t="s">
        <v>1</v>
      </c>
      <c r="G14" s="4" t="s">
        <v>2</v>
      </c>
      <c r="I14" s="4" t="s">
        <v>1</v>
      </c>
      <c r="J14" s="4" t="s">
        <v>2</v>
      </c>
      <c r="L14" s="4" t="s">
        <v>1</v>
      </c>
      <c r="M14" s="4" t="s">
        <v>2</v>
      </c>
      <c r="O14" s="4" t="s">
        <v>1</v>
      </c>
      <c r="P14" s="4" t="s">
        <v>2</v>
      </c>
      <c r="Q14" s="8" t="s">
        <v>20</v>
      </c>
    </row>
    <row r="15" spans="1:17" x14ac:dyDescent="0.3">
      <c r="B15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>
        <f>MAX(P27:P495)</f>
        <v>0</v>
      </c>
    </row>
    <row r="16" spans="1:17" x14ac:dyDescent="0.3">
      <c r="B16">
        <v>3</v>
      </c>
      <c r="D16" s="10"/>
      <c r="G16" s="10"/>
      <c r="J16" s="10"/>
      <c r="Q16" s="8"/>
    </row>
    <row r="17" spans="1:48" x14ac:dyDescent="0.3">
      <c r="B17">
        <v>2</v>
      </c>
      <c r="D17" s="10"/>
      <c r="G17" s="10"/>
      <c r="J17" s="10"/>
      <c r="Q17" s="8" t="e">
        <f>MEDIAN(P27:P495)</f>
        <v>#NUM!</v>
      </c>
    </row>
    <row r="18" spans="1:48" x14ac:dyDescent="0.3">
      <c r="B18">
        <v>1</v>
      </c>
      <c r="D18" s="10"/>
      <c r="G18" s="10"/>
      <c r="J18" s="10"/>
      <c r="Q18" s="8"/>
    </row>
    <row r="19" spans="1:48" x14ac:dyDescent="0.3">
      <c r="B19">
        <v>0</v>
      </c>
      <c r="C19" s="15"/>
      <c r="D19" s="10"/>
      <c r="F19" s="10"/>
      <c r="G19" s="10"/>
      <c r="I19" s="12"/>
      <c r="J19" s="10"/>
      <c r="L19" s="12"/>
      <c r="M19" s="10"/>
      <c r="O19" s="12"/>
      <c r="P19" s="10"/>
      <c r="Q19" s="8">
        <f>MIN(P27:P495)</f>
        <v>0</v>
      </c>
    </row>
    <row r="20" spans="1:48" x14ac:dyDescent="0.3">
      <c r="D20" s="10"/>
      <c r="G20" s="10"/>
      <c r="Q20" s="8"/>
    </row>
    <row r="21" spans="1:48" x14ac:dyDescent="0.3">
      <c r="A21" s="4" t="s">
        <v>3</v>
      </c>
      <c r="C21">
        <f>C16-C18</f>
        <v>0</v>
      </c>
      <c r="D21" s="10">
        <f>D16-D18</f>
        <v>0</v>
      </c>
      <c r="F21">
        <f>F16-F18</f>
        <v>0</v>
      </c>
      <c r="G21" s="10">
        <f>G16-G18</f>
        <v>0</v>
      </c>
      <c r="I21">
        <f>I16-I18</f>
        <v>0</v>
      </c>
      <c r="J21" s="10">
        <f>J16-J18</f>
        <v>0</v>
      </c>
      <c r="L21">
        <f>L16-L18</f>
        <v>0</v>
      </c>
      <c r="M21">
        <f>M16-M18</f>
        <v>0</v>
      </c>
      <c r="O21">
        <f>O16-O18</f>
        <v>0</v>
      </c>
      <c r="P21">
        <f>P16-P18</f>
        <v>0</v>
      </c>
    </row>
    <row r="23" spans="1:48" x14ac:dyDescent="0.3">
      <c r="A23" s="4" t="s">
        <v>16</v>
      </c>
      <c r="C23" s="13">
        <f>C16+1.5*C21</f>
        <v>0</v>
      </c>
      <c r="D23" s="10">
        <f>D16+1.5*D21</f>
        <v>0</v>
      </c>
      <c r="F23">
        <f>F16+1.5*F21</f>
        <v>0</v>
      </c>
      <c r="G23" s="14">
        <f>G16+1.5*G21</f>
        <v>0</v>
      </c>
      <c r="I23">
        <f>I16+1.5*I21</f>
        <v>0</v>
      </c>
      <c r="J23" s="14">
        <f>J16+1.5*J21</f>
        <v>0</v>
      </c>
      <c r="L23">
        <f>L16+1.5*L21</f>
        <v>0</v>
      </c>
      <c r="M23" s="10">
        <f>M16+1.5*M21</f>
        <v>0</v>
      </c>
      <c r="O23">
        <f>O16+1.5*O21</f>
        <v>0</v>
      </c>
      <c r="P23" s="10">
        <f>P16+1.5*P21</f>
        <v>0</v>
      </c>
      <c r="R23" t="s">
        <v>24</v>
      </c>
    </row>
    <row r="24" spans="1:48" x14ac:dyDescent="0.3">
      <c r="A24" s="4" t="s">
        <v>15</v>
      </c>
      <c r="C24">
        <f>C18-1.5*C21</f>
        <v>0</v>
      </c>
      <c r="D24" s="10">
        <f>D18-1.5*D21</f>
        <v>0</v>
      </c>
      <c r="F24">
        <f>F18-1.5*F21</f>
        <v>0</v>
      </c>
      <c r="G24" s="10">
        <f>G18-1.5*G21</f>
        <v>0</v>
      </c>
      <c r="I24">
        <f>I18-1.5*I21</f>
        <v>0</v>
      </c>
      <c r="J24">
        <f>J18-1.5*J21</f>
        <v>0</v>
      </c>
      <c r="L24">
        <f>L18-1.5*L21</f>
        <v>0</v>
      </c>
      <c r="M24">
        <f>M18-1.5*M21</f>
        <v>0</v>
      </c>
      <c r="O24">
        <f>O18-1.5*O21</f>
        <v>0</v>
      </c>
      <c r="P24" s="10">
        <f>P18-1.5*P21</f>
        <v>0</v>
      </c>
      <c r="R24" s="64" t="s">
        <v>21</v>
      </c>
      <c r="S24" s="65"/>
      <c r="T24" s="65"/>
      <c r="U24" s="66"/>
      <c r="V24" s="64" t="s">
        <v>25</v>
      </c>
      <c r="W24" s="65"/>
      <c r="X24" s="65"/>
      <c r="Y24" s="66"/>
      <c r="Z24" s="64" t="s">
        <v>26</v>
      </c>
      <c r="AA24" s="65"/>
      <c r="AB24" s="65"/>
      <c r="AC24" s="66"/>
      <c r="AD24" s="64" t="s">
        <v>27</v>
      </c>
      <c r="AE24" s="65"/>
      <c r="AF24" s="65"/>
      <c r="AG24" s="66"/>
      <c r="AH24" s="64" t="s">
        <v>28</v>
      </c>
      <c r="AI24" s="65"/>
      <c r="AJ24" s="65"/>
      <c r="AK24" s="66"/>
      <c r="AM24" s="9" t="s">
        <v>31</v>
      </c>
    </row>
    <row r="25" spans="1:48" x14ac:dyDescent="0.3">
      <c r="D25" s="6"/>
      <c r="R25" s="68" t="s">
        <v>30</v>
      </c>
      <c r="S25" s="69"/>
      <c r="T25" s="68" t="s">
        <v>29</v>
      </c>
      <c r="U25" s="69"/>
      <c r="V25" s="68" t="s">
        <v>30</v>
      </c>
      <c r="W25" s="69"/>
      <c r="X25" s="68" t="s">
        <v>29</v>
      </c>
      <c r="Y25" s="69"/>
      <c r="Z25" s="68" t="s">
        <v>30</v>
      </c>
      <c r="AA25" s="69"/>
      <c r="AB25" s="68" t="s">
        <v>29</v>
      </c>
      <c r="AC25" s="69"/>
      <c r="AD25" s="68" t="s">
        <v>30</v>
      </c>
      <c r="AE25" s="69"/>
      <c r="AF25" s="68" t="s">
        <v>29</v>
      </c>
      <c r="AG25" s="69"/>
      <c r="AH25" s="68" t="s">
        <v>30</v>
      </c>
      <c r="AI25" s="69"/>
      <c r="AJ25" s="68" t="s">
        <v>29</v>
      </c>
      <c r="AK25" s="69"/>
      <c r="AM25" s="67" t="s">
        <v>21</v>
      </c>
      <c r="AN25" s="67"/>
      <c r="AO25" s="67" t="s">
        <v>25</v>
      </c>
      <c r="AP25" s="67"/>
      <c r="AQ25" s="67" t="s">
        <v>32</v>
      </c>
      <c r="AR25" s="67"/>
      <c r="AS25" s="67" t="s">
        <v>33</v>
      </c>
      <c r="AT25" s="67"/>
      <c r="AU25" s="67" t="s">
        <v>28</v>
      </c>
      <c r="AV25" s="67"/>
    </row>
    <row r="26" spans="1:48" x14ac:dyDescent="0.3">
      <c r="A26" t="s">
        <v>4</v>
      </c>
      <c r="B26" t="s">
        <v>5</v>
      </c>
      <c r="C26" t="s">
        <v>6</v>
      </c>
      <c r="D26" t="s">
        <v>7</v>
      </c>
      <c r="E26" t="s">
        <v>5</v>
      </c>
      <c r="F26" t="s">
        <v>9</v>
      </c>
      <c r="G26" t="s">
        <v>10</v>
      </c>
      <c r="H26" t="s">
        <v>5</v>
      </c>
      <c r="I26" t="s">
        <v>11</v>
      </c>
      <c r="J26" t="s">
        <v>12</v>
      </c>
      <c r="K26" t="s">
        <v>5</v>
      </c>
      <c r="L26" t="s">
        <v>13</v>
      </c>
      <c r="M26" t="s">
        <v>14</v>
      </c>
      <c r="N26" t="s">
        <v>5</v>
      </c>
      <c r="O26" t="s">
        <v>17</v>
      </c>
      <c r="P26" t="s">
        <v>18</v>
      </c>
      <c r="R26" s="11" t="s">
        <v>22</v>
      </c>
      <c r="S26" s="11" t="s">
        <v>23</v>
      </c>
      <c r="T26" s="11" t="s">
        <v>22</v>
      </c>
      <c r="U26" s="11" t="s">
        <v>23</v>
      </c>
      <c r="V26" s="11" t="s">
        <v>22</v>
      </c>
      <c r="W26" s="11" t="s">
        <v>23</v>
      </c>
      <c r="X26" s="11" t="s">
        <v>22</v>
      </c>
      <c r="Y26" s="11" t="s">
        <v>23</v>
      </c>
      <c r="Z26" s="11" t="s">
        <v>22</v>
      </c>
      <c r="AA26" s="11" t="s">
        <v>23</v>
      </c>
      <c r="AB26" s="11" t="s">
        <v>22</v>
      </c>
      <c r="AC26" s="11" t="s">
        <v>23</v>
      </c>
      <c r="AD26" s="11" t="s">
        <v>22</v>
      </c>
      <c r="AE26" s="11" t="s">
        <v>23</v>
      </c>
      <c r="AF26" s="11" t="s">
        <v>22</v>
      </c>
      <c r="AG26" s="11" t="s">
        <v>23</v>
      </c>
      <c r="AH26" s="11" t="s">
        <v>22</v>
      </c>
      <c r="AI26" s="11" t="s">
        <v>23</v>
      </c>
      <c r="AJ26" s="11" t="s">
        <v>22</v>
      </c>
      <c r="AK26" s="11" t="s">
        <v>23</v>
      </c>
      <c r="AM26" s="11" t="s">
        <v>22</v>
      </c>
      <c r="AN26" s="11" t="s">
        <v>23</v>
      </c>
      <c r="AO26" s="11" t="s">
        <v>22</v>
      </c>
      <c r="AP26" s="11" t="s">
        <v>23</v>
      </c>
      <c r="AQ26" s="11" t="s">
        <v>22</v>
      </c>
      <c r="AR26" s="11" t="s">
        <v>23</v>
      </c>
      <c r="AS26" s="11" t="s">
        <v>22</v>
      </c>
      <c r="AT26" s="11" t="s">
        <v>23</v>
      </c>
      <c r="AU26" s="11" t="s">
        <v>22</v>
      </c>
      <c r="AV26" s="11" t="s">
        <v>23</v>
      </c>
    </row>
    <row r="27" spans="1:48" x14ac:dyDescent="0.3">
      <c r="A27" s="1" t="s">
        <v>8</v>
      </c>
      <c r="B27" s="2">
        <v>40791</v>
      </c>
      <c r="C27">
        <v>1.2509999999999999</v>
      </c>
      <c r="D27">
        <v>3224073000</v>
      </c>
      <c r="E27" s="2">
        <v>40791</v>
      </c>
      <c r="F27">
        <v>221.63</v>
      </c>
      <c r="G27">
        <v>64199320</v>
      </c>
      <c r="H27" s="2">
        <v>40791</v>
      </c>
      <c r="I27">
        <v>83.2</v>
      </c>
      <c r="J27">
        <v>1388996930</v>
      </c>
      <c r="K27" s="2">
        <v>40791</v>
      </c>
      <c r="L27">
        <v>23.488</v>
      </c>
      <c r="M27">
        <v>175003200</v>
      </c>
      <c r="N27" s="2">
        <v>40791</v>
      </c>
    </row>
    <row r="28" spans="1:48" x14ac:dyDescent="0.3">
      <c r="A28" s="1" t="s">
        <v>8</v>
      </c>
      <c r="B28" s="2">
        <v>40798</v>
      </c>
      <c r="C28">
        <v>1.2712000000000001</v>
      </c>
      <c r="D28">
        <v>3330841000</v>
      </c>
      <c r="E28" s="2">
        <v>40798</v>
      </c>
      <c r="F28">
        <v>212.8</v>
      </c>
      <c r="G28">
        <v>88254770</v>
      </c>
      <c r="H28" s="2">
        <v>40798</v>
      </c>
      <c r="I28">
        <v>81.489999999999995</v>
      </c>
      <c r="J28">
        <v>1486053340</v>
      </c>
      <c r="K28" s="2">
        <v>40798</v>
      </c>
      <c r="L28">
        <v>25.34</v>
      </c>
      <c r="M28">
        <v>285278000</v>
      </c>
      <c r="N28" s="2">
        <v>40798</v>
      </c>
    </row>
    <row r="29" spans="1:48" x14ac:dyDescent="0.3">
      <c r="A29" s="1" t="s">
        <v>8</v>
      </c>
      <c r="B29" s="2">
        <v>40805</v>
      </c>
      <c r="C29">
        <v>1.0811999999999999</v>
      </c>
      <c r="D29">
        <v>2999055000</v>
      </c>
      <c r="E29" s="2">
        <v>40805</v>
      </c>
      <c r="F29">
        <v>184</v>
      </c>
      <c r="G29">
        <v>96045920</v>
      </c>
      <c r="H29" s="2">
        <v>40805</v>
      </c>
      <c r="I29">
        <v>69.989999999999995</v>
      </c>
      <c r="J29">
        <v>1549756750</v>
      </c>
      <c r="K29" s="2">
        <v>40805</v>
      </c>
      <c r="L29">
        <v>24.196000000000002</v>
      </c>
      <c r="M29">
        <v>242263200</v>
      </c>
      <c r="N29" s="2">
        <v>40805</v>
      </c>
    </row>
    <row r="30" spans="1:48" x14ac:dyDescent="0.3">
      <c r="A30" s="1" t="s">
        <v>8</v>
      </c>
      <c r="B30" s="2">
        <v>40812</v>
      </c>
      <c r="C30">
        <v>1.0470999999999999</v>
      </c>
      <c r="D30">
        <v>3494229000</v>
      </c>
      <c r="E30" s="2">
        <v>40812</v>
      </c>
      <c r="F30">
        <v>190.28</v>
      </c>
      <c r="G30">
        <v>81208670</v>
      </c>
      <c r="H30" s="2">
        <v>40812</v>
      </c>
      <c r="I30">
        <v>70.44</v>
      </c>
      <c r="J30">
        <v>1855544060</v>
      </c>
      <c r="K30" s="2">
        <v>40812</v>
      </c>
      <c r="L30">
        <v>26.2</v>
      </c>
      <c r="M30">
        <v>200953200</v>
      </c>
      <c r="N30" s="2">
        <v>40812</v>
      </c>
    </row>
    <row r="31" spans="1:48" x14ac:dyDescent="0.3">
      <c r="A31" s="1" t="s">
        <v>8</v>
      </c>
      <c r="B31" s="2">
        <v>40819</v>
      </c>
      <c r="C31">
        <v>1.1037999999999999</v>
      </c>
      <c r="D31">
        <v>3469481000</v>
      </c>
      <c r="E31" s="2">
        <v>40819</v>
      </c>
      <c r="F31">
        <v>192.5</v>
      </c>
      <c r="G31">
        <v>89402760</v>
      </c>
      <c r="H31" s="2">
        <v>40819</v>
      </c>
      <c r="I31">
        <v>68.22</v>
      </c>
      <c r="J31">
        <v>2139740140</v>
      </c>
      <c r="K31" s="2">
        <v>40819</v>
      </c>
      <c r="L31">
        <v>25.222999999999999</v>
      </c>
      <c r="M31">
        <v>193592800</v>
      </c>
      <c r="N31" s="2">
        <v>40819</v>
      </c>
    </row>
    <row r="32" spans="1:48" x14ac:dyDescent="0.3">
      <c r="A32" s="1" t="s">
        <v>8</v>
      </c>
      <c r="B32" s="2">
        <v>40826</v>
      </c>
      <c r="C32">
        <v>1.127</v>
      </c>
      <c r="D32">
        <v>2832910000</v>
      </c>
      <c r="E32" s="2">
        <v>40826</v>
      </c>
      <c r="F32">
        <v>199.84</v>
      </c>
      <c r="G32">
        <v>87991450</v>
      </c>
      <c r="H32" s="2">
        <v>40826</v>
      </c>
      <c r="I32">
        <v>80.72</v>
      </c>
      <c r="J32">
        <v>2261749030</v>
      </c>
      <c r="K32" s="2">
        <v>40826</v>
      </c>
      <c r="L32">
        <v>25.55</v>
      </c>
      <c r="M32">
        <v>146401500</v>
      </c>
      <c r="N32" s="2">
        <v>40826</v>
      </c>
    </row>
    <row r="33" spans="1:14" x14ac:dyDescent="0.3">
      <c r="A33" s="1" t="s">
        <v>8</v>
      </c>
      <c r="B33" s="2">
        <v>40833</v>
      </c>
      <c r="C33">
        <v>1.085</v>
      </c>
      <c r="D33">
        <v>3011651000</v>
      </c>
      <c r="E33" s="2">
        <v>40833</v>
      </c>
      <c r="F33">
        <v>200.48</v>
      </c>
      <c r="G33">
        <v>78323900</v>
      </c>
      <c r="H33" s="2">
        <v>40833</v>
      </c>
      <c r="I33">
        <v>81.900000000000006</v>
      </c>
      <c r="J33">
        <v>2489298150</v>
      </c>
      <c r="K33" s="2">
        <v>40833</v>
      </c>
      <c r="L33">
        <v>24.899000000000001</v>
      </c>
      <c r="M33">
        <v>162026100</v>
      </c>
      <c r="N33" s="2">
        <v>40833</v>
      </c>
    </row>
    <row r="34" spans="1:14" x14ac:dyDescent="0.3">
      <c r="A34" s="1" t="s">
        <v>8</v>
      </c>
      <c r="B34" s="2">
        <v>40840</v>
      </c>
      <c r="C34">
        <v>1.1479999999999999</v>
      </c>
      <c r="D34">
        <v>3890075000</v>
      </c>
      <c r="E34" s="2">
        <v>40840</v>
      </c>
      <c r="F34">
        <v>225</v>
      </c>
      <c r="G34">
        <v>90349940</v>
      </c>
      <c r="H34" s="2">
        <v>40840</v>
      </c>
      <c r="I34">
        <v>85.4</v>
      </c>
      <c r="J34">
        <v>1793340830</v>
      </c>
      <c r="K34" s="2">
        <v>40840</v>
      </c>
      <c r="L34">
        <v>26.42</v>
      </c>
      <c r="M34">
        <v>161145300</v>
      </c>
      <c r="N34" s="2">
        <v>40840</v>
      </c>
    </row>
    <row r="35" spans="1:14" x14ac:dyDescent="0.3">
      <c r="A35" s="1" t="s">
        <v>8</v>
      </c>
      <c r="B35" s="2">
        <v>40847</v>
      </c>
      <c r="C35">
        <v>1.1519999999999999</v>
      </c>
      <c r="D35">
        <v>2086125000</v>
      </c>
      <c r="E35" s="2">
        <v>40847</v>
      </c>
      <c r="F35">
        <v>218.87</v>
      </c>
      <c r="G35">
        <v>53640120</v>
      </c>
      <c r="H35" s="2">
        <v>40847</v>
      </c>
      <c r="I35">
        <v>80.900000000000006</v>
      </c>
      <c r="J35">
        <v>1581604700</v>
      </c>
      <c r="K35" s="2">
        <v>40847</v>
      </c>
      <c r="L35">
        <v>26.684999999999999</v>
      </c>
      <c r="M35">
        <v>103991600</v>
      </c>
      <c r="N35" s="2">
        <v>40847</v>
      </c>
    </row>
    <row r="36" spans="1:14" x14ac:dyDescent="0.3">
      <c r="A36" s="1" t="s">
        <v>8</v>
      </c>
      <c r="B36" s="2">
        <v>40854</v>
      </c>
      <c r="C36">
        <v>1.1721999999999999</v>
      </c>
      <c r="D36">
        <v>2427216000</v>
      </c>
      <c r="E36" s="2">
        <v>40854</v>
      </c>
      <c r="F36">
        <v>218.51</v>
      </c>
      <c r="G36">
        <v>74723480</v>
      </c>
      <c r="H36" s="2">
        <v>40854</v>
      </c>
      <c r="I36">
        <v>80.8</v>
      </c>
      <c r="J36">
        <v>1979130830</v>
      </c>
      <c r="K36" s="2">
        <v>40854</v>
      </c>
      <c r="L36">
        <v>27.363</v>
      </c>
      <c r="M36">
        <v>117094500</v>
      </c>
      <c r="N36" s="2">
        <v>40854</v>
      </c>
    </row>
    <row r="37" spans="1:14" x14ac:dyDescent="0.3">
      <c r="A37" s="1" t="s">
        <v>8</v>
      </c>
      <c r="B37" s="2">
        <v>40861</v>
      </c>
      <c r="C37">
        <v>1.1501999999999999</v>
      </c>
      <c r="D37">
        <v>1958722000</v>
      </c>
      <c r="E37" s="2">
        <v>40861</v>
      </c>
      <c r="F37">
        <v>215.48</v>
      </c>
      <c r="G37">
        <v>66260520</v>
      </c>
      <c r="H37" s="2">
        <v>40861</v>
      </c>
      <c r="I37">
        <v>80.03</v>
      </c>
      <c r="J37">
        <v>1647152850</v>
      </c>
      <c r="K37" s="2">
        <v>40861</v>
      </c>
      <c r="L37">
        <v>28.37</v>
      </c>
      <c r="M37">
        <v>154485700</v>
      </c>
      <c r="N37" s="2">
        <v>40861</v>
      </c>
    </row>
    <row r="38" spans="1:14" x14ac:dyDescent="0.3">
      <c r="A38" s="1" t="s">
        <v>8</v>
      </c>
      <c r="B38" s="2">
        <v>40868</v>
      </c>
      <c r="C38">
        <v>1.1332</v>
      </c>
      <c r="D38">
        <v>1932202000</v>
      </c>
      <c r="E38" s="2">
        <v>40868</v>
      </c>
      <c r="F38">
        <v>206.75</v>
      </c>
      <c r="G38">
        <v>54525990</v>
      </c>
      <c r="H38" s="2">
        <v>40868</v>
      </c>
      <c r="I38">
        <v>78.599999999999994</v>
      </c>
      <c r="J38">
        <v>1396555640</v>
      </c>
      <c r="K38" s="2">
        <v>40868</v>
      </c>
      <c r="L38">
        <v>26.875</v>
      </c>
      <c r="M38">
        <v>123089400</v>
      </c>
      <c r="N38" s="2">
        <v>40868</v>
      </c>
    </row>
    <row r="39" spans="1:14" x14ac:dyDescent="0.3">
      <c r="A39" s="1" t="s">
        <v>8</v>
      </c>
      <c r="B39" s="2">
        <v>40875</v>
      </c>
      <c r="C39">
        <v>1.1999</v>
      </c>
      <c r="D39">
        <v>3168303000</v>
      </c>
      <c r="E39" s="2">
        <v>40875</v>
      </c>
      <c r="F39">
        <v>222.8</v>
      </c>
      <c r="G39">
        <v>63053930</v>
      </c>
      <c r="H39" s="2">
        <v>40875</v>
      </c>
      <c r="I39">
        <v>89.5</v>
      </c>
      <c r="J39">
        <v>1820724840</v>
      </c>
      <c r="K39" s="2">
        <v>40875</v>
      </c>
      <c r="L39">
        <v>29.417999999999999</v>
      </c>
      <c r="M39">
        <v>143090600</v>
      </c>
      <c r="N39" s="2">
        <v>40875</v>
      </c>
    </row>
    <row r="40" spans="1:14" x14ac:dyDescent="0.3">
      <c r="A40" s="1" t="s">
        <v>8</v>
      </c>
      <c r="B40" s="2">
        <v>40882</v>
      </c>
      <c r="C40">
        <v>1.0705</v>
      </c>
      <c r="D40">
        <v>2896809000</v>
      </c>
      <c r="E40" s="2">
        <v>40882</v>
      </c>
      <c r="F40">
        <v>208.34</v>
      </c>
      <c r="G40">
        <v>62996380</v>
      </c>
      <c r="H40" s="2">
        <v>40882</v>
      </c>
      <c r="I40">
        <v>82.26</v>
      </c>
      <c r="J40">
        <v>1473704710</v>
      </c>
      <c r="K40" s="2">
        <v>40882</v>
      </c>
      <c r="L40">
        <v>26.568999999999999</v>
      </c>
      <c r="M40">
        <v>143085300</v>
      </c>
      <c r="N40" s="2">
        <v>40882</v>
      </c>
    </row>
    <row r="41" spans="1:14" x14ac:dyDescent="0.3">
      <c r="A41" s="1" t="s">
        <v>8</v>
      </c>
      <c r="B41" s="2">
        <v>40889</v>
      </c>
      <c r="C41">
        <v>1.0820000000000001</v>
      </c>
      <c r="D41">
        <v>3958158000</v>
      </c>
      <c r="E41" s="2">
        <v>40889</v>
      </c>
      <c r="F41">
        <v>204.55</v>
      </c>
      <c r="G41">
        <v>75224760</v>
      </c>
      <c r="H41" s="2">
        <v>40889</v>
      </c>
      <c r="I41">
        <v>80.62</v>
      </c>
      <c r="J41">
        <v>1555677230</v>
      </c>
      <c r="K41" s="2">
        <v>40889</v>
      </c>
      <c r="L41">
        <v>24.901</v>
      </c>
      <c r="M41">
        <v>216809200</v>
      </c>
      <c r="N41" s="2">
        <v>40889</v>
      </c>
    </row>
    <row r="42" spans="1:14" x14ac:dyDescent="0.3">
      <c r="A42" s="1" t="s">
        <v>8</v>
      </c>
      <c r="B42" s="2">
        <v>40896</v>
      </c>
      <c r="C42">
        <v>1.002</v>
      </c>
      <c r="D42">
        <v>2339075000</v>
      </c>
      <c r="E42" s="2">
        <v>40896</v>
      </c>
      <c r="F42">
        <v>210.2</v>
      </c>
      <c r="G42">
        <v>42007270</v>
      </c>
      <c r="H42" s="2">
        <v>40896</v>
      </c>
      <c r="I42">
        <v>80</v>
      </c>
      <c r="J42">
        <v>1000874380</v>
      </c>
      <c r="K42" s="2">
        <v>40896</v>
      </c>
      <c r="L42">
        <v>24.66</v>
      </c>
      <c r="M42">
        <v>120780500</v>
      </c>
      <c r="N42" s="2">
        <v>40896</v>
      </c>
    </row>
    <row r="43" spans="1:14" x14ac:dyDescent="0.3">
      <c r="A43" s="1" t="s">
        <v>8</v>
      </c>
      <c r="B43" s="2">
        <v>40903</v>
      </c>
      <c r="C43">
        <v>0.96579999999999999</v>
      </c>
      <c r="D43">
        <v>2291726000</v>
      </c>
      <c r="E43" s="2">
        <v>40903</v>
      </c>
      <c r="F43">
        <v>213.8</v>
      </c>
      <c r="G43">
        <v>21274270</v>
      </c>
      <c r="H43" s="2">
        <v>40903</v>
      </c>
      <c r="I43">
        <v>79.400000000000006</v>
      </c>
      <c r="J43">
        <v>404770940</v>
      </c>
      <c r="K43" s="2">
        <v>40903</v>
      </c>
      <c r="L43">
        <v>25.28</v>
      </c>
      <c r="M43">
        <v>56160600</v>
      </c>
      <c r="N43" s="2">
        <v>40903</v>
      </c>
    </row>
    <row r="44" spans="1:14" x14ac:dyDescent="0.3">
      <c r="A44" s="1" t="s">
        <v>8</v>
      </c>
      <c r="B44" s="2">
        <v>40910</v>
      </c>
      <c r="C44">
        <v>1.0029999999999999</v>
      </c>
      <c r="D44">
        <v>1112828000</v>
      </c>
      <c r="E44" s="2">
        <v>40910</v>
      </c>
      <c r="F44">
        <v>221.19</v>
      </c>
      <c r="G44">
        <v>19986760</v>
      </c>
      <c r="H44" s="2">
        <v>40910</v>
      </c>
      <c r="I44">
        <v>83.2</v>
      </c>
      <c r="J44">
        <v>451548560</v>
      </c>
      <c r="K44" s="2">
        <v>40910</v>
      </c>
      <c r="L44">
        <v>26</v>
      </c>
      <c r="M44">
        <v>56932900</v>
      </c>
      <c r="N44" s="2">
        <v>40910</v>
      </c>
    </row>
    <row r="45" spans="1:14" x14ac:dyDescent="0.3">
      <c r="A45" s="1" t="s">
        <v>8</v>
      </c>
      <c r="B45" s="2">
        <v>40917</v>
      </c>
      <c r="C45">
        <v>1.0271999999999999</v>
      </c>
      <c r="D45">
        <v>2339141000</v>
      </c>
      <c r="E45" s="2">
        <v>40917</v>
      </c>
      <c r="F45">
        <v>226</v>
      </c>
      <c r="G45">
        <v>39926680</v>
      </c>
      <c r="H45" s="2">
        <v>40917</v>
      </c>
      <c r="I45">
        <v>83.6</v>
      </c>
      <c r="J45">
        <v>972147330</v>
      </c>
      <c r="K45" s="2">
        <v>40917</v>
      </c>
      <c r="L45">
        <v>26.05</v>
      </c>
      <c r="M45">
        <v>103508700</v>
      </c>
      <c r="N45" s="2">
        <v>40917</v>
      </c>
    </row>
    <row r="46" spans="1:14" x14ac:dyDescent="0.3">
      <c r="A46" s="1" t="s">
        <v>8</v>
      </c>
      <c r="B46" s="2">
        <v>40924</v>
      </c>
      <c r="C46">
        <v>1.0498000000000001</v>
      </c>
      <c r="D46">
        <v>2522161000</v>
      </c>
      <c r="E46" s="2">
        <v>40924</v>
      </c>
      <c r="F46">
        <v>230.31</v>
      </c>
      <c r="G46">
        <v>45568060</v>
      </c>
      <c r="H46" s="2">
        <v>40924</v>
      </c>
      <c r="I46">
        <v>85.13</v>
      </c>
      <c r="J46">
        <v>882228060</v>
      </c>
      <c r="K46" s="2">
        <v>40924</v>
      </c>
      <c r="L46">
        <v>27.4</v>
      </c>
      <c r="M46">
        <v>139786900</v>
      </c>
      <c r="N46" s="2">
        <v>40924</v>
      </c>
    </row>
    <row r="47" spans="1:14" x14ac:dyDescent="0.3">
      <c r="A47" s="1" t="s">
        <v>8</v>
      </c>
      <c r="B47" s="2">
        <v>40931</v>
      </c>
      <c r="C47">
        <v>1.123</v>
      </c>
      <c r="D47">
        <v>3243615000</v>
      </c>
      <c r="E47" s="2">
        <v>40931</v>
      </c>
      <c r="F47">
        <v>227.19</v>
      </c>
      <c r="G47">
        <v>46821620</v>
      </c>
      <c r="H47" s="2">
        <v>40931</v>
      </c>
      <c r="I47">
        <v>90.8</v>
      </c>
      <c r="J47">
        <v>1300431320</v>
      </c>
      <c r="K47" s="2">
        <v>40931</v>
      </c>
      <c r="L47">
        <v>27.565000000000001</v>
      </c>
      <c r="M47">
        <v>127698500</v>
      </c>
      <c r="N47" s="2">
        <v>40931</v>
      </c>
    </row>
    <row r="48" spans="1:14" x14ac:dyDescent="0.3">
      <c r="A48" s="1" t="s">
        <v>8</v>
      </c>
      <c r="B48" s="2">
        <v>40938</v>
      </c>
      <c r="C48">
        <v>1.173</v>
      </c>
      <c r="D48">
        <v>3949076000</v>
      </c>
      <c r="E48" s="2">
        <v>40938</v>
      </c>
      <c r="F48">
        <v>233.91</v>
      </c>
      <c r="G48">
        <v>44756900</v>
      </c>
      <c r="H48" s="2">
        <v>40938</v>
      </c>
      <c r="I48">
        <v>94.52</v>
      </c>
      <c r="J48">
        <v>1011878100</v>
      </c>
      <c r="K48" s="2">
        <v>40938</v>
      </c>
      <c r="L48">
        <v>29.35</v>
      </c>
      <c r="M48">
        <v>125767600</v>
      </c>
      <c r="N48" s="2">
        <v>40938</v>
      </c>
    </row>
    <row r="49" spans="1:14" x14ac:dyDescent="0.3">
      <c r="A49" s="1" t="s">
        <v>8</v>
      </c>
      <c r="B49" s="2">
        <v>40945</v>
      </c>
      <c r="C49">
        <v>1.0885</v>
      </c>
      <c r="D49">
        <v>3475974000</v>
      </c>
      <c r="E49" s="2">
        <v>40945</v>
      </c>
      <c r="F49">
        <v>211.61</v>
      </c>
      <c r="G49">
        <v>118610830</v>
      </c>
      <c r="H49" s="2">
        <v>40945</v>
      </c>
      <c r="I49">
        <v>93.94</v>
      </c>
      <c r="J49">
        <v>912001160</v>
      </c>
      <c r="K49" s="2">
        <v>40945</v>
      </c>
      <c r="L49">
        <v>27.975000000000001</v>
      </c>
      <c r="M49">
        <v>123488500</v>
      </c>
      <c r="N49" s="2">
        <v>40945</v>
      </c>
    </row>
    <row r="50" spans="1:14" x14ac:dyDescent="0.3">
      <c r="A50" s="1" t="s">
        <v>8</v>
      </c>
      <c r="B50" s="2">
        <v>40952</v>
      </c>
      <c r="C50">
        <v>1.1400999999999999</v>
      </c>
      <c r="D50">
        <v>2827847000</v>
      </c>
      <c r="E50" s="2">
        <v>40952</v>
      </c>
      <c r="F50">
        <v>218.39</v>
      </c>
      <c r="G50">
        <v>65888050</v>
      </c>
      <c r="H50" s="2">
        <v>40952</v>
      </c>
      <c r="I50">
        <v>96.76</v>
      </c>
      <c r="J50">
        <v>833386280</v>
      </c>
      <c r="K50" s="2">
        <v>40952</v>
      </c>
      <c r="L50">
        <v>28.74</v>
      </c>
      <c r="M50">
        <v>110182300</v>
      </c>
      <c r="N50" s="2">
        <v>40952</v>
      </c>
    </row>
    <row r="51" spans="1:14" x14ac:dyDescent="0.3">
      <c r="A51" s="1" t="s">
        <v>8</v>
      </c>
      <c r="B51" s="2">
        <v>40959</v>
      </c>
      <c r="C51">
        <v>1.1778999999999999</v>
      </c>
      <c r="D51">
        <v>2565693000</v>
      </c>
      <c r="E51" s="2">
        <v>40959</v>
      </c>
      <c r="F51">
        <v>225.69</v>
      </c>
      <c r="G51">
        <v>52341520</v>
      </c>
      <c r="H51" s="2">
        <v>40959</v>
      </c>
      <c r="I51">
        <v>99.02</v>
      </c>
      <c r="J51">
        <v>596481130</v>
      </c>
      <c r="K51" s="2">
        <v>40959</v>
      </c>
      <c r="L51">
        <v>30.577000000000002</v>
      </c>
      <c r="M51">
        <v>139839900</v>
      </c>
      <c r="N51" s="2">
        <v>40959</v>
      </c>
    </row>
    <row r="52" spans="1:14" x14ac:dyDescent="0.3">
      <c r="A52" s="1" t="s">
        <v>8</v>
      </c>
      <c r="B52" s="2">
        <v>40966</v>
      </c>
      <c r="C52">
        <v>1.1960999999999999</v>
      </c>
      <c r="D52">
        <v>3566409000</v>
      </c>
      <c r="E52" s="2">
        <v>40966</v>
      </c>
      <c r="F52">
        <v>224.98</v>
      </c>
      <c r="G52">
        <v>81466320</v>
      </c>
      <c r="H52" s="2">
        <v>40966</v>
      </c>
      <c r="I52">
        <v>101.6</v>
      </c>
      <c r="J52">
        <v>818554280</v>
      </c>
      <c r="K52" s="2">
        <v>40966</v>
      </c>
      <c r="L52">
        <v>30.58</v>
      </c>
      <c r="M52">
        <v>163924100</v>
      </c>
      <c r="N52" s="2">
        <v>40966</v>
      </c>
    </row>
    <row r="53" spans="1:14" x14ac:dyDescent="0.3">
      <c r="A53" s="1" t="s">
        <v>8</v>
      </c>
      <c r="B53" s="2">
        <v>40973</v>
      </c>
      <c r="C53">
        <v>1.1883999999999999</v>
      </c>
      <c r="D53">
        <v>2283657000</v>
      </c>
      <c r="E53" s="2">
        <v>40973</v>
      </c>
      <c r="F53">
        <v>224.3</v>
      </c>
      <c r="G53">
        <v>42433270</v>
      </c>
      <c r="H53" s="2">
        <v>40973</v>
      </c>
      <c r="I53">
        <v>99.57</v>
      </c>
      <c r="J53">
        <v>604472910</v>
      </c>
      <c r="K53" s="2">
        <v>40973</v>
      </c>
      <c r="L53">
        <v>30.952999999999999</v>
      </c>
      <c r="M53">
        <v>96283100</v>
      </c>
      <c r="N53" s="2">
        <v>40973</v>
      </c>
    </row>
    <row r="54" spans="1:14" x14ac:dyDescent="0.3">
      <c r="A54" s="1" t="s">
        <v>8</v>
      </c>
      <c r="B54" s="2">
        <v>40980</v>
      </c>
      <c r="C54">
        <v>1.1464000000000001</v>
      </c>
      <c r="D54">
        <v>3475151000</v>
      </c>
      <c r="E54" s="2">
        <v>40980</v>
      </c>
      <c r="F54">
        <v>219.31</v>
      </c>
      <c r="G54">
        <v>68242850</v>
      </c>
      <c r="H54" s="2">
        <v>40980</v>
      </c>
      <c r="I54">
        <v>100.18</v>
      </c>
      <c r="J54">
        <v>1051654390</v>
      </c>
      <c r="K54" s="2">
        <v>40980</v>
      </c>
      <c r="L54">
        <v>32.698999999999998</v>
      </c>
      <c r="M54">
        <v>224519100</v>
      </c>
      <c r="N54" s="2">
        <v>40980</v>
      </c>
    </row>
    <row r="55" spans="1:14" x14ac:dyDescent="0.3">
      <c r="A55" s="1" t="s">
        <v>8</v>
      </c>
      <c r="B55" s="2">
        <v>40987</v>
      </c>
      <c r="C55">
        <v>1.1114999999999999</v>
      </c>
      <c r="D55">
        <v>3416083000</v>
      </c>
      <c r="E55" s="2">
        <v>40987</v>
      </c>
      <c r="F55">
        <v>210.55</v>
      </c>
      <c r="G55">
        <v>52198950</v>
      </c>
      <c r="H55" s="2">
        <v>40987</v>
      </c>
      <c r="I55">
        <v>97.6</v>
      </c>
      <c r="J55">
        <v>813968350</v>
      </c>
      <c r="K55" s="2">
        <v>40987</v>
      </c>
      <c r="L55">
        <v>29.8</v>
      </c>
      <c r="M55">
        <v>188375500</v>
      </c>
      <c r="N55" s="2">
        <v>40987</v>
      </c>
    </row>
    <row r="56" spans="1:14" x14ac:dyDescent="0.3">
      <c r="A56" s="1" t="s">
        <v>8</v>
      </c>
      <c r="B56" s="2">
        <v>40994</v>
      </c>
      <c r="C56">
        <v>1.0861000000000001</v>
      </c>
      <c r="D56">
        <v>2657372000</v>
      </c>
      <c r="E56" s="2">
        <v>40994</v>
      </c>
      <c r="F56">
        <v>210.19</v>
      </c>
      <c r="G56">
        <v>52432610</v>
      </c>
      <c r="H56" s="2">
        <v>40994</v>
      </c>
      <c r="I56">
        <v>94.86</v>
      </c>
      <c r="J56">
        <v>943943620</v>
      </c>
      <c r="K56" s="2">
        <v>40994</v>
      </c>
      <c r="L56">
        <v>28.8</v>
      </c>
      <c r="M56">
        <v>219130400</v>
      </c>
      <c r="N56" s="2">
        <v>40994</v>
      </c>
    </row>
    <row r="57" spans="1:14" x14ac:dyDescent="0.3">
      <c r="A57" s="1" t="s">
        <v>8</v>
      </c>
      <c r="B57" s="2">
        <v>41001</v>
      </c>
      <c r="C57">
        <v>1.0409999999999999</v>
      </c>
      <c r="D57">
        <v>1909904000</v>
      </c>
      <c r="E57" s="2">
        <v>41001</v>
      </c>
      <c r="F57">
        <v>207.8</v>
      </c>
      <c r="G57">
        <v>35936060</v>
      </c>
      <c r="H57" s="2">
        <v>41001</v>
      </c>
      <c r="I57">
        <v>95.64</v>
      </c>
      <c r="J57">
        <v>866404630</v>
      </c>
      <c r="K57" s="2">
        <v>41001</v>
      </c>
      <c r="L57">
        <v>28.219000000000001</v>
      </c>
      <c r="M57">
        <v>181822000</v>
      </c>
      <c r="N57" s="2">
        <v>41001</v>
      </c>
    </row>
    <row r="58" spans="1:14" x14ac:dyDescent="0.3">
      <c r="A58" s="1" t="s">
        <v>8</v>
      </c>
      <c r="B58" s="2">
        <v>41008</v>
      </c>
      <c r="C58">
        <v>1.0568</v>
      </c>
      <c r="D58">
        <v>1647156000</v>
      </c>
      <c r="E58" s="2">
        <v>41008</v>
      </c>
      <c r="F58">
        <v>210.6</v>
      </c>
      <c r="G58">
        <v>39211280</v>
      </c>
      <c r="H58" s="2">
        <v>41008</v>
      </c>
      <c r="I58">
        <v>94.18</v>
      </c>
      <c r="J58">
        <v>787546260</v>
      </c>
      <c r="K58" s="2">
        <v>41008</v>
      </c>
      <c r="L58">
        <v>28.67</v>
      </c>
      <c r="M58">
        <v>180674700</v>
      </c>
      <c r="N58" s="2">
        <v>41008</v>
      </c>
    </row>
    <row r="59" spans="1:14" x14ac:dyDescent="0.3">
      <c r="A59" s="1" t="s">
        <v>8</v>
      </c>
      <c r="B59" s="2">
        <v>41015</v>
      </c>
      <c r="C59">
        <v>1.085</v>
      </c>
      <c r="D59">
        <v>2497093000</v>
      </c>
      <c r="E59" s="2">
        <v>41015</v>
      </c>
      <c r="F59">
        <v>216.51</v>
      </c>
      <c r="G59">
        <v>61518500</v>
      </c>
      <c r="H59" s="2">
        <v>41015</v>
      </c>
      <c r="I59">
        <v>95</v>
      </c>
      <c r="J59">
        <v>758295370</v>
      </c>
      <c r="K59" s="2">
        <v>41015</v>
      </c>
      <c r="L59">
        <v>29.28</v>
      </c>
      <c r="M59">
        <v>191970300</v>
      </c>
      <c r="N59" s="2">
        <v>41015</v>
      </c>
    </row>
    <row r="60" spans="1:14" x14ac:dyDescent="0.3">
      <c r="A60" s="1" t="s">
        <v>8</v>
      </c>
      <c r="B60" s="2">
        <v>41022</v>
      </c>
      <c r="C60">
        <v>1.0403</v>
      </c>
      <c r="D60">
        <v>2555315000</v>
      </c>
      <c r="E60" s="2">
        <v>41022</v>
      </c>
      <c r="F60">
        <v>210.28</v>
      </c>
      <c r="G60">
        <v>33186260</v>
      </c>
      <c r="H60" s="2">
        <v>41022</v>
      </c>
      <c r="I60">
        <v>93.95</v>
      </c>
      <c r="J60">
        <v>568220670</v>
      </c>
      <c r="K60" s="2">
        <v>41022</v>
      </c>
      <c r="L60">
        <v>28.855</v>
      </c>
      <c r="M60">
        <v>111749200</v>
      </c>
      <c r="N60" s="2">
        <v>41022</v>
      </c>
    </row>
    <row r="61" spans="1:14" x14ac:dyDescent="0.3">
      <c r="A61" s="1" t="s">
        <v>8</v>
      </c>
      <c r="B61" s="2">
        <v>41029</v>
      </c>
      <c r="C61">
        <v>0.93799999999999994</v>
      </c>
      <c r="D61">
        <v>2037052000</v>
      </c>
      <c r="E61" s="2">
        <v>41029</v>
      </c>
      <c r="F61">
        <v>197.75</v>
      </c>
      <c r="G61">
        <v>31429200</v>
      </c>
      <c r="H61" s="2">
        <v>41029</v>
      </c>
      <c r="I61">
        <v>90.42</v>
      </c>
      <c r="J61">
        <v>390466540</v>
      </c>
      <c r="K61" s="2">
        <v>41029</v>
      </c>
      <c r="L61">
        <v>26.672999999999998</v>
      </c>
      <c r="M61">
        <v>92935900</v>
      </c>
      <c r="N61" s="2">
        <v>41029</v>
      </c>
    </row>
    <row r="62" spans="1:14" x14ac:dyDescent="0.3">
      <c r="A62" s="1" t="s">
        <v>8</v>
      </c>
      <c r="B62" s="2">
        <v>41036</v>
      </c>
      <c r="C62">
        <v>0.95</v>
      </c>
      <c r="D62">
        <v>1602432000</v>
      </c>
      <c r="E62" s="2">
        <v>41036</v>
      </c>
      <c r="F62">
        <v>203.39</v>
      </c>
      <c r="G62">
        <v>52056960</v>
      </c>
      <c r="H62" s="2">
        <v>41036</v>
      </c>
      <c r="I62">
        <v>90.99</v>
      </c>
      <c r="J62">
        <v>424775340</v>
      </c>
      <c r="K62" s="2">
        <v>41036</v>
      </c>
      <c r="L62">
        <v>27.42</v>
      </c>
      <c r="M62">
        <v>85431600</v>
      </c>
      <c r="N62" s="2">
        <v>41036</v>
      </c>
    </row>
    <row r="63" spans="1:14" x14ac:dyDescent="0.3">
      <c r="A63" s="1" t="s">
        <v>8</v>
      </c>
      <c r="B63" s="2">
        <v>41043</v>
      </c>
      <c r="C63">
        <v>0.80320000000000003</v>
      </c>
      <c r="D63">
        <v>3993291000</v>
      </c>
      <c r="E63" s="2">
        <v>41043</v>
      </c>
      <c r="F63">
        <v>197.2</v>
      </c>
      <c r="G63">
        <v>67522370</v>
      </c>
      <c r="H63" s="2">
        <v>41043</v>
      </c>
      <c r="I63">
        <v>78.19</v>
      </c>
      <c r="J63">
        <v>1154074770</v>
      </c>
      <c r="K63" s="2">
        <v>41043</v>
      </c>
      <c r="L63">
        <v>24.789000000000001</v>
      </c>
      <c r="M63">
        <v>163974700</v>
      </c>
      <c r="N63" s="2">
        <v>41043</v>
      </c>
    </row>
    <row r="64" spans="1:14" x14ac:dyDescent="0.3">
      <c r="A64" s="1" t="s">
        <v>8</v>
      </c>
      <c r="B64" s="2">
        <v>41050</v>
      </c>
      <c r="C64">
        <v>0.77600000000000002</v>
      </c>
      <c r="D64">
        <v>4372104000</v>
      </c>
      <c r="E64" s="2">
        <v>41050</v>
      </c>
      <c r="F64">
        <v>192.4</v>
      </c>
      <c r="G64">
        <v>71918820</v>
      </c>
      <c r="H64" s="2">
        <v>41050</v>
      </c>
      <c r="I64">
        <v>79.87</v>
      </c>
      <c r="J64">
        <v>978525920</v>
      </c>
      <c r="K64" s="2">
        <v>41050</v>
      </c>
      <c r="L64">
        <v>25.384</v>
      </c>
      <c r="M64">
        <v>133155500</v>
      </c>
      <c r="N64" s="2">
        <v>41050</v>
      </c>
    </row>
    <row r="65" spans="1:14" x14ac:dyDescent="0.3">
      <c r="A65" s="1" t="s">
        <v>8</v>
      </c>
      <c r="B65" s="2">
        <v>41057</v>
      </c>
      <c r="C65">
        <v>0.80449999999999999</v>
      </c>
      <c r="D65">
        <v>3226109000</v>
      </c>
      <c r="E65" s="2">
        <v>41057</v>
      </c>
      <c r="F65">
        <v>206.45</v>
      </c>
      <c r="G65">
        <v>64867120</v>
      </c>
      <c r="H65" s="2">
        <v>41057</v>
      </c>
      <c r="I65">
        <v>78.86</v>
      </c>
      <c r="J65">
        <v>984828480</v>
      </c>
      <c r="K65" s="2">
        <v>41057</v>
      </c>
      <c r="L65">
        <v>24.77</v>
      </c>
      <c r="M65">
        <v>127589600</v>
      </c>
      <c r="N65" s="2">
        <v>41057</v>
      </c>
    </row>
    <row r="66" spans="1:14" x14ac:dyDescent="0.3">
      <c r="A66" s="1" t="s">
        <v>8</v>
      </c>
      <c r="B66" s="2">
        <v>41064</v>
      </c>
      <c r="C66">
        <v>0.85099999999999998</v>
      </c>
      <c r="D66">
        <v>2931504000</v>
      </c>
      <c r="E66" s="2">
        <v>41064</v>
      </c>
      <c r="F66">
        <v>198.71</v>
      </c>
      <c r="G66">
        <v>67933730</v>
      </c>
      <c r="H66" s="2">
        <v>41064</v>
      </c>
      <c r="I66">
        <v>81.58</v>
      </c>
      <c r="J66">
        <v>893659960</v>
      </c>
      <c r="K66" s="2">
        <v>41064</v>
      </c>
      <c r="L66">
        <v>26.009</v>
      </c>
      <c r="M66">
        <v>146700000</v>
      </c>
      <c r="N66" s="2">
        <v>41064</v>
      </c>
    </row>
    <row r="67" spans="1:14" x14ac:dyDescent="0.3">
      <c r="A67" s="1" t="s">
        <v>8</v>
      </c>
      <c r="B67" s="2">
        <v>41071</v>
      </c>
      <c r="C67">
        <v>0.88219999999999998</v>
      </c>
      <c r="D67">
        <v>1786856000</v>
      </c>
      <c r="E67" s="2">
        <v>41071</v>
      </c>
      <c r="F67">
        <v>200.78</v>
      </c>
      <c r="G67">
        <v>33684720</v>
      </c>
      <c r="H67" s="2">
        <v>41071</v>
      </c>
      <c r="I67">
        <v>84.34</v>
      </c>
      <c r="J67">
        <v>382047880</v>
      </c>
      <c r="K67" s="2">
        <v>41071</v>
      </c>
      <c r="L67">
        <v>26.742999999999999</v>
      </c>
      <c r="M67">
        <v>95112400</v>
      </c>
      <c r="N67" s="2">
        <v>41071</v>
      </c>
    </row>
    <row r="68" spans="1:14" x14ac:dyDescent="0.3">
      <c r="A68" s="1" t="s">
        <v>8</v>
      </c>
      <c r="B68" s="2">
        <v>41078</v>
      </c>
      <c r="C68">
        <v>0.79300000000000004</v>
      </c>
      <c r="D68">
        <v>6268186000</v>
      </c>
      <c r="E68" s="2">
        <v>41078</v>
      </c>
      <c r="F68">
        <v>204.48</v>
      </c>
      <c r="G68">
        <v>76031470</v>
      </c>
      <c r="H68" s="2">
        <v>41078</v>
      </c>
      <c r="I68">
        <v>83.76</v>
      </c>
      <c r="J68">
        <v>590149000</v>
      </c>
      <c r="K68" s="2">
        <v>41078</v>
      </c>
      <c r="L68">
        <v>26.056000000000001</v>
      </c>
      <c r="M68">
        <v>128205200</v>
      </c>
      <c r="N68" s="2">
        <v>41078</v>
      </c>
    </row>
    <row r="69" spans="1:14" x14ac:dyDescent="0.3">
      <c r="A69" s="1" t="s">
        <v>8</v>
      </c>
      <c r="B69" s="2">
        <v>41085</v>
      </c>
      <c r="C69">
        <v>0.78800000000000003</v>
      </c>
      <c r="D69">
        <v>3761396000</v>
      </c>
      <c r="E69" s="2">
        <v>41085</v>
      </c>
      <c r="F69">
        <v>204.32</v>
      </c>
      <c r="G69">
        <v>41876030</v>
      </c>
      <c r="H69" s="2">
        <v>41085</v>
      </c>
      <c r="I69">
        <v>86.39</v>
      </c>
      <c r="J69">
        <v>541996550</v>
      </c>
      <c r="K69" s="2">
        <v>41085</v>
      </c>
      <c r="L69">
        <v>26.748000000000001</v>
      </c>
      <c r="M69">
        <v>126168700</v>
      </c>
      <c r="N69" s="2">
        <v>41085</v>
      </c>
    </row>
    <row r="70" spans="1:14" x14ac:dyDescent="0.3">
      <c r="A70" s="1" t="s">
        <v>8</v>
      </c>
      <c r="B70" s="2">
        <v>41092</v>
      </c>
      <c r="C70">
        <v>0.80759999999999998</v>
      </c>
      <c r="D70">
        <v>3368705000</v>
      </c>
      <c r="E70" s="2">
        <v>41092</v>
      </c>
      <c r="F70">
        <v>207.3</v>
      </c>
      <c r="G70">
        <v>34952740</v>
      </c>
      <c r="H70" s="2">
        <v>41092</v>
      </c>
      <c r="I70">
        <v>89.2</v>
      </c>
      <c r="J70">
        <v>643992460</v>
      </c>
      <c r="K70" s="2">
        <v>41092</v>
      </c>
      <c r="L70">
        <v>27.895</v>
      </c>
      <c r="M70">
        <v>148663500</v>
      </c>
      <c r="N70" s="2">
        <v>41092</v>
      </c>
    </row>
    <row r="71" spans="1:14" x14ac:dyDescent="0.3">
      <c r="A71" s="1" t="s">
        <v>8</v>
      </c>
      <c r="B71" s="2">
        <v>41099</v>
      </c>
      <c r="C71">
        <v>0.85840000000000005</v>
      </c>
      <c r="D71">
        <v>4846215000</v>
      </c>
      <c r="E71" s="2">
        <v>41099</v>
      </c>
      <c r="F71">
        <v>205.73</v>
      </c>
      <c r="G71">
        <v>29315110</v>
      </c>
      <c r="H71" s="2">
        <v>41099</v>
      </c>
      <c r="I71">
        <v>90.98</v>
      </c>
      <c r="J71">
        <v>528799950</v>
      </c>
      <c r="K71" s="2">
        <v>41099</v>
      </c>
      <c r="L71">
        <v>27.221</v>
      </c>
      <c r="M71">
        <v>134767500</v>
      </c>
      <c r="N71" s="2">
        <v>41099</v>
      </c>
    </row>
    <row r="72" spans="1:14" x14ac:dyDescent="0.3">
      <c r="A72" s="1" t="s">
        <v>8</v>
      </c>
      <c r="B72" s="2">
        <v>41106</v>
      </c>
      <c r="C72">
        <v>0.85270000000000001</v>
      </c>
      <c r="D72">
        <v>2396082000</v>
      </c>
      <c r="E72" s="2">
        <v>41106</v>
      </c>
      <c r="F72">
        <v>205.15</v>
      </c>
      <c r="G72">
        <v>24277050</v>
      </c>
      <c r="H72" s="2">
        <v>41106</v>
      </c>
      <c r="I72">
        <v>90.12</v>
      </c>
      <c r="J72">
        <v>437515250</v>
      </c>
      <c r="K72" s="2">
        <v>41106</v>
      </c>
      <c r="L72">
        <v>27.167000000000002</v>
      </c>
      <c r="M72">
        <v>99204500</v>
      </c>
      <c r="N72" s="2">
        <v>41106</v>
      </c>
    </row>
    <row r="73" spans="1:14" x14ac:dyDescent="0.3">
      <c r="A73" s="1" t="s">
        <v>8</v>
      </c>
      <c r="B73" s="2">
        <v>41113</v>
      </c>
      <c r="C73">
        <v>0.81920000000000004</v>
      </c>
      <c r="D73">
        <v>2348621000</v>
      </c>
      <c r="E73" s="2">
        <v>41113</v>
      </c>
      <c r="F73">
        <v>197.64</v>
      </c>
      <c r="G73">
        <v>48520380</v>
      </c>
      <c r="H73" s="2">
        <v>41113</v>
      </c>
      <c r="I73">
        <v>90.31</v>
      </c>
      <c r="J73">
        <v>765218060</v>
      </c>
      <c r="K73" s="2">
        <v>41113</v>
      </c>
      <c r="L73">
        <v>26.69</v>
      </c>
      <c r="M73">
        <v>147360700</v>
      </c>
      <c r="N73" s="2">
        <v>41113</v>
      </c>
    </row>
    <row r="74" spans="1:14" x14ac:dyDescent="0.3">
      <c r="A74" s="1" t="s">
        <v>8</v>
      </c>
      <c r="B74" s="2">
        <v>41120</v>
      </c>
      <c r="C74">
        <v>0.85560000000000003</v>
      </c>
      <c r="D74">
        <v>2844790000</v>
      </c>
      <c r="E74" s="2">
        <v>41120</v>
      </c>
      <c r="F74">
        <v>193.69</v>
      </c>
      <c r="G74">
        <v>42698750</v>
      </c>
      <c r="H74" s="2">
        <v>41120</v>
      </c>
      <c r="I74">
        <v>91.66</v>
      </c>
      <c r="J74">
        <v>567066600</v>
      </c>
      <c r="K74" s="2">
        <v>41120</v>
      </c>
      <c r="L74">
        <v>27.893999999999998</v>
      </c>
      <c r="M74">
        <v>144033000</v>
      </c>
      <c r="N74" s="2">
        <v>41120</v>
      </c>
    </row>
    <row r="75" spans="1:14" x14ac:dyDescent="0.3">
      <c r="A75" s="1" t="s">
        <v>8</v>
      </c>
      <c r="B75" s="2">
        <v>41127</v>
      </c>
      <c r="C75">
        <v>0.85809999999999997</v>
      </c>
      <c r="D75">
        <v>2209594000</v>
      </c>
      <c r="E75" s="2">
        <v>41127</v>
      </c>
      <c r="F75">
        <v>200.33</v>
      </c>
      <c r="G75">
        <v>35631760</v>
      </c>
      <c r="H75" s="2">
        <v>41127</v>
      </c>
      <c r="I75">
        <v>92.85</v>
      </c>
      <c r="J75">
        <v>593822120</v>
      </c>
      <c r="K75" s="2">
        <v>41127</v>
      </c>
      <c r="L75">
        <v>28.798999999999999</v>
      </c>
      <c r="M75">
        <v>135805200</v>
      </c>
      <c r="N75" s="2">
        <v>41127</v>
      </c>
    </row>
    <row r="76" spans="1:14" x14ac:dyDescent="0.3">
      <c r="A76" s="1" t="s">
        <v>8</v>
      </c>
      <c r="B76" s="2">
        <v>41134</v>
      </c>
      <c r="C76">
        <v>0.87619999999999998</v>
      </c>
      <c r="D76">
        <v>3302541000</v>
      </c>
      <c r="E76" s="2">
        <v>41134</v>
      </c>
      <c r="F76">
        <v>200.98</v>
      </c>
      <c r="G76">
        <v>30035610</v>
      </c>
      <c r="H76" s="2">
        <v>41134</v>
      </c>
      <c r="I76">
        <v>92.05</v>
      </c>
      <c r="J76">
        <v>447244020</v>
      </c>
      <c r="K76" s="2">
        <v>41134</v>
      </c>
      <c r="L76">
        <v>28.3</v>
      </c>
      <c r="M76">
        <v>123825300</v>
      </c>
      <c r="N76" s="2">
        <v>41134</v>
      </c>
    </row>
    <row r="77" spans="1:14" x14ac:dyDescent="0.3">
      <c r="A77" s="1" t="s">
        <v>8</v>
      </c>
      <c r="B77" s="2">
        <v>41141</v>
      </c>
      <c r="C77">
        <v>0.85599999999999998</v>
      </c>
      <c r="D77">
        <v>2235349000</v>
      </c>
      <c r="E77" s="2">
        <v>41141</v>
      </c>
      <c r="F77">
        <v>200.19</v>
      </c>
      <c r="G77">
        <v>32305210</v>
      </c>
      <c r="H77" s="2">
        <v>41141</v>
      </c>
      <c r="I77">
        <v>92.91</v>
      </c>
      <c r="J77">
        <v>521484670</v>
      </c>
      <c r="K77" s="2">
        <v>41141</v>
      </c>
      <c r="L77">
        <v>28.5</v>
      </c>
      <c r="M77">
        <v>124329400</v>
      </c>
      <c r="N77" s="2">
        <v>41141</v>
      </c>
    </row>
    <row r="78" spans="1:14" x14ac:dyDescent="0.3">
      <c r="A78" s="1" t="s">
        <v>8</v>
      </c>
      <c r="B78" s="2">
        <v>41148</v>
      </c>
      <c r="C78">
        <v>0.81699999999999995</v>
      </c>
      <c r="D78">
        <v>3347111000</v>
      </c>
      <c r="E78" s="2">
        <v>41148</v>
      </c>
      <c r="F78">
        <v>192.8</v>
      </c>
      <c r="G78">
        <v>32768410</v>
      </c>
      <c r="H78" s="2">
        <v>41148</v>
      </c>
      <c r="I78">
        <v>93.16</v>
      </c>
      <c r="J78">
        <v>496791270</v>
      </c>
      <c r="K78" s="2">
        <v>41148</v>
      </c>
      <c r="L78">
        <v>27.881</v>
      </c>
      <c r="M78">
        <v>78633900</v>
      </c>
      <c r="N78" s="2">
        <v>41148</v>
      </c>
    </row>
    <row r="79" spans="1:14" x14ac:dyDescent="0.3">
      <c r="A79" s="1" t="s">
        <v>8</v>
      </c>
      <c r="B79" s="2">
        <v>41155</v>
      </c>
      <c r="C79">
        <v>0.86450000000000005</v>
      </c>
      <c r="D79">
        <v>2642359000</v>
      </c>
      <c r="E79" s="2">
        <v>41155</v>
      </c>
      <c r="F79">
        <v>200.67</v>
      </c>
      <c r="G79">
        <v>27447570</v>
      </c>
      <c r="H79" s="2">
        <v>41155</v>
      </c>
      <c r="I79">
        <v>93.86</v>
      </c>
      <c r="J79">
        <v>532081400</v>
      </c>
      <c r="K79" s="2">
        <v>41155</v>
      </c>
      <c r="L79">
        <v>28.798999999999999</v>
      </c>
      <c r="M79">
        <v>143610300</v>
      </c>
      <c r="N79" s="2">
        <v>41155</v>
      </c>
    </row>
    <row r="80" spans="1:14" x14ac:dyDescent="0.3">
      <c r="A80" s="1" t="s">
        <v>8</v>
      </c>
      <c r="B80" s="2">
        <v>41162</v>
      </c>
      <c r="C80">
        <v>0.88519999999999999</v>
      </c>
      <c r="D80">
        <v>3801017000</v>
      </c>
      <c r="E80" s="2">
        <v>41162</v>
      </c>
      <c r="F80">
        <v>212.18</v>
      </c>
      <c r="G80">
        <v>40364390</v>
      </c>
      <c r="H80" s="2">
        <v>41162</v>
      </c>
      <c r="I80">
        <v>97.05</v>
      </c>
      <c r="J80">
        <v>580012790</v>
      </c>
      <c r="K80" s="2">
        <v>41162</v>
      </c>
      <c r="L80">
        <v>31.38</v>
      </c>
      <c r="M80">
        <v>162102500</v>
      </c>
      <c r="N80" s="2">
        <v>41162</v>
      </c>
    </row>
    <row r="81" spans="1:14" x14ac:dyDescent="0.3">
      <c r="A81" s="1" t="s">
        <v>8</v>
      </c>
      <c r="B81" s="2">
        <v>41169</v>
      </c>
      <c r="C81">
        <v>0.86550000000000005</v>
      </c>
      <c r="D81">
        <v>6671770000</v>
      </c>
      <c r="E81" s="2">
        <v>41169</v>
      </c>
      <c r="F81">
        <v>211.9</v>
      </c>
      <c r="G81">
        <v>52890760</v>
      </c>
      <c r="H81" s="2">
        <v>41169</v>
      </c>
      <c r="I81">
        <v>94.16</v>
      </c>
      <c r="J81">
        <v>919931800</v>
      </c>
      <c r="K81" s="2">
        <v>41169</v>
      </c>
      <c r="L81">
        <v>28.608000000000001</v>
      </c>
      <c r="M81">
        <v>236831600</v>
      </c>
      <c r="N81" s="2">
        <v>41169</v>
      </c>
    </row>
    <row r="82" spans="1:14" x14ac:dyDescent="0.3">
      <c r="A82" s="1" t="s">
        <v>8</v>
      </c>
      <c r="B82" s="2">
        <v>41176</v>
      </c>
      <c r="C82">
        <v>0.85450000000000004</v>
      </c>
      <c r="D82">
        <v>2636101000</v>
      </c>
      <c r="E82" s="2">
        <v>41176</v>
      </c>
      <c r="F82">
        <v>210.92</v>
      </c>
      <c r="G82">
        <v>33886460</v>
      </c>
      <c r="H82" s="2">
        <v>41176</v>
      </c>
      <c r="I82">
        <v>90.99</v>
      </c>
      <c r="J82">
        <v>521785380</v>
      </c>
      <c r="K82" s="2">
        <v>41176</v>
      </c>
      <c r="L82">
        <v>28.163</v>
      </c>
      <c r="M82">
        <v>155808300</v>
      </c>
      <c r="N82" s="2">
        <v>41176</v>
      </c>
    </row>
    <row r="83" spans="1:14" x14ac:dyDescent="0.3">
      <c r="A83" s="1" t="s">
        <v>8</v>
      </c>
      <c r="B83" s="2">
        <v>41183</v>
      </c>
      <c r="C83">
        <v>0.86850000000000005</v>
      </c>
      <c r="D83">
        <v>1891698000</v>
      </c>
      <c r="E83" s="2">
        <v>41183</v>
      </c>
      <c r="F83">
        <v>212.06</v>
      </c>
      <c r="G83">
        <v>33217440</v>
      </c>
      <c r="H83" s="2">
        <v>41183</v>
      </c>
      <c r="I83">
        <v>93.02</v>
      </c>
      <c r="J83">
        <v>474525400</v>
      </c>
      <c r="K83" s="2">
        <v>41183</v>
      </c>
      <c r="L83">
        <v>28.762</v>
      </c>
      <c r="M83">
        <v>144946200</v>
      </c>
      <c r="N83" s="2">
        <v>41183</v>
      </c>
    </row>
    <row r="84" spans="1:14" x14ac:dyDescent="0.3">
      <c r="A84" s="1" t="s">
        <v>8</v>
      </c>
      <c r="B84" s="2">
        <v>41190</v>
      </c>
      <c r="C84">
        <v>0.84299999999999997</v>
      </c>
      <c r="D84">
        <v>2994021000</v>
      </c>
      <c r="E84" s="2">
        <v>41190</v>
      </c>
      <c r="F84">
        <v>208.39</v>
      </c>
      <c r="G84">
        <v>24160780</v>
      </c>
      <c r="H84" s="2">
        <v>41190</v>
      </c>
      <c r="I84">
        <v>91.5</v>
      </c>
      <c r="J84">
        <v>342422420</v>
      </c>
      <c r="K84" s="2">
        <v>41190</v>
      </c>
      <c r="L84">
        <v>28.3</v>
      </c>
      <c r="M84">
        <v>100726200</v>
      </c>
      <c r="N84" s="2">
        <v>41190</v>
      </c>
    </row>
    <row r="85" spans="1:14" x14ac:dyDescent="0.3">
      <c r="A85" s="1" t="s">
        <v>8</v>
      </c>
      <c r="B85" s="2">
        <v>41197</v>
      </c>
      <c r="C85">
        <v>0.82669999999999999</v>
      </c>
      <c r="D85">
        <v>2332396000</v>
      </c>
      <c r="E85" s="2">
        <v>41197</v>
      </c>
      <c r="F85">
        <v>214.07</v>
      </c>
      <c r="G85">
        <v>45831110</v>
      </c>
      <c r="H85" s="2">
        <v>41197</v>
      </c>
      <c r="I85">
        <v>93.19</v>
      </c>
      <c r="J85">
        <v>358814930</v>
      </c>
      <c r="K85" s="2">
        <v>41197</v>
      </c>
      <c r="L85">
        <v>28.465</v>
      </c>
      <c r="M85">
        <v>99205900</v>
      </c>
      <c r="N85" s="2">
        <v>41197</v>
      </c>
    </row>
    <row r="86" spans="1:14" x14ac:dyDescent="0.3">
      <c r="A86" s="1" t="s">
        <v>8</v>
      </c>
      <c r="B86" s="2">
        <v>41204</v>
      </c>
      <c r="C86">
        <v>0.78190000000000004</v>
      </c>
      <c r="D86">
        <v>3606826000</v>
      </c>
      <c r="E86" s="2">
        <v>41204</v>
      </c>
      <c r="F86">
        <v>231.32</v>
      </c>
      <c r="G86">
        <v>145242680</v>
      </c>
      <c r="H86" s="2">
        <v>41204</v>
      </c>
      <c r="I86">
        <v>91.95</v>
      </c>
      <c r="J86">
        <v>357066060</v>
      </c>
      <c r="K86" s="2">
        <v>41204</v>
      </c>
      <c r="L86">
        <v>27.638000000000002</v>
      </c>
      <c r="M86">
        <v>114502300</v>
      </c>
      <c r="N86" s="2">
        <v>41204</v>
      </c>
    </row>
    <row r="87" spans="1:14" x14ac:dyDescent="0.3">
      <c r="A87" s="1" t="s">
        <v>8</v>
      </c>
      <c r="B87" s="2">
        <v>41211</v>
      </c>
      <c r="C87">
        <v>0.76300000000000001</v>
      </c>
      <c r="D87">
        <v>2454951000</v>
      </c>
      <c r="E87" s="2">
        <v>41211</v>
      </c>
      <c r="F87">
        <v>249.29</v>
      </c>
      <c r="G87">
        <v>92367520</v>
      </c>
      <c r="H87" s="2">
        <v>41211</v>
      </c>
      <c r="I87">
        <v>91.95</v>
      </c>
      <c r="J87">
        <v>288870730</v>
      </c>
      <c r="K87" s="2">
        <v>41211</v>
      </c>
      <c r="L87">
        <v>27.951000000000001</v>
      </c>
      <c r="M87">
        <v>102366100</v>
      </c>
      <c r="N87" s="2">
        <v>41211</v>
      </c>
    </row>
    <row r="88" spans="1:14" x14ac:dyDescent="0.3">
      <c r="A88" s="1" t="s">
        <v>8</v>
      </c>
      <c r="B88" s="2">
        <v>41218</v>
      </c>
      <c r="C88">
        <v>0.73609999999999998</v>
      </c>
      <c r="D88">
        <v>2475004000</v>
      </c>
      <c r="E88" s="2">
        <v>41218</v>
      </c>
      <c r="F88">
        <v>241.05</v>
      </c>
      <c r="G88">
        <v>43535240</v>
      </c>
      <c r="H88" s="2">
        <v>41218</v>
      </c>
      <c r="I88">
        <v>85.8</v>
      </c>
      <c r="J88">
        <v>377454300</v>
      </c>
      <c r="K88" s="2">
        <v>41218</v>
      </c>
      <c r="L88">
        <v>26.89</v>
      </c>
      <c r="M88">
        <v>93009900</v>
      </c>
      <c r="N88" s="2">
        <v>41218</v>
      </c>
    </row>
    <row r="89" spans="1:14" x14ac:dyDescent="0.3">
      <c r="A89" s="1" t="s">
        <v>8</v>
      </c>
      <c r="B89" s="2">
        <v>41225</v>
      </c>
      <c r="C89">
        <v>0.72340000000000004</v>
      </c>
      <c r="D89">
        <v>1807374000</v>
      </c>
      <c r="E89" s="2">
        <v>41225</v>
      </c>
      <c r="F89">
        <v>248.2</v>
      </c>
      <c r="G89">
        <v>42086700</v>
      </c>
      <c r="H89" s="2">
        <v>41225</v>
      </c>
      <c r="I89">
        <v>85.98</v>
      </c>
      <c r="J89">
        <v>385010450</v>
      </c>
      <c r="K89" s="2">
        <v>41225</v>
      </c>
      <c r="L89">
        <v>25.661000000000001</v>
      </c>
      <c r="M89">
        <v>120076400</v>
      </c>
      <c r="N89" s="2">
        <v>41225</v>
      </c>
    </row>
    <row r="90" spans="1:14" x14ac:dyDescent="0.3">
      <c r="A90" s="1" t="s">
        <v>8</v>
      </c>
      <c r="B90" s="2">
        <v>41232</v>
      </c>
      <c r="C90">
        <v>0.76849999999999996</v>
      </c>
      <c r="D90">
        <v>3668465000</v>
      </c>
      <c r="E90" s="2">
        <v>41232</v>
      </c>
      <c r="F90">
        <v>241.3</v>
      </c>
      <c r="G90">
        <v>36827060</v>
      </c>
      <c r="H90" s="2">
        <v>41232</v>
      </c>
      <c r="I90">
        <v>89.31</v>
      </c>
      <c r="J90">
        <v>316136620</v>
      </c>
      <c r="K90" s="2">
        <v>41232</v>
      </c>
      <c r="L90">
        <v>26.35</v>
      </c>
      <c r="M90">
        <v>88498800</v>
      </c>
      <c r="N90" s="2">
        <v>41232</v>
      </c>
    </row>
    <row r="91" spans="1:14" x14ac:dyDescent="0.3">
      <c r="A91" s="1" t="s">
        <v>8</v>
      </c>
      <c r="B91" s="2">
        <v>41239</v>
      </c>
      <c r="C91">
        <v>0.73550000000000004</v>
      </c>
      <c r="D91">
        <v>2048377000</v>
      </c>
      <c r="E91" s="2">
        <v>41239</v>
      </c>
      <c r="F91">
        <v>243.88</v>
      </c>
      <c r="G91">
        <v>39127540</v>
      </c>
      <c r="H91" s="2">
        <v>41239</v>
      </c>
      <c r="I91">
        <v>91.41</v>
      </c>
      <c r="J91">
        <v>500416420</v>
      </c>
      <c r="K91" s="2">
        <v>41239</v>
      </c>
      <c r="L91">
        <v>26.079000000000001</v>
      </c>
      <c r="M91">
        <v>107846900</v>
      </c>
      <c r="N91" s="2">
        <v>41239</v>
      </c>
    </row>
    <row r="92" spans="1:14" x14ac:dyDescent="0.3">
      <c r="A92" s="1" t="s">
        <v>8</v>
      </c>
      <c r="B92" s="2">
        <v>41246</v>
      </c>
      <c r="C92">
        <v>0.73550000000000004</v>
      </c>
      <c r="D92">
        <v>1854158000</v>
      </c>
      <c r="E92" s="2">
        <v>41246</v>
      </c>
      <c r="F92">
        <v>250.98</v>
      </c>
      <c r="G92">
        <v>28669270</v>
      </c>
      <c r="H92" s="2">
        <v>41246</v>
      </c>
      <c r="I92">
        <v>93.2</v>
      </c>
      <c r="J92">
        <v>416549300</v>
      </c>
      <c r="K92" s="2">
        <v>41246</v>
      </c>
      <c r="L92">
        <v>26.966999999999999</v>
      </c>
      <c r="M92">
        <v>118990500</v>
      </c>
      <c r="N92" s="2">
        <v>41246</v>
      </c>
    </row>
    <row r="93" spans="1:14" x14ac:dyDescent="0.3">
      <c r="A93" s="1" t="s">
        <v>8</v>
      </c>
      <c r="B93" s="2">
        <v>41253</v>
      </c>
      <c r="C93">
        <v>0.746</v>
      </c>
      <c r="D93">
        <v>4619251000</v>
      </c>
      <c r="E93" s="2">
        <v>41253</v>
      </c>
      <c r="F93">
        <v>258.88</v>
      </c>
      <c r="G93">
        <v>33359570</v>
      </c>
      <c r="H93" s="2">
        <v>41253</v>
      </c>
      <c r="I93">
        <v>93.42</v>
      </c>
      <c r="J93">
        <v>289695950</v>
      </c>
      <c r="K93" s="2">
        <v>41253</v>
      </c>
      <c r="L93">
        <v>27.428000000000001</v>
      </c>
      <c r="M93">
        <v>112593900</v>
      </c>
      <c r="N93" s="2">
        <v>41253</v>
      </c>
    </row>
    <row r="94" spans="1:14" x14ac:dyDescent="0.3">
      <c r="A94" s="1" t="s">
        <v>8</v>
      </c>
      <c r="B94" s="2">
        <v>41260</v>
      </c>
      <c r="C94">
        <v>0.74250000000000005</v>
      </c>
      <c r="D94">
        <v>3286878000</v>
      </c>
      <c r="E94" s="2">
        <v>41260</v>
      </c>
      <c r="F94">
        <v>262.31</v>
      </c>
      <c r="G94">
        <v>28497540</v>
      </c>
      <c r="H94" s="2">
        <v>41260</v>
      </c>
      <c r="I94">
        <v>93.5</v>
      </c>
      <c r="J94">
        <v>315332140</v>
      </c>
      <c r="K94" s="2">
        <v>41260</v>
      </c>
      <c r="L94">
        <v>27.027000000000001</v>
      </c>
      <c r="M94">
        <v>105610900</v>
      </c>
      <c r="N94" s="2">
        <v>41260</v>
      </c>
    </row>
    <row r="95" spans="1:14" x14ac:dyDescent="0.3">
      <c r="A95" s="1" t="s">
        <v>8</v>
      </c>
      <c r="B95" s="2">
        <v>41267</v>
      </c>
      <c r="C95">
        <v>0.73350000000000004</v>
      </c>
      <c r="D95">
        <v>1801654000</v>
      </c>
      <c r="E95" s="2">
        <v>41267</v>
      </c>
      <c r="F95">
        <v>270.01</v>
      </c>
      <c r="G95">
        <v>21565880</v>
      </c>
      <c r="H95" s="2">
        <v>41267</v>
      </c>
      <c r="I95">
        <v>92.94</v>
      </c>
      <c r="J95">
        <v>166194120</v>
      </c>
      <c r="K95" s="2">
        <v>41267</v>
      </c>
      <c r="L95">
        <v>26.8</v>
      </c>
      <c r="M95">
        <v>52624300</v>
      </c>
      <c r="N95" s="2">
        <v>41267</v>
      </c>
    </row>
    <row r="96" spans="1:14" x14ac:dyDescent="0.3">
      <c r="A96" s="1" t="s">
        <v>8</v>
      </c>
      <c r="B96" s="2">
        <v>41281</v>
      </c>
      <c r="C96">
        <v>0.74780000000000002</v>
      </c>
      <c r="D96">
        <v>2022337000</v>
      </c>
      <c r="E96" s="2">
        <v>41281</v>
      </c>
      <c r="F96">
        <v>265.27999999999997</v>
      </c>
      <c r="G96">
        <v>20405270</v>
      </c>
      <c r="H96" s="2">
        <v>41281</v>
      </c>
      <c r="I96">
        <v>99.56</v>
      </c>
      <c r="J96">
        <v>271572450</v>
      </c>
      <c r="K96" s="2">
        <v>41281</v>
      </c>
      <c r="L96">
        <v>27.97</v>
      </c>
      <c r="M96">
        <v>71814700</v>
      </c>
      <c r="N96" s="2">
        <v>41281</v>
      </c>
    </row>
    <row r="97" spans="1:14" x14ac:dyDescent="0.3">
      <c r="A97" s="1" t="s">
        <v>8</v>
      </c>
      <c r="B97" s="2">
        <v>41288</v>
      </c>
      <c r="C97">
        <v>0.78800000000000003</v>
      </c>
      <c r="D97">
        <v>4725824000</v>
      </c>
      <c r="E97" s="2">
        <v>41288</v>
      </c>
      <c r="F97">
        <v>262.44</v>
      </c>
      <c r="G97">
        <v>24914920</v>
      </c>
      <c r="H97" s="2">
        <v>41288</v>
      </c>
      <c r="I97">
        <v>103.48</v>
      </c>
      <c r="J97">
        <v>424892820</v>
      </c>
      <c r="K97" s="2">
        <v>41288</v>
      </c>
      <c r="L97">
        <v>28.702999999999999</v>
      </c>
      <c r="M97">
        <v>85620800</v>
      </c>
      <c r="N97" s="2">
        <v>41288</v>
      </c>
    </row>
    <row r="98" spans="1:14" x14ac:dyDescent="0.3">
      <c r="A98" s="1" t="s">
        <v>8</v>
      </c>
      <c r="B98" s="2">
        <v>41295</v>
      </c>
      <c r="C98">
        <v>0.78300000000000003</v>
      </c>
      <c r="D98">
        <v>1984377000</v>
      </c>
      <c r="E98" s="2">
        <v>41295</v>
      </c>
      <c r="F98">
        <v>272.62</v>
      </c>
      <c r="G98">
        <v>30838440</v>
      </c>
      <c r="H98" s="2">
        <v>41295</v>
      </c>
      <c r="I98">
        <v>103.67</v>
      </c>
      <c r="J98">
        <v>422720880</v>
      </c>
      <c r="K98" s="2">
        <v>41295</v>
      </c>
      <c r="L98">
        <v>29.492000000000001</v>
      </c>
      <c r="M98">
        <v>97260900</v>
      </c>
      <c r="N98" s="2">
        <v>41295</v>
      </c>
    </row>
    <row r="99" spans="1:14" x14ac:dyDescent="0.3">
      <c r="A99" s="1" t="s">
        <v>8</v>
      </c>
      <c r="B99" s="2">
        <v>41302</v>
      </c>
      <c r="C99">
        <v>0.75</v>
      </c>
      <c r="D99">
        <v>4883317000</v>
      </c>
      <c r="E99" s="2">
        <v>41302</v>
      </c>
      <c r="F99">
        <v>262.01</v>
      </c>
      <c r="G99">
        <v>36541950</v>
      </c>
      <c r="H99" s="2">
        <v>41302</v>
      </c>
      <c r="I99">
        <v>108.36</v>
      </c>
      <c r="J99">
        <v>713159410</v>
      </c>
      <c r="K99" s="2">
        <v>41302</v>
      </c>
      <c r="L99">
        <v>31.387</v>
      </c>
      <c r="M99">
        <v>229955900</v>
      </c>
      <c r="N99" s="2">
        <v>41302</v>
      </c>
    </row>
    <row r="100" spans="1:14" x14ac:dyDescent="0.3">
      <c r="A100" s="1" t="s">
        <v>8</v>
      </c>
      <c r="B100" s="2">
        <v>41309</v>
      </c>
      <c r="C100">
        <v>0.71899999999999997</v>
      </c>
      <c r="D100">
        <v>3100339000</v>
      </c>
      <c r="E100" s="2">
        <v>41309</v>
      </c>
      <c r="F100">
        <v>255.61</v>
      </c>
      <c r="G100">
        <v>29534800</v>
      </c>
      <c r="H100" s="2">
        <v>41309</v>
      </c>
      <c r="I100">
        <v>107.08</v>
      </c>
      <c r="J100">
        <v>397384010</v>
      </c>
      <c r="K100" s="2">
        <v>41309</v>
      </c>
      <c r="L100">
        <v>30.12</v>
      </c>
      <c r="M100">
        <v>128740500</v>
      </c>
      <c r="N100" s="2">
        <v>41309</v>
      </c>
    </row>
    <row r="101" spans="1:14" x14ac:dyDescent="0.3">
      <c r="A101" s="1" t="s">
        <v>8</v>
      </c>
      <c r="B101" s="2">
        <v>41316</v>
      </c>
      <c r="C101">
        <v>0.7137</v>
      </c>
      <c r="D101">
        <v>3063796000</v>
      </c>
      <c r="E101" s="2">
        <v>41316</v>
      </c>
      <c r="F101">
        <v>255.07</v>
      </c>
      <c r="G101">
        <v>34712630</v>
      </c>
      <c r="H101" s="2">
        <v>41316</v>
      </c>
      <c r="I101">
        <v>105.08</v>
      </c>
      <c r="J101">
        <v>476378090</v>
      </c>
      <c r="K101" s="2">
        <v>41316</v>
      </c>
      <c r="L101">
        <v>30.396000000000001</v>
      </c>
      <c r="M101">
        <v>137731600</v>
      </c>
      <c r="N101" s="2">
        <v>41316</v>
      </c>
    </row>
    <row r="102" spans="1:14" x14ac:dyDescent="0.3">
      <c r="A102" s="1" t="s">
        <v>8</v>
      </c>
      <c r="B102" s="2">
        <v>41323</v>
      </c>
      <c r="C102">
        <v>0.69720000000000004</v>
      </c>
      <c r="D102">
        <v>2380662000</v>
      </c>
      <c r="E102" s="2">
        <v>41323</v>
      </c>
      <c r="F102">
        <v>252.06</v>
      </c>
      <c r="G102">
        <v>24329660</v>
      </c>
      <c r="H102" s="2">
        <v>41323</v>
      </c>
      <c r="I102">
        <v>106.12</v>
      </c>
      <c r="J102">
        <v>354024230</v>
      </c>
      <c r="K102" s="2">
        <v>41323</v>
      </c>
      <c r="L102">
        <v>29.088999999999999</v>
      </c>
      <c r="M102">
        <v>93809400</v>
      </c>
      <c r="N102" s="2">
        <v>41323</v>
      </c>
    </row>
    <row r="103" spans="1:14" x14ac:dyDescent="0.3">
      <c r="A103" s="1" t="s">
        <v>8</v>
      </c>
      <c r="B103" s="2">
        <v>41330</v>
      </c>
      <c r="C103">
        <v>0.68020000000000003</v>
      </c>
      <c r="D103">
        <v>1735439000</v>
      </c>
      <c r="E103" s="2">
        <v>41330</v>
      </c>
      <c r="F103">
        <v>241.88</v>
      </c>
      <c r="G103">
        <v>20257480</v>
      </c>
      <c r="H103" s="2">
        <v>41330</v>
      </c>
      <c r="I103">
        <v>103.09</v>
      </c>
      <c r="J103">
        <v>326062830</v>
      </c>
      <c r="K103" s="2">
        <v>41330</v>
      </c>
      <c r="L103">
        <v>28.584</v>
      </c>
      <c r="M103">
        <v>103843200</v>
      </c>
      <c r="N103" s="2">
        <v>41330</v>
      </c>
    </row>
    <row r="104" spans="1:14" x14ac:dyDescent="0.3">
      <c r="A104" s="1" t="s">
        <v>8</v>
      </c>
      <c r="B104" s="2">
        <v>41337</v>
      </c>
      <c r="C104">
        <v>0.68500000000000005</v>
      </c>
      <c r="D104">
        <v>1466741000</v>
      </c>
      <c r="E104" s="2">
        <v>41337</v>
      </c>
      <c r="F104">
        <v>248.31</v>
      </c>
      <c r="G104">
        <v>16985070</v>
      </c>
      <c r="H104" s="2">
        <v>41337</v>
      </c>
      <c r="I104">
        <v>105.31</v>
      </c>
      <c r="J104">
        <v>246415630</v>
      </c>
      <c r="K104" s="2">
        <v>41337</v>
      </c>
      <c r="L104">
        <v>29.135999999999999</v>
      </c>
      <c r="M104">
        <v>70659800</v>
      </c>
      <c r="N104" s="2">
        <v>41337</v>
      </c>
    </row>
    <row r="105" spans="1:14" x14ac:dyDescent="0.3">
      <c r="A105" s="1" t="s">
        <v>8</v>
      </c>
      <c r="B105" s="2">
        <v>41344</v>
      </c>
      <c r="C105">
        <v>0.66049999999999998</v>
      </c>
      <c r="D105">
        <v>2177384000</v>
      </c>
      <c r="E105" s="2">
        <v>41344</v>
      </c>
      <c r="F105">
        <v>242.54</v>
      </c>
      <c r="G105">
        <v>21131390</v>
      </c>
      <c r="H105" s="2">
        <v>41344</v>
      </c>
      <c r="I105">
        <v>104.42</v>
      </c>
      <c r="J105">
        <v>344496610</v>
      </c>
      <c r="K105" s="2">
        <v>41344</v>
      </c>
      <c r="L105">
        <v>28.885999999999999</v>
      </c>
      <c r="M105">
        <v>119607600</v>
      </c>
      <c r="N105" s="2">
        <v>41344</v>
      </c>
    </row>
    <row r="106" spans="1:14" x14ac:dyDescent="0.3">
      <c r="A106" s="1" t="s">
        <v>8</v>
      </c>
      <c r="B106" s="2">
        <v>41351</v>
      </c>
      <c r="C106">
        <v>0.62749999999999995</v>
      </c>
      <c r="D106">
        <v>3932059000</v>
      </c>
      <c r="E106" s="2">
        <v>41351</v>
      </c>
      <c r="F106">
        <v>237.59</v>
      </c>
      <c r="G106">
        <v>29823740</v>
      </c>
      <c r="H106" s="2">
        <v>41351</v>
      </c>
      <c r="I106">
        <v>99.37</v>
      </c>
      <c r="J106">
        <v>557294640</v>
      </c>
      <c r="K106" s="2">
        <v>41351</v>
      </c>
      <c r="L106">
        <v>27.251999999999999</v>
      </c>
      <c r="M106">
        <v>125973000</v>
      </c>
      <c r="N106" s="2">
        <v>41351</v>
      </c>
    </row>
    <row r="107" spans="1:14" x14ac:dyDescent="0.3">
      <c r="A107" s="1" t="s">
        <v>8</v>
      </c>
      <c r="B107" s="2">
        <v>41358</v>
      </c>
      <c r="C107">
        <v>0.61360000000000003</v>
      </c>
      <c r="D107">
        <v>4013900000</v>
      </c>
      <c r="E107" s="2">
        <v>41358</v>
      </c>
      <c r="F107">
        <v>238.66</v>
      </c>
      <c r="G107">
        <v>29334590</v>
      </c>
      <c r="H107" s="2">
        <v>41358</v>
      </c>
      <c r="I107">
        <v>98.86</v>
      </c>
      <c r="J107">
        <v>476072480</v>
      </c>
      <c r="K107" s="2">
        <v>41358</v>
      </c>
      <c r="L107">
        <v>27.818000000000001</v>
      </c>
      <c r="M107">
        <v>107931400</v>
      </c>
      <c r="N107" s="2">
        <v>41358</v>
      </c>
    </row>
    <row r="108" spans="1:14" x14ac:dyDescent="0.3">
      <c r="A108" s="1" t="s">
        <v>8</v>
      </c>
      <c r="B108" s="2">
        <v>41365</v>
      </c>
      <c r="C108">
        <v>0.55200000000000005</v>
      </c>
      <c r="D108">
        <v>2799261000</v>
      </c>
      <c r="E108" s="2">
        <v>41365</v>
      </c>
      <c r="F108">
        <v>230.87</v>
      </c>
      <c r="G108">
        <v>28895580</v>
      </c>
      <c r="H108" s="2">
        <v>41365</v>
      </c>
      <c r="I108">
        <v>99.26</v>
      </c>
      <c r="J108">
        <v>355278600</v>
      </c>
      <c r="K108" s="2">
        <v>41365</v>
      </c>
      <c r="L108">
        <v>29.849</v>
      </c>
      <c r="M108">
        <v>170657100</v>
      </c>
      <c r="N108" s="2">
        <v>41365</v>
      </c>
    </row>
    <row r="109" spans="1:14" x14ac:dyDescent="0.3">
      <c r="A109" s="1" t="s">
        <v>8</v>
      </c>
      <c r="B109" s="2">
        <v>41372</v>
      </c>
      <c r="C109">
        <v>0.50019999999999998</v>
      </c>
      <c r="D109">
        <v>4689113000</v>
      </c>
      <c r="E109" s="2">
        <v>41372</v>
      </c>
      <c r="F109">
        <v>223.41</v>
      </c>
      <c r="G109">
        <v>27870260</v>
      </c>
      <c r="H109" s="2">
        <v>41372</v>
      </c>
      <c r="I109">
        <v>98.36</v>
      </c>
      <c r="J109">
        <v>322670030</v>
      </c>
      <c r="K109" s="2">
        <v>41372</v>
      </c>
      <c r="L109">
        <v>28.199000000000002</v>
      </c>
      <c r="M109">
        <v>105041900</v>
      </c>
      <c r="N109" s="2">
        <v>41372</v>
      </c>
    </row>
    <row r="110" spans="1:14" x14ac:dyDescent="0.3">
      <c r="A110" s="1" t="s">
        <v>8</v>
      </c>
      <c r="B110" s="2">
        <v>41379</v>
      </c>
      <c r="C110">
        <v>0.45369999999999999</v>
      </c>
      <c r="D110">
        <v>6394179000</v>
      </c>
      <c r="E110" s="2">
        <v>41379</v>
      </c>
      <c r="F110">
        <v>214.99</v>
      </c>
      <c r="G110">
        <v>28193510</v>
      </c>
      <c r="H110" s="2">
        <v>41379</v>
      </c>
      <c r="I110">
        <v>96.4</v>
      </c>
      <c r="J110">
        <v>386182330</v>
      </c>
      <c r="K110" s="2">
        <v>41379</v>
      </c>
      <c r="L110">
        <v>27.68</v>
      </c>
      <c r="M110">
        <v>143730900</v>
      </c>
      <c r="N110" s="2">
        <v>41379</v>
      </c>
    </row>
    <row r="111" spans="1:14" x14ac:dyDescent="0.3">
      <c r="A111" s="1" t="s">
        <v>8</v>
      </c>
      <c r="B111" s="2">
        <v>41386</v>
      </c>
      <c r="C111">
        <v>0.51390000000000002</v>
      </c>
      <c r="D111">
        <v>10126520000</v>
      </c>
      <c r="E111" s="2">
        <v>41386</v>
      </c>
      <c r="F111">
        <v>214.8</v>
      </c>
      <c r="G111">
        <v>40549900</v>
      </c>
      <c r="H111" s="2">
        <v>41386</v>
      </c>
      <c r="I111">
        <v>95.8</v>
      </c>
      <c r="J111">
        <v>377956060</v>
      </c>
      <c r="K111" s="2">
        <v>41386</v>
      </c>
      <c r="L111">
        <v>28.148</v>
      </c>
      <c r="M111">
        <v>205480100</v>
      </c>
      <c r="N111" s="2">
        <v>41386</v>
      </c>
    </row>
    <row r="112" spans="1:14" x14ac:dyDescent="0.3">
      <c r="A112" s="1" t="s">
        <v>8</v>
      </c>
      <c r="B112" s="2">
        <v>41393</v>
      </c>
      <c r="C112">
        <v>0.57669999999999999</v>
      </c>
      <c r="D112">
        <v>4707729000</v>
      </c>
      <c r="E112" s="2">
        <v>41393</v>
      </c>
      <c r="F112">
        <v>219.89</v>
      </c>
      <c r="G112">
        <v>17188160</v>
      </c>
      <c r="H112" s="2">
        <v>41393</v>
      </c>
      <c r="I112">
        <v>103</v>
      </c>
      <c r="J112">
        <v>232756960</v>
      </c>
      <c r="K112" s="2">
        <v>41393</v>
      </c>
      <c r="L112">
        <v>26.646000000000001</v>
      </c>
      <c r="M112">
        <v>169841900</v>
      </c>
      <c r="N112" s="2">
        <v>41393</v>
      </c>
    </row>
    <row r="113" spans="1:14" x14ac:dyDescent="0.3">
      <c r="A113" s="1" t="s">
        <v>8</v>
      </c>
      <c r="B113" s="2">
        <v>41400</v>
      </c>
      <c r="C113">
        <v>0.54069999999999996</v>
      </c>
      <c r="D113">
        <v>3745227000</v>
      </c>
      <c r="E113" s="2">
        <v>41400</v>
      </c>
      <c r="F113">
        <v>222.82</v>
      </c>
      <c r="G113">
        <v>27539780</v>
      </c>
      <c r="H113" s="2">
        <v>41400</v>
      </c>
      <c r="I113">
        <v>103.57</v>
      </c>
      <c r="J113">
        <v>248496350</v>
      </c>
      <c r="K113" s="2">
        <v>41400</v>
      </c>
      <c r="L113">
        <v>26.398</v>
      </c>
      <c r="M113">
        <v>90521700</v>
      </c>
      <c r="N113" s="2">
        <v>41400</v>
      </c>
    </row>
    <row r="114" spans="1:14" x14ac:dyDescent="0.3">
      <c r="A114" s="1" t="s">
        <v>8</v>
      </c>
      <c r="B114" s="2">
        <v>41407</v>
      </c>
      <c r="C114">
        <v>0.53259999999999996</v>
      </c>
      <c r="D114">
        <v>4919386000</v>
      </c>
      <c r="E114" s="2">
        <v>41407</v>
      </c>
      <c r="F114">
        <v>219.52</v>
      </c>
      <c r="G114">
        <v>28706890</v>
      </c>
      <c r="H114" s="2">
        <v>41407</v>
      </c>
      <c r="I114">
        <v>105.19</v>
      </c>
      <c r="J114">
        <v>327464220</v>
      </c>
      <c r="K114" s="2">
        <v>41407</v>
      </c>
      <c r="L114">
        <v>26.401</v>
      </c>
      <c r="M114">
        <v>147420700</v>
      </c>
      <c r="N114" s="2">
        <v>41407</v>
      </c>
    </row>
    <row r="115" spans="1:14" x14ac:dyDescent="0.3">
      <c r="A115" s="1" t="s">
        <v>8</v>
      </c>
      <c r="B115" s="2">
        <v>41414</v>
      </c>
      <c r="C115">
        <v>0.52590000000000003</v>
      </c>
      <c r="D115">
        <v>4497887000</v>
      </c>
      <c r="E115" s="2">
        <v>41414</v>
      </c>
      <c r="F115">
        <v>212.59</v>
      </c>
      <c r="G115">
        <v>32562160</v>
      </c>
      <c r="H115" s="2">
        <v>41414</v>
      </c>
      <c r="I115">
        <v>103.08</v>
      </c>
      <c r="J115">
        <v>461953870</v>
      </c>
      <c r="K115" s="2">
        <v>41414</v>
      </c>
      <c r="L115">
        <v>25.202000000000002</v>
      </c>
      <c r="M115">
        <v>135473500</v>
      </c>
      <c r="N115" s="2">
        <v>41414</v>
      </c>
    </row>
    <row r="116" spans="1:14" x14ac:dyDescent="0.3">
      <c r="A116" s="1" t="s">
        <v>8</v>
      </c>
      <c r="B116" s="2">
        <v>41421</v>
      </c>
      <c r="C116">
        <v>0.4698</v>
      </c>
      <c r="D116">
        <v>3652658000</v>
      </c>
      <c r="E116" s="2">
        <v>41421</v>
      </c>
      <c r="F116">
        <v>211.5</v>
      </c>
      <c r="G116">
        <v>36261630</v>
      </c>
      <c r="H116" s="2">
        <v>41421</v>
      </c>
      <c r="I116">
        <v>99.05</v>
      </c>
      <c r="J116">
        <v>363524730</v>
      </c>
      <c r="K116" s="2">
        <v>41421</v>
      </c>
      <c r="L116">
        <v>24.3</v>
      </c>
      <c r="M116">
        <v>158320500</v>
      </c>
      <c r="N116" s="2">
        <v>41421</v>
      </c>
    </row>
    <row r="117" spans="1:14" x14ac:dyDescent="0.3">
      <c r="A117" s="1" t="s">
        <v>8</v>
      </c>
      <c r="B117" s="2">
        <v>41428</v>
      </c>
      <c r="C117">
        <v>0.48299999999999998</v>
      </c>
      <c r="D117">
        <v>5545805000</v>
      </c>
      <c r="E117" s="2">
        <v>41428</v>
      </c>
      <c r="F117">
        <v>215.22</v>
      </c>
      <c r="G117">
        <v>30135410</v>
      </c>
      <c r="H117" s="2">
        <v>41428</v>
      </c>
      <c r="I117">
        <v>99.2</v>
      </c>
      <c r="J117">
        <v>407278370</v>
      </c>
      <c r="K117" s="2">
        <v>41428</v>
      </c>
      <c r="L117">
        <v>24.550999999999998</v>
      </c>
      <c r="M117">
        <v>159748300</v>
      </c>
      <c r="N117" s="2">
        <v>41428</v>
      </c>
    </row>
    <row r="118" spans="1:14" x14ac:dyDescent="0.3">
      <c r="A118" s="1" t="s">
        <v>8</v>
      </c>
      <c r="B118" s="2">
        <v>41435</v>
      </c>
      <c r="C118">
        <v>0.48399999999999999</v>
      </c>
      <c r="D118">
        <v>4246342000</v>
      </c>
      <c r="E118" s="2">
        <v>41435</v>
      </c>
      <c r="F118">
        <v>210.87</v>
      </c>
      <c r="G118">
        <v>25598190</v>
      </c>
      <c r="H118" s="2">
        <v>41435</v>
      </c>
      <c r="I118">
        <v>93.7</v>
      </c>
      <c r="J118">
        <v>372199260</v>
      </c>
      <c r="K118" s="2">
        <v>41435</v>
      </c>
      <c r="L118">
        <v>24.204999999999998</v>
      </c>
      <c r="M118">
        <v>157972200</v>
      </c>
      <c r="N118" s="2">
        <v>41435</v>
      </c>
    </row>
    <row r="119" spans="1:14" x14ac:dyDescent="0.3">
      <c r="A119" s="1" t="s">
        <v>8</v>
      </c>
      <c r="B119" s="2">
        <v>41442</v>
      </c>
      <c r="C119">
        <v>0.49399999999999999</v>
      </c>
      <c r="D119">
        <v>3728274000</v>
      </c>
      <c r="E119" s="2">
        <v>41442</v>
      </c>
      <c r="F119">
        <v>222.75</v>
      </c>
      <c r="G119">
        <v>52789030</v>
      </c>
      <c r="H119" s="2">
        <v>41442</v>
      </c>
      <c r="I119">
        <v>91.5</v>
      </c>
      <c r="J119">
        <v>388875230</v>
      </c>
      <c r="K119" s="2">
        <v>41442</v>
      </c>
      <c r="L119">
        <v>24.542999999999999</v>
      </c>
      <c r="M119">
        <v>145333600</v>
      </c>
      <c r="N119" s="2">
        <v>41442</v>
      </c>
    </row>
    <row r="120" spans="1:14" x14ac:dyDescent="0.3">
      <c r="A120" s="1" t="s">
        <v>8</v>
      </c>
      <c r="B120" s="2">
        <v>41449</v>
      </c>
      <c r="C120">
        <v>0.50490000000000002</v>
      </c>
      <c r="D120">
        <v>2942071000</v>
      </c>
      <c r="E120" s="2">
        <v>41449</v>
      </c>
      <c r="F120">
        <v>227.8</v>
      </c>
      <c r="G120">
        <v>54924380</v>
      </c>
      <c r="H120" s="2">
        <v>41449</v>
      </c>
      <c r="I120">
        <v>93.68</v>
      </c>
      <c r="J120">
        <v>431982280</v>
      </c>
      <c r="K120" s="2">
        <v>41449</v>
      </c>
      <c r="L120">
        <v>25.922999999999998</v>
      </c>
      <c r="M120">
        <v>124688100</v>
      </c>
      <c r="N120" s="2">
        <v>41449</v>
      </c>
    </row>
    <row r="121" spans="1:14" x14ac:dyDescent="0.3">
      <c r="A121" s="1" t="s">
        <v>8</v>
      </c>
      <c r="B121" s="2">
        <v>41456</v>
      </c>
      <c r="C121">
        <v>0.52370000000000005</v>
      </c>
      <c r="D121">
        <v>3206314000</v>
      </c>
      <c r="E121" s="2">
        <v>41456</v>
      </c>
      <c r="F121">
        <v>228.96</v>
      </c>
      <c r="G121">
        <v>18290870</v>
      </c>
      <c r="H121" s="2">
        <v>41456</v>
      </c>
      <c r="I121">
        <v>93.2</v>
      </c>
      <c r="J121">
        <v>304161790</v>
      </c>
      <c r="K121" s="2">
        <v>41456</v>
      </c>
      <c r="L121">
        <v>25.209</v>
      </c>
      <c r="M121">
        <v>86595600</v>
      </c>
      <c r="N121" s="2">
        <v>41456</v>
      </c>
    </row>
    <row r="122" spans="1:14" x14ac:dyDescent="0.3">
      <c r="A122" s="1" t="s">
        <v>8</v>
      </c>
      <c r="B122" s="2">
        <v>41463</v>
      </c>
      <c r="C122">
        <v>0.54949999999999999</v>
      </c>
      <c r="D122">
        <v>3020392000</v>
      </c>
      <c r="E122" s="2">
        <v>41463</v>
      </c>
      <c r="F122">
        <v>247.09</v>
      </c>
      <c r="G122">
        <v>26190770</v>
      </c>
      <c r="H122" s="2">
        <v>41463</v>
      </c>
      <c r="I122">
        <v>98.57</v>
      </c>
      <c r="J122">
        <v>384977260</v>
      </c>
      <c r="K122" s="2">
        <v>41463</v>
      </c>
      <c r="L122">
        <v>26.82</v>
      </c>
      <c r="M122">
        <v>142311200</v>
      </c>
      <c r="N122" s="2">
        <v>41463</v>
      </c>
    </row>
    <row r="123" spans="1:14" x14ac:dyDescent="0.3">
      <c r="A123" s="1" t="s">
        <v>8</v>
      </c>
      <c r="B123" s="2">
        <v>41470</v>
      </c>
      <c r="C123">
        <v>0.57430000000000003</v>
      </c>
      <c r="D123">
        <v>4290286000</v>
      </c>
      <c r="E123" s="2">
        <v>41470</v>
      </c>
      <c r="F123">
        <v>243.45</v>
      </c>
      <c r="G123">
        <v>25400520</v>
      </c>
      <c r="H123" s="2">
        <v>41470</v>
      </c>
      <c r="I123">
        <v>99.99</v>
      </c>
      <c r="J123">
        <v>446927380</v>
      </c>
      <c r="K123" s="2">
        <v>41470</v>
      </c>
      <c r="L123">
        <v>26.225000000000001</v>
      </c>
      <c r="M123">
        <v>135115800</v>
      </c>
      <c r="N123" s="2">
        <v>41470</v>
      </c>
    </row>
    <row r="124" spans="1:14" x14ac:dyDescent="0.3">
      <c r="A124" s="1" t="s">
        <v>8</v>
      </c>
      <c r="B124" s="2">
        <v>41477</v>
      </c>
      <c r="C124">
        <v>0.55779999999999996</v>
      </c>
      <c r="D124">
        <v>3877912000</v>
      </c>
      <c r="E124" s="2">
        <v>41477</v>
      </c>
      <c r="F124">
        <v>240.87</v>
      </c>
      <c r="G124">
        <v>12896400</v>
      </c>
      <c r="H124" s="2">
        <v>41477</v>
      </c>
      <c r="I124">
        <v>94.81</v>
      </c>
      <c r="J124">
        <v>411584300</v>
      </c>
      <c r="K124" s="2">
        <v>41477</v>
      </c>
      <c r="L124">
        <v>26.84</v>
      </c>
      <c r="M124">
        <v>72770800</v>
      </c>
      <c r="N124" s="2">
        <v>41477</v>
      </c>
    </row>
    <row r="125" spans="1:14" x14ac:dyDescent="0.3">
      <c r="A125" s="1" t="s">
        <v>8</v>
      </c>
      <c r="B125" s="2">
        <v>41484</v>
      </c>
      <c r="C125">
        <v>0.57750000000000001</v>
      </c>
      <c r="D125">
        <v>3884095000</v>
      </c>
      <c r="E125" s="2">
        <v>41484</v>
      </c>
      <c r="F125">
        <v>237.6</v>
      </c>
      <c r="G125">
        <v>19425730</v>
      </c>
      <c r="H125" s="2">
        <v>41484</v>
      </c>
      <c r="I125">
        <v>96.99</v>
      </c>
      <c r="J125">
        <v>287318740</v>
      </c>
      <c r="K125" s="2">
        <v>41484</v>
      </c>
      <c r="L125">
        <v>26.155999999999999</v>
      </c>
      <c r="M125">
        <v>105367400</v>
      </c>
      <c r="N125" s="2">
        <v>41484</v>
      </c>
    </row>
    <row r="126" spans="1:14" x14ac:dyDescent="0.3">
      <c r="A126" s="1" t="s">
        <v>8</v>
      </c>
      <c r="B126" s="2">
        <v>41491</v>
      </c>
      <c r="C126">
        <v>0.56910000000000005</v>
      </c>
      <c r="D126">
        <v>1666344000</v>
      </c>
      <c r="E126" s="2">
        <v>41491</v>
      </c>
      <c r="F126">
        <v>233.25</v>
      </c>
      <c r="G126">
        <v>16708640</v>
      </c>
      <c r="H126" s="2">
        <v>41491</v>
      </c>
      <c r="I126">
        <v>95.7</v>
      </c>
      <c r="J126">
        <v>245950430</v>
      </c>
      <c r="K126" s="2">
        <v>41491</v>
      </c>
      <c r="L126">
        <v>25.484000000000002</v>
      </c>
      <c r="M126">
        <v>103453200</v>
      </c>
      <c r="N126" s="2">
        <v>41491</v>
      </c>
    </row>
    <row r="127" spans="1:14" x14ac:dyDescent="0.3">
      <c r="A127" s="1" t="s">
        <v>8</v>
      </c>
      <c r="B127" s="2">
        <v>41498</v>
      </c>
      <c r="C127">
        <v>0.5655</v>
      </c>
      <c r="D127">
        <v>4024526000</v>
      </c>
      <c r="E127" s="2">
        <v>41498</v>
      </c>
      <c r="F127">
        <v>230.76</v>
      </c>
      <c r="G127">
        <v>18379390</v>
      </c>
      <c r="H127" s="2">
        <v>41498</v>
      </c>
      <c r="I127">
        <v>93.8</v>
      </c>
      <c r="J127">
        <v>314455530</v>
      </c>
      <c r="K127" s="2">
        <v>41498</v>
      </c>
      <c r="L127">
        <v>25.588999999999999</v>
      </c>
      <c r="M127">
        <v>91726300</v>
      </c>
      <c r="N127" s="2">
        <v>41498</v>
      </c>
    </row>
    <row r="128" spans="1:14" x14ac:dyDescent="0.3">
      <c r="A128" s="1" t="s">
        <v>8</v>
      </c>
      <c r="B128" s="2">
        <v>41505</v>
      </c>
      <c r="C128">
        <v>0.5696</v>
      </c>
      <c r="D128">
        <v>2294489000</v>
      </c>
      <c r="E128" s="2">
        <v>41505</v>
      </c>
      <c r="F128">
        <v>234.99</v>
      </c>
      <c r="G128">
        <v>35435000</v>
      </c>
      <c r="H128" s="2">
        <v>41505</v>
      </c>
      <c r="I128">
        <v>91.91</v>
      </c>
      <c r="J128">
        <v>398856710</v>
      </c>
      <c r="K128" s="2">
        <v>41505</v>
      </c>
      <c r="L128">
        <v>25.959</v>
      </c>
      <c r="M128">
        <v>78391500</v>
      </c>
      <c r="N128" s="2">
        <v>41505</v>
      </c>
    </row>
    <row r="129" spans="1:14" x14ac:dyDescent="0.3">
      <c r="A129" s="1" t="s">
        <v>8</v>
      </c>
      <c r="B129" s="2">
        <v>41512</v>
      </c>
      <c r="C129">
        <v>0.54049999999999998</v>
      </c>
      <c r="D129">
        <v>3347228000</v>
      </c>
      <c r="E129" s="2">
        <v>41512</v>
      </c>
      <c r="F129">
        <v>246.33</v>
      </c>
      <c r="G129">
        <v>41514390</v>
      </c>
      <c r="H129" s="2">
        <v>41512</v>
      </c>
      <c r="I129">
        <v>88.23</v>
      </c>
      <c r="J129">
        <v>331530950</v>
      </c>
      <c r="K129" s="2">
        <v>41512</v>
      </c>
      <c r="L129">
        <v>26.071999999999999</v>
      </c>
      <c r="M129">
        <v>88014900</v>
      </c>
      <c r="N129" s="2">
        <v>41512</v>
      </c>
    </row>
    <row r="130" spans="1:14" x14ac:dyDescent="0.3">
      <c r="A130" s="1" t="s">
        <v>8</v>
      </c>
      <c r="B130" s="2">
        <v>41519</v>
      </c>
      <c r="C130">
        <v>0.54320000000000002</v>
      </c>
      <c r="D130">
        <v>3902899000</v>
      </c>
      <c r="E130" s="2">
        <v>41519</v>
      </c>
      <c r="F130">
        <v>263.98</v>
      </c>
      <c r="G130">
        <v>39540460</v>
      </c>
      <c r="H130" s="2">
        <v>41519</v>
      </c>
      <c r="I130">
        <v>92.47</v>
      </c>
      <c r="J130">
        <v>466286010</v>
      </c>
      <c r="K130" s="2">
        <v>41519</v>
      </c>
      <c r="L130">
        <v>27.393999999999998</v>
      </c>
      <c r="M130">
        <v>118601900</v>
      </c>
      <c r="N130" s="2">
        <v>41519</v>
      </c>
    </row>
    <row r="131" spans="1:14" x14ac:dyDescent="0.3">
      <c r="A131" s="1" t="s">
        <v>8</v>
      </c>
      <c r="B131" s="2">
        <v>41526</v>
      </c>
      <c r="C131">
        <v>0.53739999999999999</v>
      </c>
      <c r="D131">
        <v>5864260000</v>
      </c>
      <c r="E131" s="2">
        <v>41526</v>
      </c>
      <c r="F131">
        <v>258.12</v>
      </c>
      <c r="G131">
        <v>46640750</v>
      </c>
      <c r="H131" s="2">
        <v>41526</v>
      </c>
      <c r="I131">
        <v>95.82</v>
      </c>
      <c r="J131">
        <v>450373180</v>
      </c>
      <c r="K131" s="2">
        <v>41526</v>
      </c>
      <c r="L131">
        <v>26.99</v>
      </c>
      <c r="M131">
        <v>136277100</v>
      </c>
      <c r="N131" s="2">
        <v>41526</v>
      </c>
    </row>
    <row r="132" spans="1:14" x14ac:dyDescent="0.3">
      <c r="A132" s="1" t="s">
        <v>8</v>
      </c>
      <c r="B132" s="2">
        <v>41533</v>
      </c>
      <c r="C132">
        <v>0.56279999999999997</v>
      </c>
      <c r="D132">
        <v>3634560000</v>
      </c>
      <c r="E132" s="2">
        <v>41533</v>
      </c>
      <c r="F132">
        <v>262.8</v>
      </c>
      <c r="G132">
        <v>40344450</v>
      </c>
      <c r="H132" s="2">
        <v>41533</v>
      </c>
      <c r="I132">
        <v>102.36</v>
      </c>
      <c r="J132">
        <v>527776860</v>
      </c>
      <c r="K132" s="2">
        <v>41533</v>
      </c>
      <c r="L132">
        <v>27.515000000000001</v>
      </c>
      <c r="M132">
        <v>134133000</v>
      </c>
      <c r="N132" s="2">
        <v>41533</v>
      </c>
    </row>
    <row r="133" spans="1:14" x14ac:dyDescent="0.3">
      <c r="A133" s="1" t="s">
        <v>8</v>
      </c>
      <c r="B133" s="2">
        <v>41540</v>
      </c>
      <c r="C133">
        <v>0.55000000000000004</v>
      </c>
      <c r="D133">
        <v>2478644000</v>
      </c>
      <c r="E133" s="2">
        <v>41540</v>
      </c>
      <c r="F133">
        <v>265.3</v>
      </c>
      <c r="G133">
        <v>35476470</v>
      </c>
      <c r="H133" s="2">
        <v>41540</v>
      </c>
      <c r="I133">
        <v>98.59</v>
      </c>
      <c r="J133">
        <v>398787340</v>
      </c>
      <c r="K133" s="2">
        <v>41540</v>
      </c>
      <c r="L133">
        <v>28.56</v>
      </c>
      <c r="M133">
        <v>114815500</v>
      </c>
      <c r="N133" s="2">
        <v>41540</v>
      </c>
    </row>
    <row r="134" spans="1:14" x14ac:dyDescent="0.3">
      <c r="A134" s="1" t="s">
        <v>8</v>
      </c>
      <c r="B134" s="2">
        <v>41547</v>
      </c>
      <c r="C134">
        <v>0.53280000000000005</v>
      </c>
      <c r="D134">
        <v>3426601000</v>
      </c>
      <c r="E134" s="2">
        <v>41547</v>
      </c>
      <c r="F134">
        <v>262.19</v>
      </c>
      <c r="G134">
        <v>29310320</v>
      </c>
      <c r="H134" s="2">
        <v>41547</v>
      </c>
      <c r="I134">
        <v>100.39</v>
      </c>
      <c r="J134">
        <v>382244250</v>
      </c>
      <c r="K134" s="2">
        <v>41547</v>
      </c>
      <c r="L134">
        <v>28.099</v>
      </c>
      <c r="M134">
        <v>116481800</v>
      </c>
      <c r="N134" s="2">
        <v>41547</v>
      </c>
    </row>
    <row r="135" spans="1:14" x14ac:dyDescent="0.3">
      <c r="A135" s="1" t="s">
        <v>8</v>
      </c>
      <c r="B135" s="2">
        <v>41554</v>
      </c>
      <c r="C135">
        <v>0.55200000000000005</v>
      </c>
      <c r="D135">
        <v>3129126000</v>
      </c>
      <c r="E135" s="2">
        <v>41554</v>
      </c>
      <c r="F135">
        <v>265.08999999999997</v>
      </c>
      <c r="G135">
        <v>33203430</v>
      </c>
      <c r="H135" s="2">
        <v>41554</v>
      </c>
      <c r="I135">
        <v>102.87</v>
      </c>
      <c r="J135">
        <v>496780500</v>
      </c>
      <c r="K135" s="2">
        <v>41554</v>
      </c>
      <c r="L135">
        <v>28.995999999999999</v>
      </c>
      <c r="M135">
        <v>96163000</v>
      </c>
      <c r="N135" s="2">
        <v>41554</v>
      </c>
    </row>
    <row r="136" spans="1:14" x14ac:dyDescent="0.3">
      <c r="A136" s="1" t="s">
        <v>8</v>
      </c>
      <c r="B136" s="2">
        <v>41561</v>
      </c>
      <c r="C136">
        <v>0.56299999999999994</v>
      </c>
      <c r="D136">
        <v>3124682000</v>
      </c>
      <c r="E136" s="2">
        <v>41561</v>
      </c>
      <c r="F136">
        <v>260.95999999999998</v>
      </c>
      <c r="G136">
        <v>35604120</v>
      </c>
      <c r="H136" s="2">
        <v>41561</v>
      </c>
      <c r="I136">
        <v>105.14</v>
      </c>
      <c r="J136">
        <v>450054730</v>
      </c>
      <c r="K136" s="2">
        <v>41561</v>
      </c>
      <c r="L136">
        <v>29.45</v>
      </c>
      <c r="M136">
        <v>130650100</v>
      </c>
      <c r="N136" s="2">
        <v>41561</v>
      </c>
    </row>
    <row r="137" spans="1:14" x14ac:dyDescent="0.3">
      <c r="A137" s="1" t="s">
        <v>8</v>
      </c>
      <c r="B137" s="2">
        <v>41568</v>
      </c>
      <c r="C137">
        <v>0.5423</v>
      </c>
      <c r="D137">
        <v>4015313000</v>
      </c>
      <c r="E137" s="2">
        <v>41568</v>
      </c>
      <c r="F137">
        <v>252.2</v>
      </c>
      <c r="G137">
        <v>40123710</v>
      </c>
      <c r="H137" s="2">
        <v>41568</v>
      </c>
      <c r="I137">
        <v>102.99</v>
      </c>
      <c r="J137">
        <v>359298160</v>
      </c>
      <c r="K137" s="2">
        <v>41568</v>
      </c>
      <c r="L137">
        <v>28.388000000000002</v>
      </c>
      <c r="M137">
        <v>116526700</v>
      </c>
      <c r="N137" s="2">
        <v>41568</v>
      </c>
    </row>
    <row r="138" spans="1:14" x14ac:dyDescent="0.3">
      <c r="A138" s="1" t="s">
        <v>8</v>
      </c>
      <c r="B138" s="2">
        <v>41575</v>
      </c>
      <c r="C138">
        <v>0.55879999999999996</v>
      </c>
      <c r="D138">
        <v>2352280000</v>
      </c>
      <c r="E138" s="2">
        <v>41575</v>
      </c>
      <c r="F138">
        <v>251.98</v>
      </c>
      <c r="G138">
        <v>44790590</v>
      </c>
      <c r="H138" s="2">
        <v>41575</v>
      </c>
      <c r="I138">
        <v>103.65</v>
      </c>
      <c r="J138">
        <v>366375090</v>
      </c>
      <c r="K138" s="2">
        <v>41575</v>
      </c>
      <c r="L138">
        <v>28.75</v>
      </c>
      <c r="M138">
        <v>104075400</v>
      </c>
      <c r="N138" s="2">
        <v>41575</v>
      </c>
    </row>
    <row r="139" spans="1:14" x14ac:dyDescent="0.3">
      <c r="A139" s="1" t="s">
        <v>8</v>
      </c>
      <c r="B139" s="2">
        <v>41582</v>
      </c>
      <c r="C139">
        <v>0.55430000000000001</v>
      </c>
      <c r="D139">
        <v>1812664000</v>
      </c>
      <c r="E139" s="2">
        <v>41582</v>
      </c>
      <c r="F139">
        <v>245.92</v>
      </c>
      <c r="G139">
        <v>31233410</v>
      </c>
      <c r="H139" s="2">
        <v>41582</v>
      </c>
      <c r="I139">
        <v>101.86</v>
      </c>
      <c r="J139">
        <v>291139790</v>
      </c>
      <c r="K139" s="2">
        <v>41582</v>
      </c>
      <c r="L139">
        <v>28.401</v>
      </c>
      <c r="M139">
        <v>98099200</v>
      </c>
      <c r="N139" s="2">
        <v>41582</v>
      </c>
    </row>
    <row r="140" spans="1:14" x14ac:dyDescent="0.3">
      <c r="A140" s="1" t="s">
        <v>8</v>
      </c>
      <c r="B140" s="2">
        <v>41589</v>
      </c>
      <c r="C140">
        <v>0.56010000000000004</v>
      </c>
      <c r="D140">
        <v>2273919000</v>
      </c>
      <c r="E140" s="2">
        <v>41589</v>
      </c>
      <c r="F140">
        <v>244.2</v>
      </c>
      <c r="G140">
        <v>28924620</v>
      </c>
      <c r="H140" s="2">
        <v>41589</v>
      </c>
      <c r="I140">
        <v>103.69</v>
      </c>
      <c r="J140">
        <v>488440110</v>
      </c>
      <c r="K140" s="2">
        <v>41589</v>
      </c>
      <c r="L140">
        <v>28.13</v>
      </c>
      <c r="M140">
        <v>117138900</v>
      </c>
      <c r="N140" s="2">
        <v>41589</v>
      </c>
    </row>
    <row r="141" spans="1:14" x14ac:dyDescent="0.3">
      <c r="A141" s="1" t="s">
        <v>8</v>
      </c>
      <c r="B141" s="2">
        <v>41596</v>
      </c>
      <c r="C141">
        <v>0.57779999999999998</v>
      </c>
      <c r="D141">
        <v>1723472000</v>
      </c>
      <c r="E141" s="2">
        <v>41596</v>
      </c>
      <c r="F141">
        <v>246.66</v>
      </c>
      <c r="G141">
        <v>31970080</v>
      </c>
      <c r="H141" s="2">
        <v>41596</v>
      </c>
      <c r="I141">
        <v>105.1</v>
      </c>
      <c r="J141">
        <v>418030770</v>
      </c>
      <c r="K141" s="2">
        <v>41596</v>
      </c>
      <c r="L141">
        <v>28.265000000000001</v>
      </c>
      <c r="M141">
        <v>100812000</v>
      </c>
      <c r="N141" s="2">
        <v>41596</v>
      </c>
    </row>
    <row r="142" spans="1:14" x14ac:dyDescent="0.3">
      <c r="A142" s="1" t="s">
        <v>8</v>
      </c>
      <c r="B142" s="2">
        <v>41603</v>
      </c>
      <c r="C142">
        <v>0.57099999999999995</v>
      </c>
      <c r="D142">
        <v>3160829000</v>
      </c>
      <c r="E142" s="2">
        <v>41603</v>
      </c>
      <c r="F142">
        <v>238.49</v>
      </c>
      <c r="G142">
        <v>40135350</v>
      </c>
      <c r="H142" s="2">
        <v>41603</v>
      </c>
      <c r="I142">
        <v>103.07</v>
      </c>
      <c r="J142">
        <v>388095560</v>
      </c>
      <c r="K142" s="2">
        <v>41603</v>
      </c>
      <c r="L142">
        <v>27.398</v>
      </c>
      <c r="M142">
        <v>126311500</v>
      </c>
      <c r="N142" s="2">
        <v>41603</v>
      </c>
    </row>
    <row r="143" spans="1:14" x14ac:dyDescent="0.3">
      <c r="A143" s="1" t="s">
        <v>8</v>
      </c>
      <c r="B143" s="2">
        <v>41610</v>
      </c>
      <c r="C143">
        <v>0.5615</v>
      </c>
      <c r="D143">
        <v>3503185000</v>
      </c>
      <c r="E143" s="2">
        <v>41610</v>
      </c>
      <c r="F143">
        <v>235.16</v>
      </c>
      <c r="G143">
        <v>35380210</v>
      </c>
      <c r="H143" s="2">
        <v>41610</v>
      </c>
      <c r="I143">
        <v>99.9</v>
      </c>
      <c r="J143">
        <v>481667700</v>
      </c>
      <c r="K143" s="2">
        <v>41610</v>
      </c>
      <c r="L143">
        <v>26.9</v>
      </c>
      <c r="M143">
        <v>164063100</v>
      </c>
      <c r="N143" s="2">
        <v>41610</v>
      </c>
    </row>
    <row r="144" spans="1:14" x14ac:dyDescent="0.3">
      <c r="A144" s="1" t="s">
        <v>8</v>
      </c>
      <c r="B144" s="2">
        <v>41617</v>
      </c>
      <c r="C144">
        <v>0.55800000000000005</v>
      </c>
      <c r="D144">
        <v>2540484000</v>
      </c>
      <c r="E144" s="2">
        <v>41617</v>
      </c>
      <c r="F144">
        <v>232.28</v>
      </c>
      <c r="G144">
        <v>28914600</v>
      </c>
      <c r="H144" s="2">
        <v>41617</v>
      </c>
      <c r="I144">
        <v>98.94</v>
      </c>
      <c r="J144">
        <v>452085030</v>
      </c>
      <c r="K144" s="2">
        <v>41617</v>
      </c>
      <c r="L144">
        <v>27.04</v>
      </c>
      <c r="M144">
        <v>130379500</v>
      </c>
      <c r="N144" s="2">
        <v>41617</v>
      </c>
    </row>
    <row r="145" spans="1:14" x14ac:dyDescent="0.3">
      <c r="A145" s="1" t="s">
        <v>8</v>
      </c>
      <c r="B145" s="2">
        <v>41624</v>
      </c>
      <c r="C145">
        <v>0.58850000000000002</v>
      </c>
      <c r="D145">
        <v>3667945000</v>
      </c>
      <c r="E145" s="2">
        <v>41624</v>
      </c>
      <c r="F145">
        <v>243.58</v>
      </c>
      <c r="G145">
        <v>65468250</v>
      </c>
      <c r="H145" s="2">
        <v>41624</v>
      </c>
      <c r="I145">
        <v>102.2</v>
      </c>
      <c r="J145">
        <v>397189240</v>
      </c>
      <c r="K145" s="2">
        <v>41624</v>
      </c>
      <c r="L145">
        <v>28.030999999999999</v>
      </c>
      <c r="M145">
        <v>140643000</v>
      </c>
      <c r="N145" s="2">
        <v>41624</v>
      </c>
    </row>
    <row r="146" spans="1:14" x14ac:dyDescent="0.3">
      <c r="A146" s="1" t="s">
        <v>8</v>
      </c>
      <c r="B146" s="2">
        <v>41631</v>
      </c>
      <c r="C146">
        <v>0.5696</v>
      </c>
      <c r="D146">
        <v>2200233000</v>
      </c>
      <c r="E146" s="2">
        <v>41631</v>
      </c>
      <c r="F146">
        <v>247.94</v>
      </c>
      <c r="G146">
        <v>18337480</v>
      </c>
      <c r="H146" s="2">
        <v>41631</v>
      </c>
      <c r="I146">
        <v>100.68</v>
      </c>
      <c r="J146">
        <v>187683690</v>
      </c>
      <c r="K146" s="2">
        <v>41631</v>
      </c>
      <c r="L146">
        <v>28.091000000000001</v>
      </c>
      <c r="M146">
        <v>53852700</v>
      </c>
      <c r="N146" s="2">
        <v>41631</v>
      </c>
    </row>
    <row r="147" spans="1:14" x14ac:dyDescent="0.3">
      <c r="A147" s="1" t="s">
        <v>8</v>
      </c>
      <c r="B147" s="2">
        <v>41638</v>
      </c>
      <c r="C147">
        <v>0.5675</v>
      </c>
      <c r="D147">
        <v>347892000</v>
      </c>
      <c r="E147" s="2">
        <v>41638</v>
      </c>
      <c r="F147">
        <v>251.6</v>
      </c>
      <c r="G147">
        <v>6589060</v>
      </c>
      <c r="H147" s="2">
        <v>41638</v>
      </c>
      <c r="I147">
        <v>101.17</v>
      </c>
      <c r="J147">
        <v>34094760</v>
      </c>
      <c r="K147" s="2">
        <v>41638</v>
      </c>
      <c r="L147">
        <v>28.364000000000001</v>
      </c>
      <c r="M147">
        <v>8927400</v>
      </c>
      <c r="N147" s="2">
        <v>41638</v>
      </c>
    </row>
    <row r="148" spans="1:14" x14ac:dyDescent="0.3">
      <c r="A148" s="1" t="s">
        <v>8</v>
      </c>
      <c r="B148" s="2">
        <v>41645</v>
      </c>
      <c r="C148">
        <v>0.56569999999999998</v>
      </c>
      <c r="D148">
        <v>1250199000</v>
      </c>
      <c r="E148" s="2">
        <v>41645</v>
      </c>
      <c r="F148">
        <v>242.43</v>
      </c>
      <c r="G148">
        <v>16999340</v>
      </c>
      <c r="H148" s="2">
        <v>41645</v>
      </c>
      <c r="I148">
        <v>99.2</v>
      </c>
      <c r="J148">
        <v>170507210</v>
      </c>
      <c r="K148" s="2">
        <v>41645</v>
      </c>
      <c r="L148">
        <v>27.51</v>
      </c>
      <c r="M148">
        <v>69694200</v>
      </c>
      <c r="N148" s="2">
        <v>41645</v>
      </c>
    </row>
    <row r="149" spans="1:14" x14ac:dyDescent="0.3">
      <c r="A149" s="1" t="s">
        <v>8</v>
      </c>
      <c r="B149" s="2">
        <v>41652</v>
      </c>
      <c r="C149">
        <v>0.5645</v>
      </c>
      <c r="D149">
        <v>1894461000</v>
      </c>
      <c r="E149" s="2">
        <v>41652</v>
      </c>
      <c r="F149">
        <v>248.77</v>
      </c>
      <c r="G149">
        <v>43125210</v>
      </c>
      <c r="H149" s="2">
        <v>41652</v>
      </c>
      <c r="I149">
        <v>101.17</v>
      </c>
      <c r="J149">
        <v>347947120</v>
      </c>
      <c r="K149" s="2">
        <v>41652</v>
      </c>
      <c r="L149">
        <v>27.701000000000001</v>
      </c>
      <c r="M149">
        <v>102242900</v>
      </c>
      <c r="N149" s="2">
        <v>41652</v>
      </c>
    </row>
    <row r="150" spans="1:14" x14ac:dyDescent="0.3">
      <c r="A150" s="1" t="s">
        <v>8</v>
      </c>
      <c r="B150" s="2">
        <v>41659</v>
      </c>
      <c r="C150">
        <v>0.56000000000000005</v>
      </c>
      <c r="D150">
        <v>1639508000</v>
      </c>
      <c r="E150" s="2">
        <v>41659</v>
      </c>
      <c r="F150">
        <v>247.91</v>
      </c>
      <c r="G150">
        <v>33820340</v>
      </c>
      <c r="H150" s="2">
        <v>41659</v>
      </c>
      <c r="I150">
        <v>99.7</v>
      </c>
      <c r="J150">
        <v>363905950</v>
      </c>
      <c r="K150" s="2">
        <v>41659</v>
      </c>
      <c r="L150">
        <v>28.417000000000002</v>
      </c>
      <c r="M150">
        <v>100740000</v>
      </c>
      <c r="N150" s="2">
        <v>41659</v>
      </c>
    </row>
    <row r="151" spans="1:14" x14ac:dyDescent="0.3">
      <c r="A151" s="1" t="s">
        <v>8</v>
      </c>
      <c r="B151" s="2">
        <v>41666</v>
      </c>
      <c r="C151">
        <v>0.55400000000000005</v>
      </c>
      <c r="D151">
        <v>3540790000</v>
      </c>
      <c r="E151" s="2">
        <v>41666</v>
      </c>
      <c r="F151">
        <v>245</v>
      </c>
      <c r="G151">
        <v>28672860</v>
      </c>
      <c r="H151" s="2">
        <v>41666</v>
      </c>
      <c r="I151">
        <v>94.7</v>
      </c>
      <c r="J151">
        <v>534185980</v>
      </c>
      <c r="K151" s="2">
        <v>41666</v>
      </c>
      <c r="L151">
        <v>26.945</v>
      </c>
      <c r="M151">
        <v>191594700</v>
      </c>
      <c r="N151" s="2">
        <v>41666</v>
      </c>
    </row>
    <row r="152" spans="1:14" x14ac:dyDescent="0.3">
      <c r="A152" s="1" t="s">
        <v>8</v>
      </c>
      <c r="B152" s="2">
        <v>41673</v>
      </c>
      <c r="C152">
        <v>0.56469999999999998</v>
      </c>
      <c r="D152">
        <v>2015133000</v>
      </c>
      <c r="E152" s="2">
        <v>41673</v>
      </c>
      <c r="F152">
        <v>246.1</v>
      </c>
      <c r="G152">
        <v>26616840</v>
      </c>
      <c r="H152" s="2">
        <v>41673</v>
      </c>
      <c r="I152">
        <v>96.53</v>
      </c>
      <c r="J152">
        <v>417532140</v>
      </c>
      <c r="K152" s="2">
        <v>41673</v>
      </c>
      <c r="L152">
        <v>27.298999999999999</v>
      </c>
      <c r="M152">
        <v>125849000</v>
      </c>
      <c r="N152" s="2">
        <v>41673</v>
      </c>
    </row>
    <row r="153" spans="1:14" x14ac:dyDescent="0.3">
      <c r="A153" s="1" t="s">
        <v>8</v>
      </c>
      <c r="B153" s="2">
        <v>41680</v>
      </c>
      <c r="C153">
        <v>0.56240000000000001</v>
      </c>
      <c r="D153">
        <v>1309486000</v>
      </c>
      <c r="E153" s="2">
        <v>41680</v>
      </c>
      <c r="F153">
        <v>247.19</v>
      </c>
      <c r="G153">
        <v>19369500</v>
      </c>
      <c r="H153" s="2">
        <v>41680</v>
      </c>
      <c r="I153">
        <v>96.65</v>
      </c>
      <c r="J153">
        <v>316389420</v>
      </c>
      <c r="K153" s="2">
        <v>41680</v>
      </c>
      <c r="L153">
        <v>27.283999999999999</v>
      </c>
      <c r="M153">
        <v>109992200</v>
      </c>
      <c r="N153" s="2">
        <v>41680</v>
      </c>
    </row>
    <row r="154" spans="1:14" x14ac:dyDescent="0.3">
      <c r="A154" s="1" t="s">
        <v>8</v>
      </c>
      <c r="B154" s="2">
        <v>41687</v>
      </c>
      <c r="C154">
        <v>0.56000000000000005</v>
      </c>
      <c r="D154">
        <v>1581918000</v>
      </c>
      <c r="E154" s="2">
        <v>41687</v>
      </c>
      <c r="F154">
        <v>250</v>
      </c>
      <c r="G154">
        <v>32025770</v>
      </c>
      <c r="H154" s="2">
        <v>41687</v>
      </c>
      <c r="I154">
        <v>95</v>
      </c>
      <c r="J154">
        <v>313628860</v>
      </c>
      <c r="K154" s="2">
        <v>41687</v>
      </c>
      <c r="L154">
        <v>27.683</v>
      </c>
      <c r="M154">
        <v>87329600</v>
      </c>
      <c r="N154" s="2">
        <v>41687</v>
      </c>
    </row>
    <row r="155" spans="1:14" x14ac:dyDescent="0.3">
      <c r="A155" s="1" t="s">
        <v>8</v>
      </c>
      <c r="B155" s="2">
        <v>41694</v>
      </c>
      <c r="C155">
        <v>0.5595</v>
      </c>
      <c r="D155">
        <v>2065192000</v>
      </c>
      <c r="E155" s="2">
        <v>41694</v>
      </c>
      <c r="F155">
        <v>243.95</v>
      </c>
      <c r="G155">
        <v>23199520</v>
      </c>
      <c r="H155" s="2">
        <v>41694</v>
      </c>
      <c r="I155">
        <v>91.16</v>
      </c>
      <c r="J155">
        <v>451438030</v>
      </c>
      <c r="K155" s="2">
        <v>41694</v>
      </c>
      <c r="L155">
        <v>27.35</v>
      </c>
      <c r="M155">
        <v>148122600</v>
      </c>
      <c r="N155" s="2">
        <v>41694</v>
      </c>
    </row>
    <row r="156" spans="1:14" x14ac:dyDescent="0.3">
      <c r="A156" s="1" t="s">
        <v>8</v>
      </c>
      <c r="B156" s="2">
        <v>41701</v>
      </c>
      <c r="C156">
        <v>0.5262</v>
      </c>
      <c r="D156">
        <v>3937662000</v>
      </c>
      <c r="E156" s="2">
        <v>41701</v>
      </c>
      <c r="F156">
        <v>236.38</v>
      </c>
      <c r="G156">
        <v>47187650</v>
      </c>
      <c r="H156" s="2">
        <v>41701</v>
      </c>
      <c r="I156">
        <v>79.989999999999995</v>
      </c>
      <c r="J156">
        <v>1443194180</v>
      </c>
      <c r="K156" s="2">
        <v>41701</v>
      </c>
      <c r="L156">
        <v>26.931999999999999</v>
      </c>
      <c r="M156">
        <v>216391300</v>
      </c>
      <c r="N156" s="2">
        <v>41701</v>
      </c>
    </row>
    <row r="157" spans="1:14" x14ac:dyDescent="0.3">
      <c r="A157" s="1" t="s">
        <v>8</v>
      </c>
      <c r="B157" s="2">
        <v>41708</v>
      </c>
      <c r="C157">
        <v>0.50760000000000005</v>
      </c>
      <c r="D157">
        <v>2795302000</v>
      </c>
      <c r="E157" s="2">
        <v>41708</v>
      </c>
      <c r="F157">
        <v>225.81</v>
      </c>
      <c r="G157">
        <v>31452670</v>
      </c>
      <c r="H157" s="2">
        <v>41708</v>
      </c>
      <c r="I157">
        <v>71.75</v>
      </c>
      <c r="J157">
        <v>976528730</v>
      </c>
      <c r="K157" s="2">
        <v>41708</v>
      </c>
      <c r="L157">
        <v>25.477</v>
      </c>
      <c r="M157">
        <v>178884800</v>
      </c>
      <c r="N157" s="2">
        <v>41708</v>
      </c>
    </row>
    <row r="158" spans="1:14" x14ac:dyDescent="0.3">
      <c r="A158" s="1" t="s">
        <v>8</v>
      </c>
      <c r="B158" s="2">
        <v>41715</v>
      </c>
      <c r="C158">
        <v>0.54320000000000002</v>
      </c>
      <c r="D158">
        <v>4814267000</v>
      </c>
      <c r="E158" s="2">
        <v>41715</v>
      </c>
      <c r="F158">
        <v>231.21</v>
      </c>
      <c r="G158">
        <v>45941540</v>
      </c>
      <c r="H158" s="2">
        <v>41715</v>
      </c>
      <c r="I158">
        <v>78.47</v>
      </c>
      <c r="J158">
        <v>1288107500</v>
      </c>
      <c r="K158" s="2">
        <v>41715</v>
      </c>
      <c r="L158">
        <v>26.289000000000001</v>
      </c>
      <c r="M158">
        <v>215056600</v>
      </c>
      <c r="N158" s="2">
        <v>41715</v>
      </c>
    </row>
    <row r="159" spans="1:14" x14ac:dyDescent="0.3">
      <c r="A159" s="1" t="s">
        <v>8</v>
      </c>
      <c r="B159" s="2">
        <v>41722</v>
      </c>
      <c r="C159">
        <v>0.56799999999999995</v>
      </c>
      <c r="D159">
        <v>2451889000</v>
      </c>
      <c r="E159" s="2">
        <v>41722</v>
      </c>
      <c r="F159">
        <v>231.4</v>
      </c>
      <c r="G159">
        <v>29995320</v>
      </c>
      <c r="H159" s="2">
        <v>41722</v>
      </c>
      <c r="I159">
        <v>81.47</v>
      </c>
      <c r="J159">
        <v>983292360</v>
      </c>
      <c r="K159" s="2">
        <v>41722</v>
      </c>
      <c r="L159">
        <v>25.521000000000001</v>
      </c>
      <c r="M159">
        <v>155885700</v>
      </c>
      <c r="N159" s="2">
        <v>41722</v>
      </c>
    </row>
    <row r="160" spans="1:14" x14ac:dyDescent="0.3">
      <c r="A160" s="1" t="s">
        <v>8</v>
      </c>
      <c r="B160" s="2">
        <v>41729</v>
      </c>
      <c r="C160">
        <v>0.56289999999999996</v>
      </c>
      <c r="D160">
        <v>2343894000</v>
      </c>
      <c r="E160" s="2">
        <v>41729</v>
      </c>
      <c r="F160">
        <v>232.49</v>
      </c>
      <c r="G160">
        <v>22307380</v>
      </c>
      <c r="H160" s="2">
        <v>41729</v>
      </c>
      <c r="I160">
        <v>82.98</v>
      </c>
      <c r="J160">
        <v>750823890</v>
      </c>
      <c r="K160" s="2">
        <v>41729</v>
      </c>
      <c r="L160">
        <v>26.146999999999998</v>
      </c>
      <c r="M160">
        <v>147442300</v>
      </c>
      <c r="N160" s="2">
        <v>41729</v>
      </c>
    </row>
    <row r="161" spans="1:14" x14ac:dyDescent="0.3">
      <c r="A161" s="1" t="s">
        <v>8</v>
      </c>
      <c r="B161" s="2">
        <v>41736</v>
      </c>
      <c r="C161">
        <v>0.56730000000000003</v>
      </c>
      <c r="D161">
        <v>2256509000</v>
      </c>
      <c r="E161" s="2">
        <v>41736</v>
      </c>
      <c r="F161">
        <v>232.52</v>
      </c>
      <c r="G161">
        <v>27800560</v>
      </c>
      <c r="H161" s="2">
        <v>41736</v>
      </c>
      <c r="I161">
        <v>79.75</v>
      </c>
      <c r="J161">
        <v>892832850</v>
      </c>
      <c r="K161" s="2">
        <v>41736</v>
      </c>
      <c r="L161">
        <v>25.9</v>
      </c>
      <c r="M161">
        <v>145031500</v>
      </c>
      <c r="N161" s="2">
        <v>41736</v>
      </c>
    </row>
    <row r="162" spans="1:14" x14ac:dyDescent="0.3">
      <c r="A162" s="1" t="s">
        <v>8</v>
      </c>
      <c r="B162" s="2">
        <v>41743</v>
      </c>
      <c r="C162">
        <v>0.54949999999999999</v>
      </c>
      <c r="D162">
        <v>1794344000</v>
      </c>
      <c r="E162" s="2">
        <v>41743</v>
      </c>
      <c r="F162">
        <v>231.77</v>
      </c>
      <c r="G162">
        <v>25789840</v>
      </c>
      <c r="H162" s="2">
        <v>41743</v>
      </c>
      <c r="I162">
        <v>78.819999999999993</v>
      </c>
      <c r="J162">
        <v>967619650</v>
      </c>
      <c r="K162" s="2">
        <v>41743</v>
      </c>
      <c r="L162">
        <v>25.7</v>
      </c>
      <c r="M162">
        <v>143217400</v>
      </c>
      <c r="N162" s="2">
        <v>41743</v>
      </c>
    </row>
    <row r="163" spans="1:14" x14ac:dyDescent="0.3">
      <c r="A163" s="1" t="s">
        <v>8</v>
      </c>
      <c r="B163" s="2">
        <v>41750</v>
      </c>
      <c r="C163">
        <v>0.53039999999999998</v>
      </c>
      <c r="D163">
        <v>1708285000</v>
      </c>
      <c r="E163" s="2">
        <v>41750</v>
      </c>
      <c r="F163">
        <v>223.62</v>
      </c>
      <c r="G163">
        <v>19583390</v>
      </c>
      <c r="H163" s="2">
        <v>41750</v>
      </c>
      <c r="I163">
        <v>69.91</v>
      </c>
      <c r="J163">
        <v>899963490</v>
      </c>
      <c r="K163" s="2">
        <v>41750</v>
      </c>
      <c r="L163">
        <v>24.574999999999999</v>
      </c>
      <c r="M163">
        <v>101851500</v>
      </c>
      <c r="N163" s="2">
        <v>41750</v>
      </c>
    </row>
    <row r="164" spans="1:14" x14ac:dyDescent="0.3">
      <c r="A164" s="1" t="s">
        <v>8</v>
      </c>
      <c r="B164" s="2">
        <v>41757</v>
      </c>
      <c r="C164">
        <v>0.57310000000000005</v>
      </c>
      <c r="D164">
        <v>1675908000</v>
      </c>
      <c r="E164" s="2">
        <v>41757</v>
      </c>
      <c r="F164">
        <v>222.8</v>
      </c>
      <c r="G164">
        <v>25038140</v>
      </c>
      <c r="H164" s="2">
        <v>41757</v>
      </c>
      <c r="I164">
        <v>72.22</v>
      </c>
      <c r="J164">
        <v>739599910</v>
      </c>
      <c r="K164" s="2">
        <v>41757</v>
      </c>
      <c r="L164">
        <v>24.82</v>
      </c>
      <c r="M164">
        <v>123008600</v>
      </c>
      <c r="N164" s="2">
        <v>41757</v>
      </c>
    </row>
    <row r="165" spans="1:14" x14ac:dyDescent="0.3">
      <c r="A165" s="1" t="s">
        <v>8</v>
      </c>
      <c r="B165" s="2">
        <v>41764</v>
      </c>
      <c r="C165">
        <v>0.56999999999999995</v>
      </c>
      <c r="D165">
        <v>2680801000</v>
      </c>
      <c r="E165" s="2">
        <v>41764</v>
      </c>
      <c r="F165">
        <v>226.67</v>
      </c>
      <c r="G165">
        <v>25160290</v>
      </c>
      <c r="H165" s="2">
        <v>41764</v>
      </c>
      <c r="I165">
        <v>78.8</v>
      </c>
      <c r="J165">
        <v>715948220</v>
      </c>
      <c r="K165" s="2">
        <v>41764</v>
      </c>
      <c r="L165">
        <v>25.27</v>
      </c>
      <c r="M165">
        <v>93590800</v>
      </c>
      <c r="N165" s="2">
        <v>41764</v>
      </c>
    </row>
    <row r="166" spans="1:14" x14ac:dyDescent="0.3">
      <c r="A166" s="1" t="s">
        <v>8</v>
      </c>
      <c r="B166" s="2">
        <v>41771</v>
      </c>
      <c r="C166">
        <v>0.59360000000000002</v>
      </c>
      <c r="D166">
        <v>2737693000</v>
      </c>
      <c r="E166" s="2">
        <v>41771</v>
      </c>
      <c r="F166">
        <v>227.24</v>
      </c>
      <c r="G166">
        <v>26511560</v>
      </c>
      <c r="H166" s="2">
        <v>41771</v>
      </c>
      <c r="I166">
        <v>79.2</v>
      </c>
      <c r="J166">
        <v>806530930</v>
      </c>
      <c r="K166" s="2">
        <v>41771</v>
      </c>
      <c r="L166">
        <v>25.574000000000002</v>
      </c>
      <c r="M166">
        <v>107268600</v>
      </c>
      <c r="N166" s="2">
        <v>41771</v>
      </c>
    </row>
    <row r="167" spans="1:14" x14ac:dyDescent="0.3">
      <c r="A167" s="1" t="s">
        <v>8</v>
      </c>
      <c r="B167" s="2">
        <v>41778</v>
      </c>
      <c r="C167">
        <v>0.6835</v>
      </c>
      <c r="D167">
        <v>6009657000</v>
      </c>
      <c r="E167" s="2">
        <v>41778</v>
      </c>
      <c r="F167">
        <v>232.9</v>
      </c>
      <c r="G167">
        <v>34854860</v>
      </c>
      <c r="H167" s="2">
        <v>41778</v>
      </c>
      <c r="I167">
        <v>85.83</v>
      </c>
      <c r="J167">
        <v>789942390</v>
      </c>
      <c r="K167" s="2">
        <v>41778</v>
      </c>
      <c r="L167">
        <v>26.306999999999999</v>
      </c>
      <c r="M167">
        <v>129162600</v>
      </c>
      <c r="N167" s="2">
        <v>41778</v>
      </c>
    </row>
    <row r="168" spans="1:14" x14ac:dyDescent="0.3">
      <c r="A168" s="1" t="s">
        <v>8</v>
      </c>
      <c r="B168" s="2">
        <v>41785</v>
      </c>
      <c r="C168">
        <v>0.68610000000000004</v>
      </c>
      <c r="D168">
        <v>3732245000</v>
      </c>
      <c r="E168" s="2">
        <v>41785</v>
      </c>
      <c r="F168">
        <v>226</v>
      </c>
      <c r="G168">
        <v>19899860</v>
      </c>
      <c r="H168" s="2">
        <v>41785</v>
      </c>
      <c r="I168">
        <v>84.5</v>
      </c>
      <c r="J168">
        <v>622555560</v>
      </c>
      <c r="K168" s="2">
        <v>41785</v>
      </c>
      <c r="L168">
        <v>25.088999999999999</v>
      </c>
      <c r="M168">
        <v>94363500</v>
      </c>
      <c r="N168" s="2">
        <v>41785</v>
      </c>
    </row>
    <row r="169" spans="1:14" x14ac:dyDescent="0.3">
      <c r="A169" s="1" t="s">
        <v>8</v>
      </c>
      <c r="B169" s="2">
        <v>41792</v>
      </c>
      <c r="C169">
        <v>0.74339999999999995</v>
      </c>
      <c r="D169">
        <v>3409111000</v>
      </c>
      <c r="E169" s="2">
        <v>41792</v>
      </c>
      <c r="F169">
        <v>237</v>
      </c>
      <c r="G169">
        <v>23688480</v>
      </c>
      <c r="H169" s="2">
        <v>41792</v>
      </c>
      <c r="I169">
        <v>89</v>
      </c>
      <c r="J169">
        <v>638574780</v>
      </c>
      <c r="K169" s="2">
        <v>41792</v>
      </c>
      <c r="L169">
        <v>27.138999999999999</v>
      </c>
      <c r="M169">
        <v>124745800</v>
      </c>
      <c r="N169" s="2">
        <v>41792</v>
      </c>
    </row>
    <row r="170" spans="1:14" x14ac:dyDescent="0.3">
      <c r="A170" s="1" t="s">
        <v>8</v>
      </c>
      <c r="B170" s="2">
        <v>41799</v>
      </c>
      <c r="C170">
        <v>0.74</v>
      </c>
      <c r="D170">
        <v>2395797000</v>
      </c>
      <c r="E170" s="2">
        <v>41799</v>
      </c>
      <c r="F170">
        <v>249.66</v>
      </c>
      <c r="G170">
        <v>24371640</v>
      </c>
      <c r="H170" s="2">
        <v>41799</v>
      </c>
      <c r="I170">
        <v>89</v>
      </c>
      <c r="J170">
        <v>238551510</v>
      </c>
      <c r="K170" s="2">
        <v>41799</v>
      </c>
      <c r="L170">
        <v>27.559000000000001</v>
      </c>
      <c r="M170">
        <v>53140800</v>
      </c>
      <c r="N170" s="2">
        <v>41799</v>
      </c>
    </row>
    <row r="171" spans="1:14" x14ac:dyDescent="0.3">
      <c r="A171" s="1" t="s">
        <v>8</v>
      </c>
      <c r="B171" s="2">
        <v>41806</v>
      </c>
      <c r="C171">
        <v>0.70799999999999996</v>
      </c>
      <c r="D171">
        <v>3904287000</v>
      </c>
      <c r="E171" s="2">
        <v>41806</v>
      </c>
      <c r="F171">
        <v>250.11</v>
      </c>
      <c r="G171">
        <v>50468140</v>
      </c>
      <c r="H171" s="2">
        <v>41806</v>
      </c>
      <c r="I171">
        <v>84.16</v>
      </c>
      <c r="J171">
        <v>527388800</v>
      </c>
      <c r="K171" s="2">
        <v>41806</v>
      </c>
      <c r="L171">
        <v>27.186</v>
      </c>
      <c r="M171">
        <v>159229800</v>
      </c>
      <c r="N171" s="2">
        <v>41806</v>
      </c>
    </row>
    <row r="172" spans="1:14" x14ac:dyDescent="0.3">
      <c r="A172" s="1" t="s">
        <v>8</v>
      </c>
      <c r="B172" s="2">
        <v>41813</v>
      </c>
      <c r="C172">
        <v>0.68020000000000003</v>
      </c>
      <c r="D172">
        <v>3354639000</v>
      </c>
      <c r="E172" s="2">
        <v>41813</v>
      </c>
      <c r="F172">
        <v>249.49</v>
      </c>
      <c r="G172">
        <v>28004290</v>
      </c>
      <c r="H172" s="2">
        <v>41813</v>
      </c>
      <c r="I172">
        <v>84.33</v>
      </c>
      <c r="J172">
        <v>520700160</v>
      </c>
      <c r="K172" s="2">
        <v>41813</v>
      </c>
      <c r="L172">
        <v>26.6</v>
      </c>
      <c r="M172">
        <v>78385300</v>
      </c>
      <c r="N172" s="2">
        <v>41813</v>
      </c>
    </row>
    <row r="173" spans="1:14" x14ac:dyDescent="0.3">
      <c r="A173" s="1" t="s">
        <v>8</v>
      </c>
      <c r="B173" s="2">
        <v>41820</v>
      </c>
      <c r="C173">
        <v>0.69299999999999995</v>
      </c>
      <c r="D173">
        <v>2983241000</v>
      </c>
      <c r="E173" s="2">
        <v>41820</v>
      </c>
      <c r="F173">
        <v>253.9</v>
      </c>
      <c r="G173">
        <v>22664240</v>
      </c>
      <c r="H173" s="2">
        <v>41820</v>
      </c>
      <c r="I173">
        <v>84</v>
      </c>
      <c r="J173">
        <v>401260330</v>
      </c>
      <c r="K173" s="2">
        <v>41820</v>
      </c>
      <c r="L173">
        <v>26.594999999999999</v>
      </c>
      <c r="M173">
        <v>74719000</v>
      </c>
      <c r="N173" s="2">
        <v>41820</v>
      </c>
    </row>
    <row r="174" spans="1:14" x14ac:dyDescent="0.3">
      <c r="A174" s="1" t="s">
        <v>8</v>
      </c>
      <c r="B174" s="2">
        <v>41827</v>
      </c>
      <c r="C174">
        <v>0.69410000000000005</v>
      </c>
      <c r="D174">
        <v>4177931000</v>
      </c>
      <c r="E174" s="2">
        <v>41827</v>
      </c>
      <c r="F174">
        <v>246.01</v>
      </c>
      <c r="G174">
        <v>29275830</v>
      </c>
      <c r="H174" s="2">
        <v>41827</v>
      </c>
      <c r="I174">
        <v>84.55</v>
      </c>
      <c r="J174">
        <v>443791270</v>
      </c>
      <c r="K174" s="2">
        <v>41827</v>
      </c>
      <c r="L174">
        <v>26.9</v>
      </c>
      <c r="M174">
        <v>89502800</v>
      </c>
      <c r="N174" s="2">
        <v>41827</v>
      </c>
    </row>
    <row r="175" spans="1:14" x14ac:dyDescent="0.3">
      <c r="A175" s="1" t="s">
        <v>8</v>
      </c>
      <c r="B175" s="2">
        <v>41834</v>
      </c>
      <c r="C175">
        <v>0.63449999999999995</v>
      </c>
      <c r="D175">
        <v>2663169000</v>
      </c>
      <c r="E175" s="2">
        <v>41834</v>
      </c>
      <c r="F175">
        <v>231.75</v>
      </c>
      <c r="G175">
        <v>31253420</v>
      </c>
      <c r="H175" s="2">
        <v>41834</v>
      </c>
      <c r="I175">
        <v>80.27</v>
      </c>
      <c r="J175">
        <v>527638880</v>
      </c>
      <c r="K175" s="2">
        <v>41834</v>
      </c>
      <c r="L175">
        <v>24.811</v>
      </c>
      <c r="M175">
        <v>111525500</v>
      </c>
      <c r="N175" s="2">
        <v>41834</v>
      </c>
    </row>
    <row r="176" spans="1:14" x14ac:dyDescent="0.3">
      <c r="A176" s="1" t="s">
        <v>8</v>
      </c>
      <c r="B176" s="2">
        <v>41841</v>
      </c>
      <c r="C176">
        <v>0.60760000000000003</v>
      </c>
      <c r="D176">
        <v>2566999000</v>
      </c>
      <c r="E176" s="2">
        <v>41841</v>
      </c>
      <c r="F176">
        <v>220.84</v>
      </c>
      <c r="G176">
        <v>32943580</v>
      </c>
      <c r="H176" s="2">
        <v>41841</v>
      </c>
      <c r="I176">
        <v>75.16</v>
      </c>
      <c r="J176">
        <v>641705210</v>
      </c>
      <c r="K176" s="2">
        <v>41841</v>
      </c>
      <c r="L176">
        <v>24.86</v>
      </c>
      <c r="M176">
        <v>103076800</v>
      </c>
      <c r="N176" s="2">
        <v>41841</v>
      </c>
    </row>
    <row r="177" spans="1:14" x14ac:dyDescent="0.3">
      <c r="A177" s="1" t="s">
        <v>8</v>
      </c>
      <c r="B177" s="2">
        <v>41848</v>
      </c>
      <c r="C177">
        <v>0.59989999999999999</v>
      </c>
      <c r="D177">
        <v>2460720000</v>
      </c>
      <c r="E177" s="2">
        <v>41848</v>
      </c>
      <c r="F177">
        <v>221.79</v>
      </c>
      <c r="G177">
        <v>36413330</v>
      </c>
      <c r="H177" s="2">
        <v>41848</v>
      </c>
      <c r="I177">
        <v>72.37</v>
      </c>
      <c r="J177">
        <v>798155080</v>
      </c>
      <c r="K177" s="2">
        <v>41848</v>
      </c>
      <c r="L177">
        <v>25.510999999999999</v>
      </c>
      <c r="M177">
        <v>89208300</v>
      </c>
      <c r="N177" s="2">
        <v>41848</v>
      </c>
    </row>
    <row r="178" spans="1:14" x14ac:dyDescent="0.3">
      <c r="A178" s="1" t="s">
        <v>8</v>
      </c>
      <c r="B178" s="2">
        <v>41855</v>
      </c>
      <c r="C178">
        <v>0.64149999999999996</v>
      </c>
      <c r="D178">
        <v>1908222000</v>
      </c>
      <c r="E178" s="2">
        <v>41855</v>
      </c>
      <c r="F178">
        <v>219.54</v>
      </c>
      <c r="G178">
        <v>24655150</v>
      </c>
      <c r="H178" s="2">
        <v>41855</v>
      </c>
      <c r="I178">
        <v>70.7</v>
      </c>
      <c r="J178">
        <v>878585840</v>
      </c>
      <c r="K178" s="2">
        <v>41855</v>
      </c>
      <c r="L178">
        <v>25.268999999999998</v>
      </c>
      <c r="M178">
        <v>136216600</v>
      </c>
      <c r="N178" s="2">
        <v>41855</v>
      </c>
    </row>
    <row r="179" spans="1:14" x14ac:dyDescent="0.3">
      <c r="A179" s="1" t="s">
        <v>8</v>
      </c>
      <c r="B179" s="2">
        <v>41862</v>
      </c>
      <c r="C179">
        <v>0.68500000000000005</v>
      </c>
      <c r="D179">
        <v>2597748000</v>
      </c>
      <c r="E179" s="2">
        <v>41862</v>
      </c>
      <c r="F179">
        <v>225</v>
      </c>
      <c r="G179">
        <v>22903730</v>
      </c>
      <c r="H179" s="2">
        <v>41862</v>
      </c>
      <c r="I179">
        <v>75.05</v>
      </c>
      <c r="J179">
        <v>746932350</v>
      </c>
      <c r="K179" s="2">
        <v>41862</v>
      </c>
      <c r="L179">
        <v>26.116</v>
      </c>
      <c r="M179">
        <v>88815600</v>
      </c>
      <c r="N179" s="2">
        <v>41862</v>
      </c>
    </row>
    <row r="180" spans="1:14" x14ac:dyDescent="0.3">
      <c r="A180" s="1" t="s">
        <v>8</v>
      </c>
      <c r="B180" s="2">
        <v>41869</v>
      </c>
      <c r="C180">
        <v>0.70299999999999996</v>
      </c>
      <c r="D180">
        <v>2102077000</v>
      </c>
      <c r="E180" s="2">
        <v>41869</v>
      </c>
      <c r="F180">
        <v>230.03</v>
      </c>
      <c r="G180">
        <v>24022670</v>
      </c>
      <c r="H180" s="2">
        <v>41869</v>
      </c>
      <c r="I180">
        <v>78.39</v>
      </c>
      <c r="J180">
        <v>561033910</v>
      </c>
      <c r="K180" s="2">
        <v>41869</v>
      </c>
      <c r="L180">
        <v>26.582999999999998</v>
      </c>
      <c r="M180">
        <v>79134900</v>
      </c>
      <c r="N180" s="2">
        <v>41869</v>
      </c>
    </row>
    <row r="181" spans="1:14" x14ac:dyDescent="0.3">
      <c r="A181" s="1" t="s">
        <v>8</v>
      </c>
      <c r="B181" s="2">
        <v>41876</v>
      </c>
      <c r="C181">
        <v>0.69330000000000003</v>
      </c>
      <c r="D181">
        <v>1785041000</v>
      </c>
      <c r="E181" s="2">
        <v>41876</v>
      </c>
      <c r="F181">
        <v>226</v>
      </c>
      <c r="G181">
        <v>16084880</v>
      </c>
      <c r="H181" s="2">
        <v>41876</v>
      </c>
      <c r="I181">
        <v>73.209999999999994</v>
      </c>
      <c r="J181">
        <v>704166440</v>
      </c>
      <c r="K181" s="2">
        <v>41876</v>
      </c>
      <c r="L181">
        <v>25.524999999999999</v>
      </c>
      <c r="M181">
        <v>83027400</v>
      </c>
      <c r="N181" s="2">
        <v>41876</v>
      </c>
    </row>
    <row r="182" spans="1:14" x14ac:dyDescent="0.3">
      <c r="A182" s="1" t="s">
        <v>8</v>
      </c>
      <c r="B182" s="2">
        <v>41883</v>
      </c>
      <c r="C182">
        <v>0.71750000000000003</v>
      </c>
      <c r="D182">
        <v>1703181000</v>
      </c>
      <c r="E182" s="2">
        <v>41883</v>
      </c>
      <c r="F182">
        <v>238</v>
      </c>
      <c r="G182">
        <v>25064920</v>
      </c>
      <c r="H182" s="2">
        <v>41883</v>
      </c>
      <c r="I182">
        <v>80.25</v>
      </c>
      <c r="J182">
        <v>863028040</v>
      </c>
      <c r="K182" s="2">
        <v>41883</v>
      </c>
      <c r="L182">
        <v>26.765999999999998</v>
      </c>
      <c r="M182">
        <v>89531700</v>
      </c>
      <c r="N182" s="2">
        <v>41883</v>
      </c>
    </row>
    <row r="183" spans="1:14" x14ac:dyDescent="0.3">
      <c r="A183" s="1" t="s">
        <v>8</v>
      </c>
      <c r="B183" s="2">
        <v>41890</v>
      </c>
      <c r="C183">
        <v>0.70699999999999996</v>
      </c>
      <c r="D183">
        <v>1214286000</v>
      </c>
      <c r="E183" s="2">
        <v>41890</v>
      </c>
      <c r="F183">
        <v>233.2</v>
      </c>
      <c r="G183">
        <v>17278900</v>
      </c>
      <c r="H183" s="2">
        <v>41890</v>
      </c>
      <c r="I183">
        <v>76.650000000000006</v>
      </c>
      <c r="J183">
        <v>598313460</v>
      </c>
      <c r="K183" s="2">
        <v>41890</v>
      </c>
      <c r="L183">
        <v>26.95</v>
      </c>
      <c r="M183">
        <v>80216800</v>
      </c>
      <c r="N183" s="2">
        <v>41890</v>
      </c>
    </row>
    <row r="184" spans="1:14" x14ac:dyDescent="0.3">
      <c r="A184" s="1" t="s">
        <v>8</v>
      </c>
      <c r="B184" s="2">
        <v>41897</v>
      </c>
      <c r="C184">
        <v>0.73</v>
      </c>
      <c r="D184">
        <v>2812809000</v>
      </c>
      <c r="E184" s="2">
        <v>41897</v>
      </c>
      <c r="F184">
        <v>233.5</v>
      </c>
      <c r="G184">
        <v>25331340</v>
      </c>
      <c r="H184" s="2">
        <v>41897</v>
      </c>
      <c r="I184">
        <v>77.400000000000006</v>
      </c>
      <c r="J184">
        <v>644044660</v>
      </c>
      <c r="K184" s="2">
        <v>41897</v>
      </c>
      <c r="L184">
        <v>27.135999999999999</v>
      </c>
      <c r="M184">
        <v>123569600</v>
      </c>
      <c r="N184" s="2">
        <v>41897</v>
      </c>
    </row>
    <row r="185" spans="1:14" x14ac:dyDescent="0.3">
      <c r="A185" s="1" t="s">
        <v>8</v>
      </c>
      <c r="B185" s="2">
        <v>41904</v>
      </c>
      <c r="C185">
        <v>0.7248</v>
      </c>
      <c r="D185">
        <v>2169700000</v>
      </c>
      <c r="E185" s="2">
        <v>41904</v>
      </c>
      <c r="F185">
        <v>232.39</v>
      </c>
      <c r="G185">
        <v>17133730</v>
      </c>
      <c r="H185" s="2">
        <v>41904</v>
      </c>
      <c r="I185">
        <v>77.599999999999994</v>
      </c>
      <c r="J185">
        <v>537909060</v>
      </c>
      <c r="K185" s="2">
        <v>41904</v>
      </c>
      <c r="L185">
        <v>26.977</v>
      </c>
      <c r="M185">
        <v>67230600</v>
      </c>
      <c r="N185" s="2">
        <v>41904</v>
      </c>
    </row>
    <row r="186" spans="1:14" x14ac:dyDescent="0.3">
      <c r="A186" s="1" t="s">
        <v>8</v>
      </c>
      <c r="B186" s="2">
        <v>41911</v>
      </c>
      <c r="C186">
        <v>0.67930000000000001</v>
      </c>
      <c r="D186">
        <v>1705149000</v>
      </c>
      <c r="E186" s="2">
        <v>41911</v>
      </c>
      <c r="F186">
        <v>227.73</v>
      </c>
      <c r="G186">
        <v>18185390</v>
      </c>
      <c r="H186" s="2">
        <v>41911</v>
      </c>
      <c r="I186">
        <v>73.77</v>
      </c>
      <c r="J186">
        <v>631842280</v>
      </c>
      <c r="K186" s="2">
        <v>41911</v>
      </c>
      <c r="L186">
        <v>26.01</v>
      </c>
      <c r="M186">
        <v>112110500</v>
      </c>
      <c r="N186" s="2">
        <v>41911</v>
      </c>
    </row>
    <row r="187" spans="1:14" x14ac:dyDescent="0.3">
      <c r="A187" s="1" t="s">
        <v>8</v>
      </c>
      <c r="B187" s="2">
        <v>41918</v>
      </c>
      <c r="C187">
        <v>0.69399999999999995</v>
      </c>
      <c r="D187">
        <v>1486069000</v>
      </c>
      <c r="E187" s="2">
        <v>41918</v>
      </c>
      <c r="F187">
        <v>222.3</v>
      </c>
      <c r="G187">
        <v>19601190</v>
      </c>
      <c r="H187" s="2">
        <v>41918</v>
      </c>
      <c r="I187">
        <v>73.5</v>
      </c>
      <c r="J187">
        <v>639920060</v>
      </c>
      <c r="K187" s="2">
        <v>41918</v>
      </c>
      <c r="L187">
        <v>25.75</v>
      </c>
      <c r="M187">
        <v>94585500</v>
      </c>
      <c r="N187" s="2">
        <v>41918</v>
      </c>
    </row>
    <row r="188" spans="1:14" x14ac:dyDescent="0.3">
      <c r="A188" s="1" t="s">
        <v>8</v>
      </c>
      <c r="B188" s="2">
        <v>41925</v>
      </c>
      <c r="C188">
        <v>0.69989999999999997</v>
      </c>
      <c r="D188">
        <v>1877975000</v>
      </c>
      <c r="E188" s="2">
        <v>41925</v>
      </c>
      <c r="F188">
        <v>228.69</v>
      </c>
      <c r="G188">
        <v>18890190</v>
      </c>
      <c r="H188" s="2">
        <v>41925</v>
      </c>
      <c r="I188">
        <v>73.150000000000006</v>
      </c>
      <c r="J188">
        <v>673940010</v>
      </c>
      <c r="K188" s="2">
        <v>41925</v>
      </c>
      <c r="L188">
        <v>26.965</v>
      </c>
      <c r="M188">
        <v>117878400</v>
      </c>
      <c r="N188" s="2">
        <v>41925</v>
      </c>
    </row>
    <row r="189" spans="1:14" x14ac:dyDescent="0.3">
      <c r="A189" s="1" t="s">
        <v>8</v>
      </c>
      <c r="B189" s="2">
        <v>41932</v>
      </c>
      <c r="C189">
        <v>0.67649999999999999</v>
      </c>
      <c r="D189">
        <v>1409609000</v>
      </c>
      <c r="E189" s="2">
        <v>41932</v>
      </c>
      <c r="F189">
        <v>225.88</v>
      </c>
      <c r="G189">
        <v>16205620</v>
      </c>
      <c r="H189" s="2">
        <v>41932</v>
      </c>
      <c r="I189">
        <v>72.489999999999995</v>
      </c>
      <c r="J189">
        <v>545072200</v>
      </c>
      <c r="K189" s="2">
        <v>41932</v>
      </c>
      <c r="L189">
        <v>26.215</v>
      </c>
      <c r="M189">
        <v>132803200</v>
      </c>
      <c r="N189" s="2">
        <v>41932</v>
      </c>
    </row>
    <row r="190" spans="1:14" x14ac:dyDescent="0.3">
      <c r="A190" s="1" t="s">
        <v>8</v>
      </c>
      <c r="B190" s="2">
        <v>41939</v>
      </c>
      <c r="C190">
        <v>0.69299999999999995</v>
      </c>
      <c r="D190">
        <v>1960855000</v>
      </c>
      <c r="E190" s="2">
        <v>41939</v>
      </c>
      <c r="F190">
        <v>239.9</v>
      </c>
      <c r="G190">
        <v>22005350</v>
      </c>
      <c r="H190" s="2">
        <v>41939</v>
      </c>
      <c r="I190">
        <v>76.23</v>
      </c>
      <c r="J190">
        <v>655759570</v>
      </c>
      <c r="K190" s="2">
        <v>41939</v>
      </c>
      <c r="L190">
        <v>28.795000000000002</v>
      </c>
      <c r="M190">
        <v>187600000</v>
      </c>
      <c r="N190" s="2">
        <v>41939</v>
      </c>
    </row>
    <row r="191" spans="1:14" x14ac:dyDescent="0.3">
      <c r="A191" s="1" t="s">
        <v>8</v>
      </c>
      <c r="B191" s="2">
        <v>41946</v>
      </c>
      <c r="C191">
        <v>0.67800000000000005</v>
      </c>
      <c r="D191">
        <v>1451780000</v>
      </c>
      <c r="E191" s="2">
        <v>41946</v>
      </c>
      <c r="F191">
        <v>239.02</v>
      </c>
      <c r="G191">
        <v>20310280</v>
      </c>
      <c r="H191" s="2">
        <v>41946</v>
      </c>
      <c r="I191">
        <v>75.69</v>
      </c>
      <c r="J191">
        <v>455435420</v>
      </c>
      <c r="K191" s="2">
        <v>41946</v>
      </c>
      <c r="L191">
        <v>27.765000000000001</v>
      </c>
      <c r="M191">
        <v>123623400</v>
      </c>
      <c r="N191" s="2">
        <v>41946</v>
      </c>
    </row>
    <row r="192" spans="1:14" x14ac:dyDescent="0.3">
      <c r="A192" s="1" t="s">
        <v>8</v>
      </c>
      <c r="B192" s="2">
        <v>41953</v>
      </c>
      <c r="C192">
        <v>0.6885</v>
      </c>
      <c r="D192">
        <v>1662705000</v>
      </c>
      <c r="E192" s="2">
        <v>41953</v>
      </c>
      <c r="F192">
        <v>233.79</v>
      </c>
      <c r="G192">
        <v>21459820</v>
      </c>
      <c r="H192" s="2">
        <v>41953</v>
      </c>
      <c r="I192">
        <v>74.150000000000006</v>
      </c>
      <c r="J192">
        <v>622197110</v>
      </c>
      <c r="K192" s="2">
        <v>41953</v>
      </c>
      <c r="L192">
        <v>28.95</v>
      </c>
      <c r="M192">
        <v>135029500</v>
      </c>
      <c r="N192" s="2">
        <v>41953</v>
      </c>
    </row>
    <row r="193" spans="1:14" x14ac:dyDescent="0.3">
      <c r="A193" s="1" t="s">
        <v>8</v>
      </c>
      <c r="B193" s="2">
        <v>41960</v>
      </c>
      <c r="C193">
        <v>0.67500000000000004</v>
      </c>
      <c r="D193">
        <v>1601305000</v>
      </c>
      <c r="E193" s="2">
        <v>41960</v>
      </c>
      <c r="F193">
        <v>240.4</v>
      </c>
      <c r="G193">
        <v>22214710</v>
      </c>
      <c r="H193" s="2">
        <v>41960</v>
      </c>
      <c r="I193">
        <v>74.39</v>
      </c>
      <c r="J193">
        <v>498317930</v>
      </c>
      <c r="K193" s="2">
        <v>41960</v>
      </c>
      <c r="L193">
        <v>29.7</v>
      </c>
      <c r="M193">
        <v>146216900</v>
      </c>
      <c r="N193" s="2">
        <v>41960</v>
      </c>
    </row>
    <row r="194" spans="1:14" x14ac:dyDescent="0.3">
      <c r="A194" s="1" t="s">
        <v>8</v>
      </c>
      <c r="B194" s="2">
        <v>41967</v>
      </c>
      <c r="C194">
        <v>0.6</v>
      </c>
      <c r="D194">
        <v>2671582000</v>
      </c>
      <c r="E194" s="2">
        <v>41967</v>
      </c>
      <c r="F194">
        <v>233.74</v>
      </c>
      <c r="G194">
        <v>18956290</v>
      </c>
      <c r="H194" s="2">
        <v>41967</v>
      </c>
      <c r="I194">
        <v>72.25</v>
      </c>
      <c r="J194">
        <v>452356250</v>
      </c>
      <c r="K194" s="2">
        <v>41967</v>
      </c>
      <c r="L194">
        <v>29.2</v>
      </c>
      <c r="M194">
        <v>113258400</v>
      </c>
      <c r="N194" s="2">
        <v>41967</v>
      </c>
    </row>
    <row r="195" spans="1:14" x14ac:dyDescent="0.3">
      <c r="A195" s="1" t="s">
        <v>8</v>
      </c>
      <c r="B195" s="2">
        <v>41974</v>
      </c>
      <c r="C195">
        <v>0.57899999999999996</v>
      </c>
      <c r="D195">
        <v>3484984000</v>
      </c>
      <c r="E195" s="2">
        <v>41974</v>
      </c>
      <c r="F195">
        <v>221.95</v>
      </c>
      <c r="G195">
        <v>36801730</v>
      </c>
      <c r="H195" s="2">
        <v>41974</v>
      </c>
      <c r="I195">
        <v>68.599999999999994</v>
      </c>
      <c r="J195">
        <v>710160930</v>
      </c>
      <c r="K195" s="2">
        <v>41974</v>
      </c>
      <c r="L195">
        <v>29.85</v>
      </c>
      <c r="M195">
        <v>176493500</v>
      </c>
      <c r="N195" s="2">
        <v>41974</v>
      </c>
    </row>
    <row r="196" spans="1:14" x14ac:dyDescent="0.3">
      <c r="A196" s="1" t="s">
        <v>8</v>
      </c>
      <c r="B196" s="2">
        <v>41981</v>
      </c>
      <c r="C196">
        <v>0.47499999999999998</v>
      </c>
      <c r="D196">
        <v>3366152000</v>
      </c>
      <c r="E196" s="2">
        <v>41981</v>
      </c>
      <c r="F196">
        <v>210.75</v>
      </c>
      <c r="G196">
        <v>33789380</v>
      </c>
      <c r="H196" s="2">
        <v>41981</v>
      </c>
      <c r="I196">
        <v>64.2</v>
      </c>
      <c r="J196">
        <v>883475170</v>
      </c>
      <c r="K196" s="2">
        <v>41981</v>
      </c>
      <c r="L196">
        <v>26.45</v>
      </c>
      <c r="M196">
        <v>200684000</v>
      </c>
      <c r="N196" s="2">
        <v>41981</v>
      </c>
    </row>
    <row r="197" spans="1:14" x14ac:dyDescent="0.3">
      <c r="A197" s="1" t="s">
        <v>8</v>
      </c>
      <c r="B197" s="2">
        <v>41988</v>
      </c>
      <c r="C197">
        <v>0.56000000000000005</v>
      </c>
      <c r="D197">
        <v>6346378000</v>
      </c>
      <c r="E197" s="2">
        <v>41988</v>
      </c>
      <c r="F197">
        <v>194.15</v>
      </c>
      <c r="G197">
        <v>52881090</v>
      </c>
      <c r="H197" s="2">
        <v>41988</v>
      </c>
      <c r="I197">
        <v>61.44</v>
      </c>
      <c r="J197">
        <v>1629277740</v>
      </c>
      <c r="K197" s="2">
        <v>41988</v>
      </c>
      <c r="L197">
        <v>24.42</v>
      </c>
      <c r="M197">
        <v>335097200</v>
      </c>
      <c r="N197" s="2">
        <v>41988</v>
      </c>
    </row>
    <row r="198" spans="1:14" x14ac:dyDescent="0.3">
      <c r="A198" s="1" t="s">
        <v>8</v>
      </c>
      <c r="B198" s="2">
        <v>41995</v>
      </c>
      <c r="C198">
        <v>0.53700000000000003</v>
      </c>
      <c r="D198">
        <v>2062869000</v>
      </c>
      <c r="E198" s="2">
        <v>41995</v>
      </c>
      <c r="F198">
        <v>196.75</v>
      </c>
      <c r="G198">
        <v>21174490</v>
      </c>
      <c r="H198" s="2">
        <v>41995</v>
      </c>
      <c r="I198">
        <v>57.13</v>
      </c>
      <c r="J198">
        <v>876522930</v>
      </c>
      <c r="K198" s="2">
        <v>41995</v>
      </c>
      <c r="L198">
        <v>24.3</v>
      </c>
      <c r="M198">
        <v>116965000</v>
      </c>
      <c r="N198" s="2">
        <v>41995</v>
      </c>
    </row>
    <row r="199" spans="1:14" x14ac:dyDescent="0.3">
      <c r="A199" s="1" t="s">
        <v>8</v>
      </c>
      <c r="B199" s="2">
        <v>42002</v>
      </c>
      <c r="C199">
        <v>0.54149999999999998</v>
      </c>
      <c r="D199">
        <v>701190000</v>
      </c>
      <c r="E199" s="2">
        <v>42002</v>
      </c>
      <c r="F199">
        <v>195.8</v>
      </c>
      <c r="G199">
        <v>8710400</v>
      </c>
      <c r="H199" s="2">
        <v>42002</v>
      </c>
      <c r="I199">
        <v>54.9</v>
      </c>
      <c r="J199">
        <v>233856770</v>
      </c>
      <c r="K199" s="2">
        <v>42002</v>
      </c>
      <c r="L199">
        <v>23.52</v>
      </c>
      <c r="M199">
        <v>45284800</v>
      </c>
      <c r="N199" s="2">
        <v>42002</v>
      </c>
    </row>
    <row r="200" spans="1:14" x14ac:dyDescent="0.3">
      <c r="A200" s="1" t="s">
        <v>8</v>
      </c>
      <c r="B200" s="2">
        <v>42009</v>
      </c>
      <c r="C200">
        <v>0.54979999999999996</v>
      </c>
      <c r="D200">
        <v>1108318000</v>
      </c>
      <c r="E200" s="2">
        <v>42009</v>
      </c>
      <c r="F200">
        <v>206.6</v>
      </c>
      <c r="G200">
        <v>16721300</v>
      </c>
      <c r="H200" s="2">
        <v>42009</v>
      </c>
      <c r="I200">
        <v>63.1</v>
      </c>
      <c r="J200">
        <v>428397380</v>
      </c>
      <c r="K200" s="2">
        <v>42009</v>
      </c>
      <c r="L200">
        <v>25.65</v>
      </c>
      <c r="M200">
        <v>78071200</v>
      </c>
      <c r="N200" s="2">
        <v>42009</v>
      </c>
    </row>
    <row r="201" spans="1:14" x14ac:dyDescent="0.3">
      <c r="A201" s="1" t="s">
        <v>8</v>
      </c>
      <c r="B201" s="2">
        <v>42016</v>
      </c>
      <c r="C201">
        <v>0.54600000000000004</v>
      </c>
      <c r="D201">
        <v>1589987000</v>
      </c>
      <c r="E201" s="2">
        <v>42016</v>
      </c>
      <c r="F201">
        <v>226</v>
      </c>
      <c r="G201">
        <v>24334960</v>
      </c>
      <c r="H201" s="2">
        <v>42016</v>
      </c>
      <c r="I201">
        <v>61.99</v>
      </c>
      <c r="J201">
        <v>746397300</v>
      </c>
      <c r="K201" s="2">
        <v>42016</v>
      </c>
      <c r="L201">
        <v>26.15</v>
      </c>
      <c r="M201">
        <v>104663800</v>
      </c>
      <c r="N201" s="2">
        <v>42016</v>
      </c>
    </row>
    <row r="202" spans="1:14" x14ac:dyDescent="0.3">
      <c r="A202" s="1" t="s">
        <v>8</v>
      </c>
      <c r="B202" s="2">
        <v>42023</v>
      </c>
      <c r="C202">
        <v>0.56089999999999995</v>
      </c>
      <c r="D202">
        <v>2475197000</v>
      </c>
      <c r="E202" s="2">
        <v>42023</v>
      </c>
      <c r="F202">
        <v>243.9</v>
      </c>
      <c r="G202">
        <v>40099760</v>
      </c>
      <c r="H202" s="2">
        <v>42023</v>
      </c>
      <c r="I202">
        <v>64.45</v>
      </c>
      <c r="J202">
        <v>688192950</v>
      </c>
      <c r="K202" s="2">
        <v>42023</v>
      </c>
      <c r="L202">
        <v>29.475000000000001</v>
      </c>
      <c r="M202">
        <v>221780800</v>
      </c>
      <c r="N202" s="2">
        <v>42023</v>
      </c>
    </row>
    <row r="203" spans="1:14" x14ac:dyDescent="0.3">
      <c r="A203" s="1" t="s">
        <v>8</v>
      </c>
      <c r="B203" s="2">
        <v>42030</v>
      </c>
      <c r="C203">
        <v>0.52510000000000001</v>
      </c>
      <c r="D203">
        <v>2428773000</v>
      </c>
      <c r="E203" s="2">
        <v>42030</v>
      </c>
      <c r="F203">
        <v>229.35</v>
      </c>
      <c r="G203">
        <v>28360470</v>
      </c>
      <c r="H203" s="2">
        <v>42030</v>
      </c>
      <c r="I203">
        <v>61.5</v>
      </c>
      <c r="J203">
        <v>826481980</v>
      </c>
      <c r="K203" s="2">
        <v>42030</v>
      </c>
      <c r="L203">
        <v>31.1</v>
      </c>
      <c r="M203">
        <v>251537700</v>
      </c>
      <c r="N203" s="2">
        <v>42030</v>
      </c>
    </row>
    <row r="204" spans="1:14" x14ac:dyDescent="0.3">
      <c r="A204" s="1" t="s">
        <v>8</v>
      </c>
      <c r="B204" s="2">
        <v>42037</v>
      </c>
      <c r="C204">
        <v>0.5292</v>
      </c>
      <c r="D204">
        <v>2509658000</v>
      </c>
      <c r="E204" s="2">
        <v>42037</v>
      </c>
      <c r="F204">
        <v>261</v>
      </c>
      <c r="G204">
        <v>50744370</v>
      </c>
      <c r="H204" s="2">
        <v>42037</v>
      </c>
      <c r="I204">
        <v>64.31</v>
      </c>
      <c r="J204">
        <v>772722270</v>
      </c>
      <c r="K204" s="2">
        <v>42037</v>
      </c>
      <c r="L204">
        <v>35.5</v>
      </c>
      <c r="M204">
        <v>233961500</v>
      </c>
      <c r="N204" s="2">
        <v>42037</v>
      </c>
    </row>
    <row r="205" spans="1:14" x14ac:dyDescent="0.3">
      <c r="A205" s="1" t="s">
        <v>8</v>
      </c>
      <c r="B205" s="2">
        <v>42044</v>
      </c>
      <c r="C205">
        <v>0.61</v>
      </c>
      <c r="D205">
        <v>4434260000</v>
      </c>
      <c r="E205" s="2">
        <v>42044</v>
      </c>
      <c r="F205">
        <v>290.2</v>
      </c>
      <c r="G205">
        <v>45064720</v>
      </c>
      <c r="H205" s="2">
        <v>42044</v>
      </c>
      <c r="I205">
        <v>70.599999999999994</v>
      </c>
      <c r="J205">
        <v>1265736000</v>
      </c>
      <c r="K205" s="2">
        <v>42044</v>
      </c>
      <c r="L205">
        <v>36.6</v>
      </c>
      <c r="M205">
        <v>314503500</v>
      </c>
      <c r="N205" s="2">
        <v>42044</v>
      </c>
    </row>
    <row r="206" spans="1:14" x14ac:dyDescent="0.3">
      <c r="A206" s="1" t="s">
        <v>8</v>
      </c>
      <c r="B206" s="2">
        <v>42051</v>
      </c>
      <c r="C206">
        <v>0.62849999999999995</v>
      </c>
      <c r="D206">
        <v>5049674000</v>
      </c>
      <c r="E206" s="2">
        <v>42051</v>
      </c>
      <c r="F206">
        <v>274</v>
      </c>
      <c r="G206">
        <v>33405760</v>
      </c>
      <c r="H206" s="2">
        <v>42051</v>
      </c>
      <c r="I206">
        <v>74.75</v>
      </c>
      <c r="J206">
        <v>1027958310</v>
      </c>
      <c r="K206" s="2">
        <v>42051</v>
      </c>
      <c r="L206">
        <v>34.335000000000001</v>
      </c>
      <c r="M206">
        <v>131782100</v>
      </c>
      <c r="N206" s="2">
        <v>42051</v>
      </c>
    </row>
    <row r="207" spans="1:14" x14ac:dyDescent="0.3">
      <c r="A207" s="1" t="s">
        <v>8</v>
      </c>
      <c r="B207" s="2">
        <v>42058</v>
      </c>
      <c r="C207">
        <v>0.64480000000000004</v>
      </c>
      <c r="D207">
        <v>3684545000</v>
      </c>
      <c r="E207" s="2">
        <v>42058</v>
      </c>
      <c r="F207">
        <v>265.85000000000002</v>
      </c>
      <c r="G207">
        <v>16954640</v>
      </c>
      <c r="H207" s="2">
        <v>42058</v>
      </c>
      <c r="I207">
        <v>75.91</v>
      </c>
      <c r="J207">
        <v>512121570</v>
      </c>
      <c r="K207" s="2">
        <v>42058</v>
      </c>
      <c r="L207">
        <v>34.200000000000003</v>
      </c>
      <c r="M207">
        <v>116475200</v>
      </c>
      <c r="N207" s="2">
        <v>42058</v>
      </c>
    </row>
    <row r="208" spans="1:14" x14ac:dyDescent="0.3">
      <c r="A208" s="1" t="s">
        <v>8</v>
      </c>
      <c r="B208" s="2">
        <v>42065</v>
      </c>
      <c r="C208">
        <v>0.62360000000000004</v>
      </c>
      <c r="D208">
        <v>2568022000</v>
      </c>
      <c r="E208" s="2">
        <v>42065</v>
      </c>
      <c r="F208">
        <v>263.5</v>
      </c>
      <c r="G208">
        <v>27227440</v>
      </c>
      <c r="H208" s="2">
        <v>42065</v>
      </c>
      <c r="I208">
        <v>73.25</v>
      </c>
      <c r="J208">
        <v>638510000</v>
      </c>
      <c r="K208" s="2">
        <v>42065</v>
      </c>
      <c r="L208">
        <v>35.085000000000001</v>
      </c>
      <c r="M208">
        <v>132692400</v>
      </c>
      <c r="N208" s="2">
        <v>42065</v>
      </c>
    </row>
    <row r="209" spans="1:14" x14ac:dyDescent="0.3">
      <c r="A209" s="1" t="s">
        <v>8</v>
      </c>
      <c r="B209" s="2">
        <v>42072</v>
      </c>
      <c r="C209">
        <v>0.56689999999999996</v>
      </c>
      <c r="D209">
        <v>2708480000</v>
      </c>
      <c r="E209" s="2">
        <v>42072</v>
      </c>
      <c r="F209">
        <v>241.3</v>
      </c>
      <c r="G209">
        <v>17614400</v>
      </c>
      <c r="H209" s="2">
        <v>42072</v>
      </c>
      <c r="I209">
        <v>67.87</v>
      </c>
      <c r="J209">
        <v>533459200</v>
      </c>
      <c r="K209" s="2">
        <v>42072</v>
      </c>
      <c r="L209">
        <v>33.984999999999999</v>
      </c>
      <c r="M209">
        <v>92883400</v>
      </c>
      <c r="N209" s="2">
        <v>42072</v>
      </c>
    </row>
    <row r="210" spans="1:14" x14ac:dyDescent="0.3">
      <c r="A210" s="1" t="s">
        <v>8</v>
      </c>
      <c r="B210" s="2">
        <v>42079</v>
      </c>
      <c r="C210">
        <v>0.54910000000000003</v>
      </c>
      <c r="D210">
        <v>2891001000</v>
      </c>
      <c r="E210" s="2">
        <v>42079</v>
      </c>
      <c r="F210">
        <v>239.3</v>
      </c>
      <c r="G210">
        <v>26023680</v>
      </c>
      <c r="H210" s="2">
        <v>42079</v>
      </c>
      <c r="I210">
        <v>67</v>
      </c>
      <c r="J210">
        <v>719315230</v>
      </c>
      <c r="K210" s="2">
        <v>42079</v>
      </c>
      <c r="L210">
        <v>35.225000000000001</v>
      </c>
      <c r="M210">
        <v>135087200</v>
      </c>
      <c r="N210" s="2">
        <v>42079</v>
      </c>
    </row>
    <row r="211" spans="1:14" x14ac:dyDescent="0.3">
      <c r="A211" s="1" t="s">
        <v>8</v>
      </c>
      <c r="B211" s="2">
        <v>42086</v>
      </c>
      <c r="C211">
        <v>0.505</v>
      </c>
      <c r="D211">
        <v>2848573000</v>
      </c>
      <c r="E211" s="2">
        <v>42086</v>
      </c>
      <c r="F211">
        <v>237.25</v>
      </c>
      <c r="G211">
        <v>25450390</v>
      </c>
      <c r="H211" s="2">
        <v>42086</v>
      </c>
      <c r="I211">
        <v>61</v>
      </c>
      <c r="J211">
        <v>656701690</v>
      </c>
      <c r="K211" s="2">
        <v>42086</v>
      </c>
      <c r="L211">
        <v>35.1</v>
      </c>
      <c r="M211">
        <v>119235700</v>
      </c>
      <c r="N211" s="2">
        <v>42086</v>
      </c>
    </row>
    <row r="212" spans="1:14" x14ac:dyDescent="0.3">
      <c r="A212" s="1" t="s">
        <v>8</v>
      </c>
      <c r="B212" s="2">
        <v>42093</v>
      </c>
      <c r="C212">
        <v>0.55679999999999996</v>
      </c>
      <c r="D212">
        <v>2981647000</v>
      </c>
      <c r="E212" s="2">
        <v>42093</v>
      </c>
      <c r="F212">
        <v>263.7</v>
      </c>
      <c r="G212">
        <v>23356150</v>
      </c>
      <c r="H212" s="2">
        <v>42093</v>
      </c>
      <c r="I212">
        <v>65.5</v>
      </c>
      <c r="J212">
        <v>620210250</v>
      </c>
      <c r="K212" s="2">
        <v>42093</v>
      </c>
      <c r="L212">
        <v>36.69</v>
      </c>
      <c r="M212">
        <v>138804800</v>
      </c>
      <c r="N212" s="2">
        <v>42093</v>
      </c>
    </row>
    <row r="213" spans="1:14" x14ac:dyDescent="0.3">
      <c r="A213" s="1" t="s">
        <v>8</v>
      </c>
      <c r="B213" s="2">
        <v>42100</v>
      </c>
      <c r="C213">
        <v>0.54210000000000003</v>
      </c>
      <c r="D213">
        <v>2593433000</v>
      </c>
      <c r="E213" s="2">
        <v>42100</v>
      </c>
      <c r="F213">
        <v>256.95</v>
      </c>
      <c r="G213">
        <v>23050830</v>
      </c>
      <c r="H213" s="2">
        <v>42100</v>
      </c>
      <c r="I213">
        <v>71.5</v>
      </c>
      <c r="J213">
        <v>817512100</v>
      </c>
      <c r="K213" s="2">
        <v>42100</v>
      </c>
      <c r="L213">
        <v>35.99</v>
      </c>
      <c r="M213">
        <v>92684000</v>
      </c>
      <c r="N213" s="2">
        <v>42100</v>
      </c>
    </row>
    <row r="214" spans="1:14" x14ac:dyDescent="0.3">
      <c r="A214" s="1" t="s">
        <v>8</v>
      </c>
      <c r="B214" s="2">
        <v>42107</v>
      </c>
      <c r="C214">
        <v>0.57199999999999995</v>
      </c>
      <c r="D214">
        <v>3535526000</v>
      </c>
      <c r="E214" s="2">
        <v>42107</v>
      </c>
      <c r="F214">
        <v>256</v>
      </c>
      <c r="G214">
        <v>23414300</v>
      </c>
      <c r="H214" s="2">
        <v>42107</v>
      </c>
      <c r="I214">
        <v>72.5</v>
      </c>
      <c r="J214">
        <v>787924370</v>
      </c>
      <c r="K214" s="2">
        <v>42107</v>
      </c>
      <c r="L214">
        <v>37.5</v>
      </c>
      <c r="M214">
        <v>139004800</v>
      </c>
      <c r="N214" s="2">
        <v>42107</v>
      </c>
    </row>
    <row r="215" spans="1:14" x14ac:dyDescent="0.3">
      <c r="A215" s="1" t="s">
        <v>8</v>
      </c>
      <c r="B215" s="2">
        <v>42114</v>
      </c>
      <c r="C215">
        <v>0.58750000000000002</v>
      </c>
      <c r="D215">
        <v>2319416000</v>
      </c>
      <c r="E215" s="2">
        <v>42114</v>
      </c>
      <c r="F215">
        <v>258.2</v>
      </c>
      <c r="G215">
        <v>23902340</v>
      </c>
      <c r="H215" s="2">
        <v>42114</v>
      </c>
      <c r="I215">
        <v>75.75</v>
      </c>
      <c r="J215">
        <v>807219300</v>
      </c>
      <c r="K215" s="2">
        <v>42114</v>
      </c>
      <c r="L215">
        <v>36.799999999999997</v>
      </c>
      <c r="M215">
        <v>119967400</v>
      </c>
      <c r="N215" s="2">
        <v>42114</v>
      </c>
    </row>
    <row r="216" spans="1:14" x14ac:dyDescent="0.3">
      <c r="A216" s="1" t="s">
        <v>8</v>
      </c>
      <c r="B216" s="2">
        <v>42121</v>
      </c>
      <c r="C216">
        <v>0.59850000000000003</v>
      </c>
      <c r="D216">
        <v>2158367000</v>
      </c>
      <c r="E216" s="2">
        <v>42121</v>
      </c>
      <c r="F216">
        <v>256.5</v>
      </c>
      <c r="G216">
        <v>11066050</v>
      </c>
      <c r="H216" s="2">
        <v>42121</v>
      </c>
      <c r="I216">
        <v>76.900000000000006</v>
      </c>
      <c r="J216">
        <v>417532510</v>
      </c>
      <c r="K216" s="2">
        <v>42121</v>
      </c>
      <c r="L216">
        <v>38.4</v>
      </c>
      <c r="M216">
        <v>74122500</v>
      </c>
      <c r="N216" s="2">
        <v>42121</v>
      </c>
    </row>
    <row r="217" spans="1:14" x14ac:dyDescent="0.3">
      <c r="A217" s="1" t="s">
        <v>8</v>
      </c>
      <c r="B217" s="2">
        <v>42128</v>
      </c>
      <c r="C217">
        <v>0.61319999999999997</v>
      </c>
      <c r="D217">
        <v>2352555000</v>
      </c>
      <c r="E217" s="2">
        <v>42128</v>
      </c>
      <c r="F217">
        <v>259.45</v>
      </c>
      <c r="G217">
        <v>15033410</v>
      </c>
      <c r="H217" s="2">
        <v>42128</v>
      </c>
      <c r="I217">
        <v>75.5</v>
      </c>
      <c r="J217">
        <v>468074220</v>
      </c>
      <c r="K217" s="2">
        <v>42128</v>
      </c>
      <c r="L217">
        <v>36.450000000000003</v>
      </c>
      <c r="M217">
        <v>86754300</v>
      </c>
      <c r="N217" s="2">
        <v>42128</v>
      </c>
    </row>
    <row r="218" spans="1:14" x14ac:dyDescent="0.3">
      <c r="A218" s="1" t="s">
        <v>8</v>
      </c>
      <c r="B218" s="2">
        <v>42135</v>
      </c>
      <c r="C218">
        <v>0.61370000000000002</v>
      </c>
      <c r="D218">
        <v>1760189000</v>
      </c>
      <c r="E218" s="2">
        <v>42135</v>
      </c>
      <c r="F218">
        <v>257.45</v>
      </c>
      <c r="G218">
        <v>10929230</v>
      </c>
      <c r="H218" s="2">
        <v>42135</v>
      </c>
      <c r="I218">
        <v>75.05</v>
      </c>
      <c r="J218">
        <v>364126360</v>
      </c>
      <c r="K218" s="2">
        <v>42135</v>
      </c>
      <c r="L218">
        <v>35.94</v>
      </c>
      <c r="M218">
        <v>109823500</v>
      </c>
      <c r="N218" s="2">
        <v>42135</v>
      </c>
    </row>
    <row r="219" spans="1:14" x14ac:dyDescent="0.3">
      <c r="A219" s="1" t="s">
        <v>8</v>
      </c>
      <c r="B219" s="2">
        <v>42142</v>
      </c>
      <c r="C219">
        <v>0.57999999999999996</v>
      </c>
      <c r="D219">
        <v>1516911000</v>
      </c>
      <c r="E219" s="2">
        <v>42142</v>
      </c>
      <c r="F219">
        <v>249.9</v>
      </c>
      <c r="G219">
        <v>13090560</v>
      </c>
      <c r="H219" s="2">
        <v>42142</v>
      </c>
      <c r="I219">
        <v>74.349999999999994</v>
      </c>
      <c r="J219">
        <v>526112780</v>
      </c>
      <c r="K219" s="2">
        <v>42142</v>
      </c>
      <c r="L219">
        <v>34.6</v>
      </c>
      <c r="M219">
        <v>91712100</v>
      </c>
      <c r="N219" s="2">
        <v>42142</v>
      </c>
    </row>
    <row r="220" spans="1:14" x14ac:dyDescent="0.3">
      <c r="A220" s="1" t="s">
        <v>8</v>
      </c>
      <c r="B220" s="2">
        <v>42149</v>
      </c>
      <c r="C220">
        <v>0.58730000000000004</v>
      </c>
      <c r="D220">
        <v>2257098000</v>
      </c>
      <c r="E220" s="2">
        <v>42149</v>
      </c>
      <c r="F220">
        <v>234</v>
      </c>
      <c r="G220">
        <v>16052070</v>
      </c>
      <c r="H220" s="2">
        <v>42149</v>
      </c>
      <c r="I220">
        <v>73.5</v>
      </c>
      <c r="J220">
        <v>471615940</v>
      </c>
      <c r="K220" s="2">
        <v>42149</v>
      </c>
      <c r="L220">
        <v>31</v>
      </c>
      <c r="M220">
        <v>93361400</v>
      </c>
      <c r="N220" s="2">
        <v>42149</v>
      </c>
    </row>
    <row r="221" spans="1:14" x14ac:dyDescent="0.3">
      <c r="A221" s="1" t="s">
        <v>8</v>
      </c>
      <c r="B221" s="2">
        <v>42156</v>
      </c>
      <c r="C221">
        <v>0.58850000000000002</v>
      </c>
      <c r="D221">
        <v>2088742000</v>
      </c>
      <c r="E221" s="2">
        <v>42156</v>
      </c>
      <c r="F221">
        <v>236.75</v>
      </c>
      <c r="G221">
        <v>17289920</v>
      </c>
      <c r="H221" s="2">
        <v>42156</v>
      </c>
      <c r="I221">
        <v>70.61</v>
      </c>
      <c r="J221">
        <v>482889190</v>
      </c>
      <c r="K221" s="2">
        <v>42156</v>
      </c>
      <c r="L221">
        <v>31.9</v>
      </c>
      <c r="M221">
        <v>98202000</v>
      </c>
      <c r="N221" s="2">
        <v>42156</v>
      </c>
    </row>
    <row r="222" spans="1:14" x14ac:dyDescent="0.3">
      <c r="A222" s="1" t="s">
        <v>8</v>
      </c>
      <c r="B222" s="2">
        <v>42163</v>
      </c>
      <c r="C222">
        <v>0.58050000000000002</v>
      </c>
      <c r="D222">
        <v>898892000</v>
      </c>
      <c r="E222" s="2">
        <v>42163</v>
      </c>
      <c r="F222">
        <v>245.2</v>
      </c>
      <c r="G222">
        <v>16374780</v>
      </c>
      <c r="H222" s="2">
        <v>42163</v>
      </c>
      <c r="I222">
        <v>72.55</v>
      </c>
      <c r="J222">
        <v>416562980</v>
      </c>
      <c r="K222" s="2">
        <v>42163</v>
      </c>
      <c r="L222">
        <v>31.7</v>
      </c>
      <c r="M222">
        <v>71200700</v>
      </c>
      <c r="N222" s="2">
        <v>42163</v>
      </c>
    </row>
    <row r="223" spans="1:14" x14ac:dyDescent="0.3">
      <c r="A223" s="1" t="s">
        <v>8</v>
      </c>
      <c r="B223" s="2">
        <v>42170</v>
      </c>
      <c r="C223">
        <v>0.57979999999999998</v>
      </c>
      <c r="D223">
        <v>1288834000</v>
      </c>
      <c r="E223" s="2">
        <v>42170</v>
      </c>
      <c r="F223">
        <v>250</v>
      </c>
      <c r="G223">
        <v>19434600</v>
      </c>
      <c r="H223" s="2">
        <v>42170</v>
      </c>
      <c r="I223">
        <v>71.56</v>
      </c>
      <c r="J223">
        <v>480409860</v>
      </c>
      <c r="K223" s="2">
        <v>42170</v>
      </c>
      <c r="L223">
        <v>33.884999999999998</v>
      </c>
      <c r="M223">
        <v>123227100</v>
      </c>
      <c r="N223" s="2">
        <v>42170</v>
      </c>
    </row>
    <row r="224" spans="1:14" x14ac:dyDescent="0.3">
      <c r="A224" s="1" t="s">
        <v>8</v>
      </c>
      <c r="B224" s="2">
        <v>42177</v>
      </c>
      <c r="C224">
        <v>0.54049999999999998</v>
      </c>
      <c r="D224">
        <v>2294553000</v>
      </c>
      <c r="E224" s="2">
        <v>42177</v>
      </c>
      <c r="F224">
        <v>229.9</v>
      </c>
      <c r="G224">
        <v>27253870</v>
      </c>
      <c r="H224" s="2">
        <v>42177</v>
      </c>
      <c r="I224">
        <v>70.599999999999994</v>
      </c>
      <c r="J224">
        <v>327206360</v>
      </c>
      <c r="K224" s="2">
        <v>42177</v>
      </c>
      <c r="L224">
        <v>33.5</v>
      </c>
      <c r="M224">
        <v>76544800</v>
      </c>
      <c r="N224" s="2">
        <v>42177</v>
      </c>
    </row>
    <row r="225" spans="1:14" x14ac:dyDescent="0.3">
      <c r="A225" s="1" t="s">
        <v>8</v>
      </c>
      <c r="B225" s="2">
        <v>42184</v>
      </c>
      <c r="C225">
        <v>0.54179999999999995</v>
      </c>
      <c r="D225">
        <v>1403950000</v>
      </c>
      <c r="E225" s="2">
        <v>42184</v>
      </c>
      <c r="F225">
        <v>228.4</v>
      </c>
      <c r="G225">
        <v>13086400</v>
      </c>
      <c r="H225" s="2">
        <v>42184</v>
      </c>
      <c r="I225">
        <v>70.67</v>
      </c>
      <c r="J225">
        <v>420312980</v>
      </c>
      <c r="K225" s="2">
        <v>42184</v>
      </c>
      <c r="L225">
        <v>32.67</v>
      </c>
      <c r="M225">
        <v>81474000</v>
      </c>
      <c r="N225" s="2">
        <v>42184</v>
      </c>
    </row>
    <row r="226" spans="1:14" x14ac:dyDescent="0.3">
      <c r="A226" s="1" t="s">
        <v>8</v>
      </c>
      <c r="B226" s="2">
        <v>42191</v>
      </c>
      <c r="C226">
        <v>0.52</v>
      </c>
      <c r="D226">
        <v>1419220000</v>
      </c>
      <c r="E226" s="2">
        <v>42191</v>
      </c>
      <c r="F226">
        <v>227</v>
      </c>
      <c r="G226">
        <v>25077880</v>
      </c>
      <c r="H226" s="2">
        <v>42191</v>
      </c>
      <c r="I226">
        <v>71.06</v>
      </c>
      <c r="J226">
        <v>580410090</v>
      </c>
      <c r="K226" s="2">
        <v>42191</v>
      </c>
      <c r="L226">
        <v>30.88</v>
      </c>
      <c r="M226">
        <v>96242900</v>
      </c>
      <c r="N226" s="2">
        <v>42191</v>
      </c>
    </row>
    <row r="227" spans="1:14" x14ac:dyDescent="0.3">
      <c r="A227" s="1" t="s">
        <v>8</v>
      </c>
      <c r="B227" s="2">
        <v>42198</v>
      </c>
      <c r="C227">
        <v>0.53590000000000004</v>
      </c>
      <c r="D227">
        <v>2363249000</v>
      </c>
      <c r="E227" s="2">
        <v>42198</v>
      </c>
      <c r="F227">
        <v>232</v>
      </c>
      <c r="G227">
        <v>20672340</v>
      </c>
      <c r="H227" s="2">
        <v>42198</v>
      </c>
      <c r="I227">
        <v>75.52</v>
      </c>
      <c r="J227">
        <v>566652460</v>
      </c>
      <c r="K227" s="2">
        <v>42198</v>
      </c>
      <c r="L227">
        <v>32.659999999999997</v>
      </c>
      <c r="M227">
        <v>142966200</v>
      </c>
      <c r="N227" s="2">
        <v>42198</v>
      </c>
    </row>
    <row r="228" spans="1:14" x14ac:dyDescent="0.3">
      <c r="A228" s="1" t="s">
        <v>8</v>
      </c>
      <c r="B228" s="2">
        <v>42205</v>
      </c>
      <c r="C228">
        <v>0.51539999999999997</v>
      </c>
      <c r="D228">
        <v>1409432000</v>
      </c>
      <c r="E228" s="2">
        <v>42205</v>
      </c>
      <c r="F228">
        <v>220.6</v>
      </c>
      <c r="G228">
        <v>20055390</v>
      </c>
      <c r="H228" s="2">
        <v>42205</v>
      </c>
      <c r="I228">
        <v>70.45</v>
      </c>
      <c r="J228">
        <v>523054780</v>
      </c>
      <c r="K228" s="2">
        <v>42205</v>
      </c>
      <c r="L228">
        <v>31.05</v>
      </c>
      <c r="M228">
        <v>88100900</v>
      </c>
      <c r="N228" s="2">
        <v>42205</v>
      </c>
    </row>
    <row r="229" spans="1:14" x14ac:dyDescent="0.3">
      <c r="A229" s="1" t="s">
        <v>8</v>
      </c>
      <c r="B229" s="2">
        <v>42212</v>
      </c>
      <c r="C229">
        <v>0.53490000000000004</v>
      </c>
      <c r="D229">
        <v>1683722000</v>
      </c>
      <c r="E229" s="2">
        <v>42212</v>
      </c>
      <c r="F229">
        <v>236.7</v>
      </c>
      <c r="G229">
        <v>25788210</v>
      </c>
      <c r="H229" s="2">
        <v>42212</v>
      </c>
      <c r="I229">
        <v>72.3</v>
      </c>
      <c r="J229">
        <v>775199000</v>
      </c>
      <c r="K229" s="2">
        <v>42212</v>
      </c>
      <c r="L229">
        <v>33.994999999999997</v>
      </c>
      <c r="M229">
        <v>146067000</v>
      </c>
      <c r="N229" s="2">
        <v>42212</v>
      </c>
    </row>
    <row r="230" spans="1:14" x14ac:dyDescent="0.3">
      <c r="A230" s="1" t="s">
        <v>8</v>
      </c>
      <c r="B230" s="2">
        <v>42219</v>
      </c>
      <c r="C230">
        <v>0.53739999999999999</v>
      </c>
      <c r="D230">
        <v>1531583000</v>
      </c>
      <c r="E230" s="2">
        <v>42219</v>
      </c>
      <c r="F230">
        <v>235.55</v>
      </c>
      <c r="G230">
        <v>17599430</v>
      </c>
      <c r="H230" s="2">
        <v>42219</v>
      </c>
      <c r="I230">
        <v>74.2</v>
      </c>
      <c r="J230">
        <v>537162570</v>
      </c>
      <c r="K230" s="2">
        <v>42219</v>
      </c>
      <c r="L230">
        <v>33.905000000000001</v>
      </c>
      <c r="M230">
        <v>100982600</v>
      </c>
      <c r="N230" s="2">
        <v>42219</v>
      </c>
    </row>
    <row r="231" spans="1:14" x14ac:dyDescent="0.3">
      <c r="A231" s="1" t="s">
        <v>8</v>
      </c>
      <c r="B231" s="2">
        <v>42226</v>
      </c>
      <c r="C231">
        <v>0.53600000000000003</v>
      </c>
      <c r="D231">
        <v>1544464000</v>
      </c>
      <c r="E231" s="2">
        <v>42226</v>
      </c>
      <c r="F231">
        <v>246.6</v>
      </c>
      <c r="G231">
        <v>21037870</v>
      </c>
      <c r="H231" s="2">
        <v>42226</v>
      </c>
      <c r="I231">
        <v>74.430000000000007</v>
      </c>
      <c r="J231">
        <v>446886820</v>
      </c>
      <c r="K231" s="2">
        <v>42226</v>
      </c>
      <c r="L231">
        <v>35.299999999999997</v>
      </c>
      <c r="M231">
        <v>119264200</v>
      </c>
      <c r="N231" s="2">
        <v>42226</v>
      </c>
    </row>
    <row r="232" spans="1:14" x14ac:dyDescent="0.3">
      <c r="A232" s="1" t="s">
        <v>8</v>
      </c>
      <c r="B232" s="2">
        <v>42233</v>
      </c>
      <c r="C232">
        <v>0.52059999999999995</v>
      </c>
      <c r="D232">
        <v>1506750000</v>
      </c>
      <c r="E232" s="2">
        <v>42233</v>
      </c>
      <c r="F232">
        <v>235.25</v>
      </c>
      <c r="G232">
        <v>17273910</v>
      </c>
      <c r="H232" s="2">
        <v>42233</v>
      </c>
      <c r="I232">
        <v>69.86</v>
      </c>
      <c r="J232">
        <v>513248150</v>
      </c>
      <c r="K232" s="2">
        <v>42233</v>
      </c>
      <c r="L232">
        <v>33.06</v>
      </c>
      <c r="M232">
        <v>139546500</v>
      </c>
      <c r="N232" s="2">
        <v>42233</v>
      </c>
    </row>
    <row r="233" spans="1:14" x14ac:dyDescent="0.3">
      <c r="A233" s="1" t="s">
        <v>8</v>
      </c>
      <c r="B233" s="2">
        <v>42240</v>
      </c>
      <c r="C233">
        <v>0.53280000000000005</v>
      </c>
      <c r="D233">
        <v>2462805000</v>
      </c>
      <c r="E233" s="2">
        <v>42240</v>
      </c>
      <c r="F233">
        <v>246.35</v>
      </c>
      <c r="G233">
        <v>33309320</v>
      </c>
      <c r="H233" s="2">
        <v>42240</v>
      </c>
      <c r="I233">
        <v>74.819999999999993</v>
      </c>
      <c r="J233">
        <v>834022450</v>
      </c>
      <c r="K233" s="2">
        <v>42240</v>
      </c>
      <c r="L233">
        <v>34.825000000000003</v>
      </c>
      <c r="M233">
        <v>173941600</v>
      </c>
      <c r="N233" s="2">
        <v>42240</v>
      </c>
    </row>
    <row r="234" spans="1:14" x14ac:dyDescent="0.3">
      <c r="A234" s="1" t="s">
        <v>8</v>
      </c>
      <c r="B234" s="2">
        <v>42247</v>
      </c>
      <c r="C234">
        <v>0.55059999999999998</v>
      </c>
      <c r="D234">
        <v>1410493000</v>
      </c>
      <c r="E234" s="2">
        <v>42247</v>
      </c>
      <c r="F234">
        <v>244.35</v>
      </c>
      <c r="G234">
        <v>28783020</v>
      </c>
      <c r="H234" s="2">
        <v>42247</v>
      </c>
      <c r="I234">
        <v>73.959999999999994</v>
      </c>
      <c r="J234">
        <v>611596770</v>
      </c>
      <c r="K234" s="2">
        <v>42247</v>
      </c>
      <c r="L234">
        <v>34.1</v>
      </c>
      <c r="M234">
        <v>116817500</v>
      </c>
      <c r="N234" s="2">
        <v>42247</v>
      </c>
    </row>
    <row r="235" spans="1:14" x14ac:dyDescent="0.3">
      <c r="A235" s="1" t="s">
        <v>8</v>
      </c>
      <c r="B235" s="2">
        <v>42254</v>
      </c>
      <c r="C235">
        <v>0.5655</v>
      </c>
      <c r="D235">
        <v>1703037000</v>
      </c>
      <c r="E235" s="2">
        <v>42254</v>
      </c>
      <c r="F235">
        <v>245.9</v>
      </c>
      <c r="G235">
        <v>17733030</v>
      </c>
      <c r="H235" s="2">
        <v>42254</v>
      </c>
      <c r="I235">
        <v>74.099999999999994</v>
      </c>
      <c r="J235">
        <v>384126700</v>
      </c>
      <c r="K235" s="2">
        <v>42254</v>
      </c>
      <c r="L235">
        <v>35.24</v>
      </c>
      <c r="M235">
        <v>79122500</v>
      </c>
      <c r="N235" s="2">
        <v>42254</v>
      </c>
    </row>
    <row r="236" spans="1:14" x14ac:dyDescent="0.3">
      <c r="A236" s="1" t="s">
        <v>8</v>
      </c>
      <c r="B236" s="2">
        <v>42261</v>
      </c>
      <c r="C236">
        <v>0.61499999999999999</v>
      </c>
      <c r="D236">
        <v>2257570000</v>
      </c>
      <c r="E236" s="2">
        <v>42261</v>
      </c>
      <c r="F236">
        <v>256</v>
      </c>
      <c r="G236">
        <v>23035540</v>
      </c>
      <c r="H236" s="2">
        <v>42261</v>
      </c>
      <c r="I236">
        <v>75.5</v>
      </c>
      <c r="J236">
        <v>461570990</v>
      </c>
      <c r="K236" s="2">
        <v>42261</v>
      </c>
      <c r="L236">
        <v>34.200000000000003</v>
      </c>
      <c r="M236">
        <v>100450300</v>
      </c>
      <c r="N236" s="2">
        <v>42261</v>
      </c>
    </row>
    <row r="237" spans="1:14" x14ac:dyDescent="0.3">
      <c r="A237" s="1" t="s">
        <v>8</v>
      </c>
      <c r="B237" s="2">
        <v>42268</v>
      </c>
      <c r="C237">
        <v>0.62239999999999995</v>
      </c>
      <c r="D237">
        <v>3161817000</v>
      </c>
      <c r="E237" s="2">
        <v>42268</v>
      </c>
      <c r="F237">
        <v>238.4</v>
      </c>
      <c r="G237">
        <v>29950350</v>
      </c>
      <c r="H237" s="2">
        <v>42268</v>
      </c>
      <c r="I237">
        <v>74.97</v>
      </c>
      <c r="J237">
        <v>461626740</v>
      </c>
      <c r="K237" s="2">
        <v>42268</v>
      </c>
      <c r="L237">
        <v>33.674999999999997</v>
      </c>
      <c r="M237">
        <v>98780400</v>
      </c>
      <c r="N237" s="2">
        <v>42268</v>
      </c>
    </row>
    <row r="238" spans="1:14" x14ac:dyDescent="0.3">
      <c r="A238" s="1" t="s">
        <v>8</v>
      </c>
      <c r="B238" s="2">
        <v>42275</v>
      </c>
      <c r="C238">
        <v>0.58240000000000003</v>
      </c>
      <c r="D238">
        <v>1975392000</v>
      </c>
      <c r="E238" s="2">
        <v>42275</v>
      </c>
      <c r="F238">
        <v>234.6</v>
      </c>
      <c r="G238">
        <v>20461860</v>
      </c>
      <c r="H238" s="2">
        <v>42275</v>
      </c>
      <c r="I238">
        <v>73.8</v>
      </c>
      <c r="J238">
        <v>446594780</v>
      </c>
      <c r="K238" s="2">
        <v>42275</v>
      </c>
      <c r="L238">
        <v>33.299999999999997</v>
      </c>
      <c r="M238">
        <v>76636600</v>
      </c>
      <c r="N238" s="2">
        <v>42275</v>
      </c>
    </row>
    <row r="239" spans="1:14" x14ac:dyDescent="0.3">
      <c r="A239" s="1" t="s">
        <v>8</v>
      </c>
      <c r="B239" s="2">
        <v>42282</v>
      </c>
      <c r="C239">
        <v>0.61780000000000002</v>
      </c>
      <c r="D239">
        <v>1803321000</v>
      </c>
      <c r="E239" s="2">
        <v>42282</v>
      </c>
      <c r="F239">
        <v>267</v>
      </c>
      <c r="G239">
        <v>27898440</v>
      </c>
      <c r="H239" s="2">
        <v>42282</v>
      </c>
      <c r="I239">
        <v>85.77</v>
      </c>
      <c r="J239">
        <v>822124430</v>
      </c>
      <c r="K239" s="2">
        <v>42282</v>
      </c>
      <c r="L239">
        <v>36.104999999999997</v>
      </c>
      <c r="M239">
        <v>110302100</v>
      </c>
      <c r="N239" s="2">
        <v>42282</v>
      </c>
    </row>
    <row r="240" spans="1:14" x14ac:dyDescent="0.3">
      <c r="A240" s="1" t="s">
        <v>8</v>
      </c>
      <c r="B240" s="2">
        <v>42289</v>
      </c>
      <c r="C240">
        <v>0.64100000000000001</v>
      </c>
      <c r="D240">
        <v>2761529000</v>
      </c>
      <c r="E240" s="2">
        <v>42289</v>
      </c>
      <c r="F240">
        <v>253.4</v>
      </c>
      <c r="G240">
        <v>25550220</v>
      </c>
      <c r="H240" s="2">
        <v>42289</v>
      </c>
      <c r="I240">
        <v>88.52</v>
      </c>
      <c r="J240">
        <v>642128480</v>
      </c>
      <c r="K240" s="2">
        <v>42289</v>
      </c>
      <c r="L240">
        <v>35.479999999999997</v>
      </c>
      <c r="M240">
        <v>87410100</v>
      </c>
      <c r="N240" s="2">
        <v>42289</v>
      </c>
    </row>
    <row r="241" spans="1:14" x14ac:dyDescent="0.3">
      <c r="A241" s="1" t="s">
        <v>8</v>
      </c>
      <c r="B241" s="2">
        <v>42296</v>
      </c>
      <c r="C241">
        <v>0.67100000000000004</v>
      </c>
      <c r="D241">
        <v>3707279000</v>
      </c>
      <c r="E241" s="2">
        <v>42296</v>
      </c>
      <c r="F241">
        <v>253.5</v>
      </c>
      <c r="G241">
        <v>20877090</v>
      </c>
      <c r="H241" s="2">
        <v>42296</v>
      </c>
      <c r="I241">
        <v>90.45</v>
      </c>
      <c r="J241">
        <v>554185250</v>
      </c>
      <c r="K241" s="2">
        <v>42296</v>
      </c>
      <c r="L241">
        <v>36.03</v>
      </c>
      <c r="M241">
        <v>71181100</v>
      </c>
      <c r="N241" s="2">
        <v>42296</v>
      </c>
    </row>
    <row r="242" spans="1:14" x14ac:dyDescent="0.3">
      <c r="A242" s="1" t="s">
        <v>8</v>
      </c>
      <c r="B242" s="2">
        <v>42303</v>
      </c>
      <c r="C242">
        <v>0.65100000000000002</v>
      </c>
      <c r="D242">
        <v>1623532000</v>
      </c>
      <c r="E242" s="2">
        <v>42303</v>
      </c>
      <c r="F242">
        <v>258.10000000000002</v>
      </c>
      <c r="G242">
        <v>21526440</v>
      </c>
      <c r="H242" s="2">
        <v>42303</v>
      </c>
      <c r="I242">
        <v>90.53</v>
      </c>
      <c r="J242">
        <v>620522910</v>
      </c>
      <c r="K242" s="2">
        <v>42303</v>
      </c>
      <c r="L242">
        <v>35.784999999999997</v>
      </c>
      <c r="M242">
        <v>83928300</v>
      </c>
      <c r="N242" s="2">
        <v>42303</v>
      </c>
    </row>
    <row r="243" spans="1:14" x14ac:dyDescent="0.3">
      <c r="A243" s="1" t="s">
        <v>8</v>
      </c>
      <c r="B243" s="2">
        <v>42310</v>
      </c>
      <c r="C243">
        <v>0.64300000000000002</v>
      </c>
      <c r="D243">
        <v>1377176000</v>
      </c>
      <c r="E243" s="2">
        <v>42310</v>
      </c>
      <c r="F243">
        <v>264.75</v>
      </c>
      <c r="G243">
        <v>17717980</v>
      </c>
      <c r="H243" s="2">
        <v>42310</v>
      </c>
      <c r="I243">
        <v>94.09</v>
      </c>
      <c r="J243">
        <v>480617350</v>
      </c>
      <c r="K243" s="2">
        <v>42310</v>
      </c>
      <c r="L243">
        <v>35.575000000000003</v>
      </c>
      <c r="M243">
        <v>57882000</v>
      </c>
      <c r="N243" s="2">
        <v>42310</v>
      </c>
    </row>
    <row r="244" spans="1:14" x14ac:dyDescent="0.3">
      <c r="A244" s="1" t="s">
        <v>8</v>
      </c>
      <c r="B244" s="2">
        <v>42317</v>
      </c>
      <c r="C244">
        <v>0.5655</v>
      </c>
      <c r="D244">
        <v>3821159000</v>
      </c>
      <c r="E244" s="2">
        <v>42317</v>
      </c>
      <c r="F244">
        <v>260.7</v>
      </c>
      <c r="G244">
        <v>20744250</v>
      </c>
      <c r="H244" s="2">
        <v>42317</v>
      </c>
      <c r="I244">
        <v>93.4</v>
      </c>
      <c r="J244">
        <v>385830190</v>
      </c>
      <c r="K244" s="2">
        <v>42317</v>
      </c>
      <c r="L244">
        <v>34.914999999999999</v>
      </c>
      <c r="M244">
        <v>76295900</v>
      </c>
      <c r="N244" s="2">
        <v>42317</v>
      </c>
    </row>
    <row r="245" spans="1:14" x14ac:dyDescent="0.3">
      <c r="A245" s="1" t="s">
        <v>8</v>
      </c>
      <c r="B245" s="2">
        <v>42324</v>
      </c>
      <c r="C245">
        <v>0.59799999999999998</v>
      </c>
      <c r="D245">
        <v>2524648000</v>
      </c>
      <c r="E245" s="2">
        <v>42324</v>
      </c>
      <c r="F245">
        <v>272.89999999999998</v>
      </c>
      <c r="G245">
        <v>26423880</v>
      </c>
      <c r="H245" s="2">
        <v>42324</v>
      </c>
      <c r="I245">
        <v>107.3</v>
      </c>
      <c r="J245">
        <v>709850790</v>
      </c>
      <c r="K245" s="2">
        <v>42324</v>
      </c>
      <c r="L245">
        <v>34.905000000000001</v>
      </c>
      <c r="M245">
        <v>122417100</v>
      </c>
      <c r="N245" s="2">
        <v>42324</v>
      </c>
    </row>
    <row r="246" spans="1:14" x14ac:dyDescent="0.3">
      <c r="A246" s="1" t="s">
        <v>8</v>
      </c>
      <c r="B246" s="2">
        <v>42331</v>
      </c>
      <c r="C246">
        <v>0.60470000000000002</v>
      </c>
      <c r="D246">
        <v>2281044000</v>
      </c>
      <c r="E246" s="2">
        <v>42331</v>
      </c>
      <c r="F246">
        <v>268.2</v>
      </c>
      <c r="G246">
        <v>25091250</v>
      </c>
      <c r="H246" s="2">
        <v>42331</v>
      </c>
      <c r="I246">
        <v>104.55</v>
      </c>
      <c r="J246">
        <v>620581500</v>
      </c>
      <c r="K246" s="2">
        <v>42331</v>
      </c>
      <c r="L246">
        <v>34.75</v>
      </c>
      <c r="M246">
        <v>112927100</v>
      </c>
      <c r="N246" s="2">
        <v>42331</v>
      </c>
    </row>
    <row r="247" spans="1:14" x14ac:dyDescent="0.3">
      <c r="A247" s="1" t="s">
        <v>8</v>
      </c>
      <c r="B247" s="2">
        <v>42338</v>
      </c>
      <c r="C247">
        <v>0.60389999999999999</v>
      </c>
      <c r="D247">
        <v>1504357000</v>
      </c>
      <c r="E247" s="2">
        <v>42338</v>
      </c>
      <c r="F247">
        <v>251.45</v>
      </c>
      <c r="G247">
        <v>26295650</v>
      </c>
      <c r="H247" s="2">
        <v>42338</v>
      </c>
      <c r="I247">
        <v>103.05</v>
      </c>
      <c r="J247">
        <v>479327260</v>
      </c>
      <c r="K247" s="2">
        <v>42338</v>
      </c>
      <c r="L247">
        <v>34.155000000000001</v>
      </c>
      <c r="M247">
        <v>131233400</v>
      </c>
      <c r="N247" s="2">
        <v>42338</v>
      </c>
    </row>
    <row r="248" spans="1:14" x14ac:dyDescent="0.3">
      <c r="A248" s="1" t="s">
        <v>8</v>
      </c>
      <c r="B248" s="2">
        <v>42345</v>
      </c>
      <c r="C248">
        <v>0.59450000000000003</v>
      </c>
      <c r="D248">
        <v>1616007000</v>
      </c>
      <c r="E248" s="2">
        <v>42345</v>
      </c>
      <c r="F248">
        <v>244.85</v>
      </c>
      <c r="G248">
        <v>21667680</v>
      </c>
      <c r="H248" s="2">
        <v>42345</v>
      </c>
      <c r="I248">
        <v>98.15</v>
      </c>
      <c r="J248">
        <v>549268990</v>
      </c>
      <c r="K248" s="2">
        <v>42345</v>
      </c>
      <c r="L248">
        <v>34.03</v>
      </c>
      <c r="M248">
        <v>100050300</v>
      </c>
      <c r="N248" s="2">
        <v>42345</v>
      </c>
    </row>
    <row r="249" spans="1:14" x14ac:dyDescent="0.3">
      <c r="A249" s="1" t="s">
        <v>8</v>
      </c>
      <c r="B249" s="2">
        <v>42352</v>
      </c>
      <c r="C249">
        <v>0.66400000000000003</v>
      </c>
      <c r="D249">
        <v>3245686000</v>
      </c>
      <c r="E249" s="2">
        <v>42352</v>
      </c>
      <c r="F249">
        <v>250.75</v>
      </c>
      <c r="G249">
        <v>29147430</v>
      </c>
      <c r="H249" s="2">
        <v>42352</v>
      </c>
      <c r="I249">
        <v>98.81</v>
      </c>
      <c r="J249">
        <v>488522780</v>
      </c>
      <c r="K249" s="2">
        <v>42352</v>
      </c>
      <c r="L249">
        <v>34.25</v>
      </c>
      <c r="M249">
        <v>89761400</v>
      </c>
      <c r="N249" s="2">
        <v>42352</v>
      </c>
    </row>
    <row r="250" spans="1:14" x14ac:dyDescent="0.3">
      <c r="A250" s="1" t="s">
        <v>8</v>
      </c>
      <c r="B250" s="2">
        <v>42359</v>
      </c>
      <c r="C250">
        <v>0.65859999999999996</v>
      </c>
      <c r="D250">
        <v>1221485000</v>
      </c>
      <c r="E250" s="2">
        <v>42359</v>
      </c>
      <c r="F250">
        <v>245.8</v>
      </c>
      <c r="G250">
        <v>16827080</v>
      </c>
      <c r="H250" s="2">
        <v>42359</v>
      </c>
      <c r="I250">
        <v>101.34</v>
      </c>
      <c r="J250">
        <v>300611380</v>
      </c>
      <c r="K250" s="2">
        <v>42359</v>
      </c>
      <c r="L250">
        <v>33.914999999999999</v>
      </c>
      <c r="M250">
        <v>52422800</v>
      </c>
      <c r="N250" s="2">
        <v>42359</v>
      </c>
    </row>
    <row r="251" spans="1:14" x14ac:dyDescent="0.3">
      <c r="A251" s="1" t="s">
        <v>8</v>
      </c>
      <c r="B251" s="2">
        <v>42366</v>
      </c>
      <c r="C251">
        <v>0.67900000000000005</v>
      </c>
      <c r="D251">
        <v>468338000</v>
      </c>
      <c r="E251" s="2">
        <v>42366</v>
      </c>
      <c r="F251">
        <v>253.25</v>
      </c>
      <c r="G251">
        <v>10590200</v>
      </c>
      <c r="H251" s="2">
        <v>42366</v>
      </c>
      <c r="I251">
        <v>101.26</v>
      </c>
      <c r="J251">
        <v>148445580</v>
      </c>
      <c r="K251" s="2">
        <v>42366</v>
      </c>
      <c r="L251">
        <v>33.975000000000001</v>
      </c>
      <c r="M251">
        <v>35435800</v>
      </c>
      <c r="N251" s="2">
        <v>42366</v>
      </c>
    </row>
    <row r="252" spans="1:14" x14ac:dyDescent="0.3">
      <c r="A252" s="1" t="s">
        <v>8</v>
      </c>
      <c r="B252" s="2">
        <v>42373</v>
      </c>
      <c r="C252">
        <v>0.67710000000000004</v>
      </c>
      <c r="D252">
        <v>597699000</v>
      </c>
      <c r="E252" s="2">
        <v>42373</v>
      </c>
      <c r="F252">
        <v>252.4</v>
      </c>
      <c r="G252">
        <v>6873390</v>
      </c>
      <c r="H252" s="2">
        <v>42373</v>
      </c>
      <c r="I252">
        <v>96.85</v>
      </c>
      <c r="J252">
        <v>140869540</v>
      </c>
      <c r="K252" s="2">
        <v>42373</v>
      </c>
      <c r="L252">
        <v>34.005000000000003</v>
      </c>
      <c r="M252">
        <v>28280700</v>
      </c>
      <c r="N252" s="2">
        <v>42373</v>
      </c>
    </row>
    <row r="253" spans="1:14" x14ac:dyDescent="0.3">
      <c r="A253" s="1" t="s">
        <v>8</v>
      </c>
      <c r="B253" s="2">
        <v>42380</v>
      </c>
      <c r="C253">
        <v>0.61519999999999997</v>
      </c>
      <c r="D253">
        <v>1810846000</v>
      </c>
      <c r="E253" s="2">
        <v>42380</v>
      </c>
      <c r="F253">
        <v>232.1</v>
      </c>
      <c r="G253">
        <v>27795270</v>
      </c>
      <c r="H253" s="2">
        <v>42380</v>
      </c>
      <c r="I253">
        <v>87.27</v>
      </c>
      <c r="J253">
        <v>484100530</v>
      </c>
      <c r="K253" s="2">
        <v>42380</v>
      </c>
      <c r="L253">
        <v>32.465000000000003</v>
      </c>
      <c r="M253">
        <v>119192200</v>
      </c>
      <c r="N253" s="2">
        <v>42380</v>
      </c>
    </row>
    <row r="254" spans="1:14" x14ac:dyDescent="0.3">
      <c r="A254" s="1" t="s">
        <v>8</v>
      </c>
      <c r="B254" s="2">
        <v>42387</v>
      </c>
      <c r="C254">
        <v>0.65</v>
      </c>
      <c r="D254">
        <v>2131426000</v>
      </c>
      <c r="E254" s="2">
        <v>42387</v>
      </c>
      <c r="F254">
        <v>250.4</v>
      </c>
      <c r="G254">
        <v>30248270</v>
      </c>
      <c r="H254" s="2">
        <v>42387</v>
      </c>
      <c r="I254">
        <v>91.5</v>
      </c>
      <c r="J254">
        <v>698938670</v>
      </c>
      <c r="K254" s="2">
        <v>42387</v>
      </c>
      <c r="L254">
        <v>35.200000000000003</v>
      </c>
      <c r="M254">
        <v>154414900</v>
      </c>
      <c r="N254" s="2">
        <v>42387</v>
      </c>
    </row>
    <row r="255" spans="1:14" x14ac:dyDescent="0.3">
      <c r="A255" s="1" t="s">
        <v>8</v>
      </c>
      <c r="B255" s="2">
        <v>42394</v>
      </c>
      <c r="C255">
        <v>0.64900000000000002</v>
      </c>
      <c r="D255">
        <v>1969613000</v>
      </c>
      <c r="E255" s="2">
        <v>42394</v>
      </c>
      <c r="F255">
        <v>272.45</v>
      </c>
      <c r="G255">
        <v>36411070</v>
      </c>
      <c r="H255" s="2">
        <v>42394</v>
      </c>
      <c r="I255">
        <v>96.5</v>
      </c>
      <c r="J255">
        <v>731535630</v>
      </c>
      <c r="K255" s="2">
        <v>42394</v>
      </c>
      <c r="L255">
        <v>36.564999999999998</v>
      </c>
      <c r="M255">
        <v>116995500</v>
      </c>
      <c r="N255" s="2">
        <v>42394</v>
      </c>
    </row>
    <row r="256" spans="1:14" x14ac:dyDescent="0.3">
      <c r="A256" s="1" t="s">
        <v>8</v>
      </c>
      <c r="B256" s="2">
        <v>42401</v>
      </c>
      <c r="C256">
        <v>0.67100000000000004</v>
      </c>
      <c r="D256">
        <v>2145085000</v>
      </c>
      <c r="E256" s="2">
        <v>42401</v>
      </c>
      <c r="F256">
        <v>281.55</v>
      </c>
      <c r="G256">
        <v>26779340</v>
      </c>
      <c r="H256" s="2">
        <v>42401</v>
      </c>
      <c r="I256">
        <v>97.2</v>
      </c>
      <c r="J256">
        <v>533051980</v>
      </c>
      <c r="K256" s="2">
        <v>42401</v>
      </c>
      <c r="L256">
        <v>37.700000000000003</v>
      </c>
      <c r="M256">
        <v>85908400</v>
      </c>
      <c r="N256" s="2">
        <v>42401</v>
      </c>
    </row>
    <row r="257" spans="1:14" x14ac:dyDescent="0.3">
      <c r="A257" s="1" t="s">
        <v>8</v>
      </c>
      <c r="B257" s="2">
        <v>42408</v>
      </c>
      <c r="C257">
        <v>0.6754</v>
      </c>
      <c r="D257">
        <v>1629639000</v>
      </c>
      <c r="E257" s="2">
        <v>42408</v>
      </c>
      <c r="F257">
        <v>270.7</v>
      </c>
      <c r="G257">
        <v>28377130</v>
      </c>
      <c r="H257" s="2">
        <v>42408</v>
      </c>
      <c r="I257">
        <v>94.85</v>
      </c>
      <c r="J257">
        <v>532962040</v>
      </c>
      <c r="K257" s="2">
        <v>42408</v>
      </c>
      <c r="L257">
        <v>37.19</v>
      </c>
      <c r="M257">
        <v>109348300</v>
      </c>
      <c r="N257" s="2">
        <v>42408</v>
      </c>
    </row>
    <row r="258" spans="1:14" x14ac:dyDescent="0.3">
      <c r="A258" s="1" t="s">
        <v>8</v>
      </c>
      <c r="B258" s="2">
        <v>42415</v>
      </c>
      <c r="C258">
        <v>0.71030000000000004</v>
      </c>
      <c r="D258">
        <v>2049783000</v>
      </c>
      <c r="E258" s="2">
        <v>42415</v>
      </c>
      <c r="F258">
        <v>276.95</v>
      </c>
      <c r="G258">
        <v>21408360</v>
      </c>
      <c r="H258" s="2">
        <v>42415</v>
      </c>
      <c r="I258">
        <v>102.35</v>
      </c>
      <c r="J258">
        <v>612696040</v>
      </c>
      <c r="K258" s="2">
        <v>42415</v>
      </c>
      <c r="L258">
        <v>38.229999999999997</v>
      </c>
      <c r="M258">
        <v>84891000</v>
      </c>
      <c r="N258" s="2">
        <v>42415</v>
      </c>
    </row>
    <row r="259" spans="1:14" x14ac:dyDescent="0.3">
      <c r="A259" s="1" t="s">
        <v>8</v>
      </c>
      <c r="B259" s="2">
        <v>42422</v>
      </c>
      <c r="C259">
        <v>0.69259999999999999</v>
      </c>
      <c r="D259">
        <v>2161824000</v>
      </c>
      <c r="E259" s="2">
        <v>42422</v>
      </c>
      <c r="F259">
        <v>283.3</v>
      </c>
      <c r="G259">
        <v>17272050</v>
      </c>
      <c r="H259" s="2">
        <v>42422</v>
      </c>
      <c r="I259">
        <v>106.24</v>
      </c>
      <c r="J259">
        <v>409095620</v>
      </c>
      <c r="K259" s="2">
        <v>42422</v>
      </c>
      <c r="L259">
        <v>39.29</v>
      </c>
      <c r="M259">
        <v>69277600</v>
      </c>
      <c r="N259" s="2">
        <v>42422</v>
      </c>
    </row>
    <row r="260" spans="1:14" x14ac:dyDescent="0.3">
      <c r="A260" s="1" t="s">
        <v>8</v>
      </c>
      <c r="B260" s="2">
        <v>42429</v>
      </c>
      <c r="C260">
        <v>0.67</v>
      </c>
      <c r="D260">
        <v>2579084000</v>
      </c>
      <c r="E260" s="2">
        <v>42429</v>
      </c>
      <c r="F260">
        <v>302.25</v>
      </c>
      <c r="G260">
        <v>26421230</v>
      </c>
      <c r="H260" s="2">
        <v>42429</v>
      </c>
      <c r="I260">
        <v>108.99</v>
      </c>
      <c r="J260">
        <v>468321370</v>
      </c>
      <c r="K260" s="2">
        <v>42429</v>
      </c>
      <c r="L260">
        <v>40.075000000000003</v>
      </c>
      <c r="M260">
        <v>86924700</v>
      </c>
      <c r="N260" s="2">
        <v>42429</v>
      </c>
    </row>
    <row r="261" spans="1:14" x14ac:dyDescent="0.3">
      <c r="A261" s="1" t="s">
        <v>8</v>
      </c>
      <c r="B261" s="2">
        <v>42436</v>
      </c>
      <c r="C261">
        <v>0.68799999999999994</v>
      </c>
      <c r="D261">
        <v>2101091000</v>
      </c>
      <c r="E261" s="2">
        <v>42436</v>
      </c>
      <c r="F261">
        <v>301.60000000000002</v>
      </c>
      <c r="G261">
        <v>23935140</v>
      </c>
      <c r="H261" s="2">
        <v>42436</v>
      </c>
      <c r="I261">
        <v>109.26</v>
      </c>
      <c r="J261">
        <v>303479870</v>
      </c>
      <c r="K261" s="2">
        <v>42436</v>
      </c>
      <c r="L261">
        <v>40.299999999999997</v>
      </c>
      <c r="M261">
        <v>78110100</v>
      </c>
      <c r="N261" s="2">
        <v>42436</v>
      </c>
    </row>
    <row r="262" spans="1:14" x14ac:dyDescent="0.3">
      <c r="A262" s="1" t="s">
        <v>8</v>
      </c>
      <c r="B262" s="2">
        <v>42443</v>
      </c>
      <c r="C262">
        <v>0.7</v>
      </c>
      <c r="D262">
        <v>3909034000</v>
      </c>
      <c r="E262" s="2">
        <v>42443</v>
      </c>
      <c r="F262">
        <v>315.55</v>
      </c>
      <c r="G262">
        <v>32998820</v>
      </c>
      <c r="H262" s="2">
        <v>42443</v>
      </c>
      <c r="I262">
        <v>112.4</v>
      </c>
      <c r="J262">
        <v>495681900</v>
      </c>
      <c r="K262" s="2">
        <v>42443</v>
      </c>
      <c r="L262">
        <v>38.814999999999998</v>
      </c>
      <c r="M262">
        <v>204995100</v>
      </c>
      <c r="N262" s="2">
        <v>42443</v>
      </c>
    </row>
    <row r="263" spans="1:14" x14ac:dyDescent="0.3">
      <c r="A263" s="1" t="s">
        <v>8</v>
      </c>
      <c r="B263" s="2">
        <v>42450</v>
      </c>
      <c r="C263">
        <v>0.69540000000000002</v>
      </c>
      <c r="D263">
        <v>1829156000</v>
      </c>
      <c r="E263" s="2">
        <v>42450</v>
      </c>
      <c r="F263">
        <v>304.5</v>
      </c>
      <c r="G263">
        <v>24937240</v>
      </c>
      <c r="H263" s="2">
        <v>42450</v>
      </c>
      <c r="I263">
        <v>109.1</v>
      </c>
      <c r="J263">
        <v>453237770</v>
      </c>
      <c r="K263" s="2">
        <v>42450</v>
      </c>
      <c r="L263">
        <v>38.755000000000003</v>
      </c>
      <c r="M263">
        <v>90366800</v>
      </c>
      <c r="N263" s="2">
        <v>42450</v>
      </c>
    </row>
    <row r="264" spans="1:14" x14ac:dyDescent="0.3">
      <c r="A264" s="1" t="s">
        <v>8</v>
      </c>
      <c r="B264" s="2">
        <v>42457</v>
      </c>
      <c r="C264">
        <v>0.6885</v>
      </c>
      <c r="D264">
        <v>1432389000</v>
      </c>
      <c r="E264" s="2">
        <v>42457</v>
      </c>
      <c r="F264">
        <v>301.8</v>
      </c>
      <c r="G264">
        <v>26420230</v>
      </c>
      <c r="H264" s="2">
        <v>42457</v>
      </c>
      <c r="I264">
        <v>108.52</v>
      </c>
      <c r="J264">
        <v>428070040</v>
      </c>
      <c r="K264" s="2">
        <v>42457</v>
      </c>
      <c r="L264">
        <v>39.645000000000003</v>
      </c>
      <c r="M264">
        <v>100290700</v>
      </c>
      <c r="N264" s="2">
        <v>42457</v>
      </c>
    </row>
    <row r="265" spans="1:14" x14ac:dyDescent="0.3">
      <c r="A265" s="1" t="s">
        <v>8</v>
      </c>
      <c r="B265" s="2">
        <v>42464</v>
      </c>
      <c r="C265">
        <v>0.69399999999999995</v>
      </c>
      <c r="D265">
        <v>1713566000</v>
      </c>
      <c r="E265" s="2">
        <v>42464</v>
      </c>
      <c r="F265">
        <v>316.5</v>
      </c>
      <c r="G265">
        <v>23320430</v>
      </c>
      <c r="H265" s="2">
        <v>42464</v>
      </c>
      <c r="I265">
        <v>112.92</v>
      </c>
      <c r="J265">
        <v>435894840</v>
      </c>
      <c r="K265" s="2">
        <v>42464</v>
      </c>
      <c r="L265">
        <v>37.6</v>
      </c>
      <c r="M265">
        <v>100008100</v>
      </c>
      <c r="N265" s="2">
        <v>42464</v>
      </c>
    </row>
    <row r="266" spans="1:14" x14ac:dyDescent="0.3">
      <c r="A266" s="1" t="s">
        <v>8</v>
      </c>
      <c r="B266" s="2">
        <v>42471</v>
      </c>
      <c r="C266">
        <v>0.68200000000000005</v>
      </c>
      <c r="D266">
        <v>1891909000</v>
      </c>
      <c r="E266" s="2">
        <v>42471</v>
      </c>
      <c r="F266">
        <v>309.75</v>
      </c>
      <c r="G266">
        <v>30588050</v>
      </c>
      <c r="H266" s="2">
        <v>42471</v>
      </c>
      <c r="I266">
        <v>119.3</v>
      </c>
      <c r="J266">
        <v>533374640</v>
      </c>
      <c r="K266" s="2">
        <v>42471</v>
      </c>
      <c r="L266">
        <v>36.86</v>
      </c>
      <c r="M266">
        <v>103725800</v>
      </c>
      <c r="N266" s="2">
        <v>42471</v>
      </c>
    </row>
    <row r="267" spans="1:14" x14ac:dyDescent="0.3">
      <c r="A267" s="1" t="s">
        <v>8</v>
      </c>
      <c r="B267" s="2">
        <v>42478</v>
      </c>
      <c r="C267">
        <v>0.69350000000000001</v>
      </c>
      <c r="D267">
        <v>2449522000</v>
      </c>
      <c r="E267" s="2">
        <v>42478</v>
      </c>
      <c r="F267">
        <v>322.10000000000002</v>
      </c>
      <c r="G267">
        <v>38690860</v>
      </c>
      <c r="H267" s="2">
        <v>42478</v>
      </c>
      <c r="I267">
        <v>121.25</v>
      </c>
      <c r="J267">
        <v>618111130</v>
      </c>
      <c r="K267" s="2">
        <v>42478</v>
      </c>
      <c r="L267">
        <v>36.395000000000003</v>
      </c>
      <c r="M267">
        <v>143301500</v>
      </c>
      <c r="N267" s="2">
        <v>42478</v>
      </c>
    </row>
    <row r="268" spans="1:14" x14ac:dyDescent="0.3">
      <c r="A268" s="1" t="s">
        <v>8</v>
      </c>
      <c r="B268" s="2">
        <v>42485</v>
      </c>
      <c r="C268">
        <v>0.69020000000000004</v>
      </c>
      <c r="D268">
        <v>1900507000</v>
      </c>
      <c r="E268" s="2">
        <v>42485</v>
      </c>
      <c r="F268">
        <v>351</v>
      </c>
      <c r="G268">
        <v>32720500</v>
      </c>
      <c r="H268" s="2">
        <v>42485</v>
      </c>
      <c r="I268">
        <v>123.55</v>
      </c>
      <c r="J268">
        <v>434476560</v>
      </c>
      <c r="K268" s="2">
        <v>42485</v>
      </c>
      <c r="L268">
        <v>34.1</v>
      </c>
      <c r="M268">
        <v>91458100</v>
      </c>
      <c r="N268" s="2">
        <v>42485</v>
      </c>
    </row>
    <row r="269" spans="1:14" x14ac:dyDescent="0.3">
      <c r="A269" s="1" t="s">
        <v>8</v>
      </c>
      <c r="B269" s="2">
        <v>42492</v>
      </c>
      <c r="C269">
        <v>0.67449999999999999</v>
      </c>
      <c r="D269">
        <v>1179120000</v>
      </c>
      <c r="E269" s="2">
        <v>42492</v>
      </c>
      <c r="F269">
        <v>329</v>
      </c>
      <c r="G269">
        <v>17646180</v>
      </c>
      <c r="H269" s="2">
        <v>42492</v>
      </c>
      <c r="I269">
        <v>120.64</v>
      </c>
      <c r="J269">
        <v>211073370</v>
      </c>
      <c r="K269" s="2">
        <v>42492</v>
      </c>
      <c r="L269">
        <v>32.875</v>
      </c>
      <c r="M269">
        <v>113672500</v>
      </c>
      <c r="N269" s="2">
        <v>42492</v>
      </c>
    </row>
    <row r="270" spans="1:14" x14ac:dyDescent="0.3">
      <c r="A270" s="1" t="s">
        <v>8</v>
      </c>
      <c r="B270" s="2">
        <v>42499</v>
      </c>
      <c r="C270">
        <v>0.67300000000000004</v>
      </c>
      <c r="D270">
        <v>1784250000</v>
      </c>
      <c r="E270" s="2">
        <v>42499</v>
      </c>
      <c r="F270">
        <v>322.64999999999998</v>
      </c>
      <c r="G270">
        <v>17010300</v>
      </c>
      <c r="H270" s="2">
        <v>42499</v>
      </c>
      <c r="I270">
        <v>121.07</v>
      </c>
      <c r="J270">
        <v>297121250</v>
      </c>
      <c r="K270" s="2">
        <v>42499</v>
      </c>
      <c r="L270">
        <v>33.43</v>
      </c>
      <c r="M270">
        <v>121600200</v>
      </c>
      <c r="N270" s="2">
        <v>42499</v>
      </c>
    </row>
    <row r="271" spans="1:14" x14ac:dyDescent="0.3">
      <c r="A271" s="1" t="s">
        <v>8</v>
      </c>
      <c r="B271" s="2">
        <v>42506</v>
      </c>
      <c r="C271">
        <v>0.6532</v>
      </c>
      <c r="D271">
        <v>1241209000</v>
      </c>
      <c r="E271" s="2">
        <v>42506</v>
      </c>
      <c r="F271">
        <v>324.64999999999998</v>
      </c>
      <c r="G271">
        <v>20960110</v>
      </c>
      <c r="H271" s="2">
        <v>42506</v>
      </c>
      <c r="I271">
        <v>121.9</v>
      </c>
      <c r="J271">
        <v>307663890</v>
      </c>
      <c r="K271" s="2">
        <v>42506</v>
      </c>
      <c r="L271">
        <v>33.65</v>
      </c>
      <c r="M271">
        <v>101826400</v>
      </c>
      <c r="N271" s="2">
        <v>42506</v>
      </c>
    </row>
    <row r="272" spans="1:14" x14ac:dyDescent="0.3">
      <c r="A272" s="1" t="s">
        <v>8</v>
      </c>
      <c r="B272" s="2">
        <v>42513</v>
      </c>
      <c r="C272">
        <v>0.6633</v>
      </c>
      <c r="D272">
        <v>1698781000</v>
      </c>
      <c r="E272" s="2">
        <v>42513</v>
      </c>
      <c r="F272">
        <v>320.60000000000002</v>
      </c>
      <c r="G272">
        <v>22435750</v>
      </c>
      <c r="H272" s="2">
        <v>42513</v>
      </c>
      <c r="I272">
        <v>133.19999999999999</v>
      </c>
      <c r="J272">
        <v>439541560</v>
      </c>
      <c r="K272" s="2">
        <v>42513</v>
      </c>
      <c r="L272">
        <v>33.799999999999997</v>
      </c>
      <c r="M272">
        <v>59431200</v>
      </c>
      <c r="N272" s="2">
        <v>42513</v>
      </c>
    </row>
    <row r="273" spans="1:14" x14ac:dyDescent="0.3">
      <c r="A273" s="1" t="s">
        <v>8</v>
      </c>
      <c r="B273" s="2">
        <v>42520</v>
      </c>
      <c r="C273">
        <v>0.62880000000000003</v>
      </c>
      <c r="D273">
        <v>2617439000</v>
      </c>
      <c r="E273" s="2">
        <v>42520</v>
      </c>
      <c r="F273">
        <v>314.75</v>
      </c>
      <c r="G273">
        <v>16865640</v>
      </c>
      <c r="H273" s="2">
        <v>42520</v>
      </c>
      <c r="I273">
        <v>131.59</v>
      </c>
      <c r="J273">
        <v>327014540</v>
      </c>
      <c r="K273" s="2">
        <v>42520</v>
      </c>
      <c r="L273">
        <v>33.020000000000003</v>
      </c>
      <c r="M273">
        <v>77097000</v>
      </c>
      <c r="N273" s="2">
        <v>42520</v>
      </c>
    </row>
    <row r="274" spans="1:14" x14ac:dyDescent="0.3">
      <c r="A274" s="1" t="s">
        <v>8</v>
      </c>
      <c r="B274" s="2">
        <v>42527</v>
      </c>
      <c r="C274">
        <v>0.60050000000000003</v>
      </c>
      <c r="D274">
        <v>2094395000</v>
      </c>
      <c r="E274" s="2">
        <v>42527</v>
      </c>
      <c r="F274">
        <v>337.85</v>
      </c>
      <c r="G274">
        <v>25547620</v>
      </c>
      <c r="H274" s="2">
        <v>42527</v>
      </c>
      <c r="I274">
        <v>133.5</v>
      </c>
      <c r="J274">
        <v>359134560</v>
      </c>
      <c r="K274" s="2">
        <v>42527</v>
      </c>
      <c r="L274">
        <v>32.82</v>
      </c>
      <c r="M274">
        <v>88370800</v>
      </c>
      <c r="N274" s="2">
        <v>42527</v>
      </c>
    </row>
    <row r="275" spans="1:14" x14ac:dyDescent="0.3">
      <c r="A275" s="1" t="s">
        <v>8</v>
      </c>
      <c r="B275" s="2">
        <v>42534</v>
      </c>
      <c r="C275">
        <v>0.57450000000000001</v>
      </c>
      <c r="D275">
        <v>2187639000</v>
      </c>
      <c r="E275" s="2">
        <v>42534</v>
      </c>
      <c r="F275">
        <v>320.64999999999998</v>
      </c>
      <c r="G275">
        <v>20191010</v>
      </c>
      <c r="H275" s="2">
        <v>42534</v>
      </c>
      <c r="I275">
        <v>128.69999999999999</v>
      </c>
      <c r="J275">
        <v>323294770</v>
      </c>
      <c r="K275" s="2">
        <v>42534</v>
      </c>
      <c r="L275">
        <v>33.6</v>
      </c>
      <c r="M275">
        <v>91598900</v>
      </c>
      <c r="N275" s="2">
        <v>42534</v>
      </c>
    </row>
    <row r="276" spans="1:14" x14ac:dyDescent="0.3">
      <c r="A276" s="1" t="s">
        <v>8</v>
      </c>
      <c r="B276" s="2">
        <v>42541</v>
      </c>
      <c r="C276">
        <v>0.6008</v>
      </c>
      <c r="D276">
        <v>1944521000</v>
      </c>
      <c r="E276" s="2">
        <v>42541</v>
      </c>
      <c r="F276">
        <v>333.65</v>
      </c>
      <c r="G276">
        <v>26607830</v>
      </c>
      <c r="H276" s="2">
        <v>42541</v>
      </c>
      <c r="I276">
        <v>133.4</v>
      </c>
      <c r="J276">
        <v>307369650</v>
      </c>
      <c r="K276" s="2">
        <v>42541</v>
      </c>
      <c r="L276">
        <v>33.695</v>
      </c>
      <c r="M276">
        <v>86308100</v>
      </c>
      <c r="N276" s="2">
        <v>42541</v>
      </c>
    </row>
    <row r="277" spans="1:14" x14ac:dyDescent="0.3">
      <c r="A277" s="1" t="s">
        <v>8</v>
      </c>
      <c r="B277" s="2">
        <v>42548</v>
      </c>
      <c r="C277">
        <v>0.63070000000000004</v>
      </c>
      <c r="D277">
        <v>1728863000</v>
      </c>
      <c r="E277" s="2">
        <v>42548</v>
      </c>
      <c r="F277">
        <v>332.45</v>
      </c>
      <c r="G277">
        <v>20048090</v>
      </c>
      <c r="H277" s="2">
        <v>42548</v>
      </c>
      <c r="I277">
        <v>133.85</v>
      </c>
      <c r="J277">
        <v>427156380</v>
      </c>
      <c r="K277" s="2">
        <v>42548</v>
      </c>
      <c r="L277">
        <v>32.96</v>
      </c>
      <c r="M277">
        <v>52064600</v>
      </c>
      <c r="N277" s="2">
        <v>42548</v>
      </c>
    </row>
    <row r="278" spans="1:14" x14ac:dyDescent="0.3">
      <c r="A278" s="1" t="s">
        <v>8</v>
      </c>
      <c r="B278" s="2">
        <v>42555</v>
      </c>
      <c r="C278">
        <v>0.59219999999999995</v>
      </c>
      <c r="D278">
        <v>2019334000</v>
      </c>
      <c r="E278" s="2">
        <v>42555</v>
      </c>
      <c r="F278">
        <v>325</v>
      </c>
      <c r="G278">
        <v>16349090</v>
      </c>
      <c r="H278" s="2">
        <v>42555</v>
      </c>
      <c r="I278">
        <v>134.41</v>
      </c>
      <c r="J278">
        <v>305373370</v>
      </c>
      <c r="K278" s="2">
        <v>42555</v>
      </c>
      <c r="L278">
        <v>32</v>
      </c>
      <c r="M278">
        <v>57805100</v>
      </c>
      <c r="N278" s="2">
        <v>42555</v>
      </c>
    </row>
    <row r="279" spans="1:14" x14ac:dyDescent="0.3">
      <c r="A279" s="1" t="s">
        <v>8</v>
      </c>
      <c r="B279" s="2">
        <v>42562</v>
      </c>
      <c r="C279">
        <v>0.63749999999999996</v>
      </c>
      <c r="D279">
        <v>2369173000</v>
      </c>
      <c r="E279" s="2">
        <v>42562</v>
      </c>
      <c r="F279">
        <v>335</v>
      </c>
      <c r="G279">
        <v>15586060</v>
      </c>
      <c r="H279" s="2">
        <v>42562</v>
      </c>
      <c r="I279">
        <v>138.12</v>
      </c>
      <c r="J279">
        <v>333860240</v>
      </c>
      <c r="K279" s="2">
        <v>42562</v>
      </c>
      <c r="L279">
        <v>32.950000000000003</v>
      </c>
      <c r="M279">
        <v>95297200</v>
      </c>
      <c r="N279" s="2">
        <v>42562</v>
      </c>
    </row>
    <row r="280" spans="1:14" x14ac:dyDescent="0.3">
      <c r="A280" s="1" t="s">
        <v>8</v>
      </c>
      <c r="B280" s="2">
        <v>42569</v>
      </c>
      <c r="C280">
        <v>0.6633</v>
      </c>
      <c r="D280">
        <v>1815030000</v>
      </c>
      <c r="E280" s="2">
        <v>42569</v>
      </c>
      <c r="F280">
        <v>334.3</v>
      </c>
      <c r="G280">
        <v>11119440</v>
      </c>
      <c r="H280" s="2">
        <v>42569</v>
      </c>
      <c r="I280">
        <v>137.80000000000001</v>
      </c>
      <c r="J280">
        <v>229513310</v>
      </c>
      <c r="K280" s="2">
        <v>42569</v>
      </c>
      <c r="L280">
        <v>32.225000000000001</v>
      </c>
      <c r="M280">
        <v>66368100</v>
      </c>
      <c r="N280" s="2">
        <v>42569</v>
      </c>
    </row>
    <row r="281" spans="1:14" x14ac:dyDescent="0.3">
      <c r="A281" s="1" t="s">
        <v>8</v>
      </c>
      <c r="B281" s="2">
        <v>42576</v>
      </c>
      <c r="C281">
        <v>0.70740000000000003</v>
      </c>
      <c r="D281">
        <v>4838869000</v>
      </c>
      <c r="E281" s="2">
        <v>42576</v>
      </c>
      <c r="F281">
        <v>325.5</v>
      </c>
      <c r="G281">
        <v>11940740</v>
      </c>
      <c r="H281" s="2">
        <v>42576</v>
      </c>
      <c r="I281">
        <v>139.15</v>
      </c>
      <c r="J281">
        <v>290061610</v>
      </c>
      <c r="K281" s="2">
        <v>42576</v>
      </c>
      <c r="L281">
        <v>31.204999999999998</v>
      </c>
      <c r="M281">
        <v>79165500</v>
      </c>
      <c r="N281" s="2">
        <v>42576</v>
      </c>
    </row>
    <row r="282" spans="1:14" x14ac:dyDescent="0.3">
      <c r="A282" s="1" t="s">
        <v>8</v>
      </c>
      <c r="B282" s="2">
        <v>42583</v>
      </c>
      <c r="C282">
        <v>0.68010000000000004</v>
      </c>
      <c r="D282">
        <v>2018816000</v>
      </c>
      <c r="E282" s="2">
        <v>42583</v>
      </c>
      <c r="F282">
        <v>329.9</v>
      </c>
      <c r="G282">
        <v>12439180</v>
      </c>
      <c r="H282" s="2">
        <v>42583</v>
      </c>
      <c r="I282">
        <v>138.69</v>
      </c>
      <c r="J282">
        <v>237101950</v>
      </c>
      <c r="K282" s="2">
        <v>42583</v>
      </c>
      <c r="L282">
        <v>30.64</v>
      </c>
      <c r="M282">
        <v>78730500</v>
      </c>
      <c r="N282" s="2">
        <v>42583</v>
      </c>
    </row>
    <row r="283" spans="1:14" x14ac:dyDescent="0.3">
      <c r="A283" s="1" t="s">
        <v>8</v>
      </c>
      <c r="B283" s="2">
        <v>42590</v>
      </c>
      <c r="C283">
        <v>0.7026</v>
      </c>
      <c r="D283">
        <v>1281348000</v>
      </c>
      <c r="E283" s="2">
        <v>42590</v>
      </c>
      <c r="F283">
        <v>330.85</v>
      </c>
      <c r="G283">
        <v>9576010</v>
      </c>
      <c r="H283" s="2">
        <v>42590</v>
      </c>
      <c r="I283">
        <v>139.44999999999999</v>
      </c>
      <c r="J283">
        <v>214589270</v>
      </c>
      <c r="K283" s="2">
        <v>42590</v>
      </c>
      <c r="L283">
        <v>30.65</v>
      </c>
      <c r="M283">
        <v>74207400</v>
      </c>
      <c r="N283" s="2">
        <v>42590</v>
      </c>
    </row>
    <row r="284" spans="1:14" x14ac:dyDescent="0.3">
      <c r="A284" s="1" t="s">
        <v>8</v>
      </c>
      <c r="B284" s="2">
        <v>42597</v>
      </c>
      <c r="C284">
        <v>0.68400000000000005</v>
      </c>
      <c r="D284">
        <v>1876070000</v>
      </c>
      <c r="E284" s="2">
        <v>42597</v>
      </c>
      <c r="F284">
        <v>349.05</v>
      </c>
      <c r="G284">
        <v>19133360</v>
      </c>
      <c r="H284" s="2">
        <v>42597</v>
      </c>
      <c r="I284">
        <v>135.80000000000001</v>
      </c>
      <c r="J284">
        <v>252351310</v>
      </c>
      <c r="K284" s="2">
        <v>42597</v>
      </c>
      <c r="L284">
        <v>30.37</v>
      </c>
      <c r="M284">
        <v>63630500</v>
      </c>
      <c r="N284" s="2">
        <v>42597</v>
      </c>
    </row>
    <row r="285" spans="1:14" x14ac:dyDescent="0.3">
      <c r="A285" s="1" t="s">
        <v>8</v>
      </c>
      <c r="B285" s="2">
        <v>42604</v>
      </c>
      <c r="C285">
        <v>0.76890000000000003</v>
      </c>
      <c r="D285">
        <v>5007730000</v>
      </c>
      <c r="E285" s="2">
        <v>42604</v>
      </c>
      <c r="F285">
        <v>350.55</v>
      </c>
      <c r="G285">
        <v>10974220</v>
      </c>
      <c r="H285" s="2">
        <v>42604</v>
      </c>
      <c r="I285">
        <v>145.25</v>
      </c>
      <c r="J285">
        <v>303813520</v>
      </c>
      <c r="K285" s="2">
        <v>42604</v>
      </c>
      <c r="L285">
        <v>30.285</v>
      </c>
      <c r="M285">
        <v>85872600</v>
      </c>
      <c r="N285" s="2">
        <v>42604</v>
      </c>
    </row>
    <row r="286" spans="1:14" x14ac:dyDescent="0.3">
      <c r="A286" s="1" t="s">
        <v>8</v>
      </c>
      <c r="B286" s="2">
        <v>42611</v>
      </c>
      <c r="C286">
        <v>0.79200000000000004</v>
      </c>
      <c r="D286">
        <v>5607066000</v>
      </c>
      <c r="E286" s="2">
        <v>42611</v>
      </c>
      <c r="F286">
        <v>349.9</v>
      </c>
      <c r="G286">
        <v>13204820</v>
      </c>
      <c r="H286" s="2">
        <v>42611</v>
      </c>
      <c r="I286">
        <v>146.88</v>
      </c>
      <c r="J286">
        <v>237062940</v>
      </c>
      <c r="K286" s="2">
        <v>42611</v>
      </c>
      <c r="L286">
        <v>31.12</v>
      </c>
      <c r="M286">
        <v>95967500</v>
      </c>
      <c r="N286" s="2">
        <v>42611</v>
      </c>
    </row>
    <row r="287" spans="1:14" x14ac:dyDescent="0.3">
      <c r="A287" s="1" t="s">
        <v>8</v>
      </c>
      <c r="B287" s="2">
        <v>42618</v>
      </c>
      <c r="C287">
        <v>0.82620000000000005</v>
      </c>
      <c r="D287">
        <v>2694368000</v>
      </c>
      <c r="E287" s="2">
        <v>42618</v>
      </c>
      <c r="F287">
        <v>362.4</v>
      </c>
      <c r="G287">
        <v>16571570</v>
      </c>
      <c r="H287" s="2">
        <v>42618</v>
      </c>
      <c r="I287">
        <v>151.6</v>
      </c>
      <c r="J287">
        <v>313257430</v>
      </c>
      <c r="K287" s="2">
        <v>42618</v>
      </c>
      <c r="L287">
        <v>31.3</v>
      </c>
      <c r="M287">
        <v>97333400</v>
      </c>
      <c r="N287" s="2">
        <v>42618</v>
      </c>
    </row>
    <row r="288" spans="1:14" x14ac:dyDescent="0.3">
      <c r="A288" s="1" t="s">
        <v>8</v>
      </c>
      <c r="B288" s="2">
        <v>42625</v>
      </c>
      <c r="C288">
        <v>0.75529999999999997</v>
      </c>
      <c r="D288">
        <v>3603418000</v>
      </c>
      <c r="E288" s="2">
        <v>42625</v>
      </c>
      <c r="F288">
        <v>360.85</v>
      </c>
      <c r="G288">
        <v>19722100</v>
      </c>
      <c r="H288" s="2">
        <v>42625</v>
      </c>
      <c r="I288">
        <v>147</v>
      </c>
      <c r="J288">
        <v>225727160</v>
      </c>
      <c r="K288" s="2">
        <v>42625</v>
      </c>
      <c r="L288">
        <v>30.79</v>
      </c>
      <c r="M288">
        <v>74929900</v>
      </c>
      <c r="N288" s="2">
        <v>42625</v>
      </c>
    </row>
    <row r="289" spans="1:14" x14ac:dyDescent="0.3">
      <c r="A289" s="1" t="s">
        <v>8</v>
      </c>
      <c r="B289" s="2">
        <v>42632</v>
      </c>
      <c r="C289">
        <v>0.8095</v>
      </c>
      <c r="D289">
        <v>2267894000</v>
      </c>
      <c r="E289" s="2">
        <v>42632</v>
      </c>
      <c r="F289">
        <v>356.05</v>
      </c>
      <c r="G289">
        <v>14431330</v>
      </c>
      <c r="H289" s="2">
        <v>42632</v>
      </c>
      <c r="I289">
        <v>151.5</v>
      </c>
      <c r="J289">
        <v>235040590</v>
      </c>
      <c r="K289" s="2">
        <v>42632</v>
      </c>
      <c r="L289">
        <v>30.905000000000001</v>
      </c>
      <c r="M289">
        <v>58583200</v>
      </c>
      <c r="N289" s="2">
        <v>42632</v>
      </c>
    </row>
    <row r="290" spans="1:14" x14ac:dyDescent="0.3">
      <c r="A290" s="1" t="s">
        <v>8</v>
      </c>
      <c r="B290" s="2">
        <v>42639</v>
      </c>
      <c r="C290">
        <v>0.77500000000000002</v>
      </c>
      <c r="D290">
        <v>1898775000</v>
      </c>
      <c r="E290" s="2">
        <v>42639</v>
      </c>
      <c r="F290">
        <v>342.8</v>
      </c>
      <c r="G290">
        <v>18882670</v>
      </c>
      <c r="H290" s="2">
        <v>42639</v>
      </c>
      <c r="I290">
        <v>145.34</v>
      </c>
      <c r="J290">
        <v>246661610</v>
      </c>
      <c r="K290" s="2">
        <v>42639</v>
      </c>
      <c r="L290">
        <v>30.71</v>
      </c>
      <c r="M290">
        <v>79982200</v>
      </c>
      <c r="N290" s="2">
        <v>42639</v>
      </c>
    </row>
    <row r="291" spans="1:14" x14ac:dyDescent="0.3">
      <c r="A291" s="1" t="s">
        <v>8</v>
      </c>
      <c r="B291" s="2">
        <v>42646</v>
      </c>
      <c r="C291">
        <v>0.74639999999999995</v>
      </c>
      <c r="D291">
        <v>2845128000</v>
      </c>
      <c r="E291" s="2">
        <v>42646</v>
      </c>
      <c r="F291">
        <v>341.5</v>
      </c>
      <c r="G291">
        <v>18795470</v>
      </c>
      <c r="H291" s="2">
        <v>42646</v>
      </c>
      <c r="I291">
        <v>148.74</v>
      </c>
      <c r="J291">
        <v>214455720</v>
      </c>
      <c r="K291" s="2">
        <v>42646</v>
      </c>
      <c r="L291">
        <v>29.38</v>
      </c>
      <c r="M291">
        <v>143677000</v>
      </c>
      <c r="N291" s="2">
        <v>42646</v>
      </c>
    </row>
    <row r="292" spans="1:14" x14ac:dyDescent="0.3">
      <c r="A292" s="1" t="s">
        <v>8</v>
      </c>
      <c r="B292" s="2">
        <v>42653</v>
      </c>
      <c r="C292">
        <v>0.75549999999999995</v>
      </c>
      <c r="D292">
        <v>1866416000</v>
      </c>
      <c r="E292" s="2">
        <v>42653</v>
      </c>
      <c r="F292">
        <v>353.85</v>
      </c>
      <c r="G292">
        <v>24845190</v>
      </c>
      <c r="H292" s="2">
        <v>42653</v>
      </c>
      <c r="I292">
        <v>146.72999999999999</v>
      </c>
      <c r="J292">
        <v>209077940</v>
      </c>
      <c r="K292" s="2">
        <v>42653</v>
      </c>
      <c r="L292">
        <v>28.925000000000001</v>
      </c>
      <c r="M292">
        <v>98433100</v>
      </c>
      <c r="N292" s="2">
        <v>42653</v>
      </c>
    </row>
    <row r="293" spans="1:14" x14ac:dyDescent="0.3">
      <c r="A293" s="1" t="s">
        <v>8</v>
      </c>
      <c r="B293" s="2">
        <v>42660</v>
      </c>
      <c r="C293">
        <v>0.79</v>
      </c>
      <c r="D293">
        <v>2136859000</v>
      </c>
      <c r="E293" s="2">
        <v>42660</v>
      </c>
      <c r="F293">
        <v>344.3</v>
      </c>
      <c r="G293">
        <v>12925420</v>
      </c>
      <c r="H293" s="2">
        <v>42660</v>
      </c>
      <c r="I293">
        <v>148.41999999999999</v>
      </c>
      <c r="J293">
        <v>164740270</v>
      </c>
      <c r="K293" s="2">
        <v>42660</v>
      </c>
      <c r="L293">
        <v>27.434999999999999</v>
      </c>
      <c r="M293">
        <v>168319100</v>
      </c>
      <c r="N293" s="2">
        <v>42660</v>
      </c>
    </row>
    <row r="294" spans="1:14" x14ac:dyDescent="0.3">
      <c r="A294" s="1" t="s">
        <v>8</v>
      </c>
      <c r="B294" s="2">
        <v>42667</v>
      </c>
      <c r="C294">
        <v>0.80300000000000005</v>
      </c>
      <c r="D294">
        <v>2923547000</v>
      </c>
      <c r="E294" s="2">
        <v>42667</v>
      </c>
      <c r="F294">
        <v>349.9</v>
      </c>
      <c r="G294">
        <v>10576800</v>
      </c>
      <c r="H294" s="2">
        <v>42667</v>
      </c>
      <c r="I294">
        <v>149.19999999999999</v>
      </c>
      <c r="J294">
        <v>160586680</v>
      </c>
      <c r="K294" s="2">
        <v>42667</v>
      </c>
      <c r="L294">
        <v>27.234999999999999</v>
      </c>
      <c r="M294">
        <v>126054800</v>
      </c>
      <c r="N294" s="2">
        <v>42667</v>
      </c>
    </row>
    <row r="295" spans="1:14" x14ac:dyDescent="0.3">
      <c r="A295" s="1" t="s">
        <v>8</v>
      </c>
      <c r="B295" s="2">
        <v>42674</v>
      </c>
      <c r="C295">
        <v>0.77170000000000005</v>
      </c>
      <c r="D295">
        <v>1734435000</v>
      </c>
      <c r="E295" s="2">
        <v>42674</v>
      </c>
      <c r="F295">
        <v>342</v>
      </c>
      <c r="G295">
        <v>12245210</v>
      </c>
      <c r="H295" s="2">
        <v>42674</v>
      </c>
      <c r="I295">
        <v>142.75</v>
      </c>
      <c r="J295">
        <v>172187910</v>
      </c>
      <c r="K295" s="2">
        <v>42674</v>
      </c>
      <c r="L295">
        <v>28.5</v>
      </c>
      <c r="M295">
        <v>155538900</v>
      </c>
      <c r="N295" s="2">
        <v>42674</v>
      </c>
    </row>
    <row r="296" spans="1:14" x14ac:dyDescent="0.3">
      <c r="A296" s="1" t="s">
        <v>8</v>
      </c>
      <c r="B296" s="2">
        <v>42681</v>
      </c>
      <c r="C296">
        <v>0.76200000000000001</v>
      </c>
      <c r="D296">
        <v>2515169000</v>
      </c>
      <c r="E296" s="2">
        <v>42681</v>
      </c>
      <c r="F296">
        <v>342.1</v>
      </c>
      <c r="G296">
        <v>17047320</v>
      </c>
      <c r="H296" s="2">
        <v>42681</v>
      </c>
      <c r="I296">
        <v>151.51</v>
      </c>
      <c r="J296">
        <v>341581930</v>
      </c>
      <c r="K296" s="2">
        <v>42681</v>
      </c>
      <c r="L296">
        <v>29.5</v>
      </c>
      <c r="M296">
        <v>153759700</v>
      </c>
      <c r="N296" s="2">
        <v>42681</v>
      </c>
    </row>
    <row r="297" spans="1:14" x14ac:dyDescent="0.3">
      <c r="A297" s="1" t="s">
        <v>8</v>
      </c>
      <c r="B297" s="2">
        <v>42688</v>
      </c>
      <c r="C297">
        <v>0.80720000000000003</v>
      </c>
      <c r="D297">
        <v>3075839000</v>
      </c>
      <c r="E297" s="2">
        <v>42688</v>
      </c>
      <c r="F297">
        <v>337</v>
      </c>
      <c r="G297">
        <v>18899100</v>
      </c>
      <c r="H297" s="2">
        <v>42688</v>
      </c>
      <c r="I297">
        <v>150.05000000000001</v>
      </c>
      <c r="J297">
        <v>198473790</v>
      </c>
      <c r="K297" s="2">
        <v>42688</v>
      </c>
      <c r="L297">
        <v>29.594999999999999</v>
      </c>
      <c r="M297">
        <v>86054700</v>
      </c>
      <c r="N297" s="2">
        <v>42688</v>
      </c>
    </row>
    <row r="298" spans="1:14" x14ac:dyDescent="0.3">
      <c r="A298" s="1" t="s">
        <v>8</v>
      </c>
      <c r="B298" s="2">
        <v>42695</v>
      </c>
      <c r="C298">
        <v>0.89</v>
      </c>
      <c r="D298">
        <v>4415660000</v>
      </c>
      <c r="E298" s="2">
        <v>42695</v>
      </c>
      <c r="F298">
        <v>341.5</v>
      </c>
      <c r="G298">
        <v>13460990</v>
      </c>
      <c r="H298" s="2">
        <v>42695</v>
      </c>
      <c r="I298">
        <v>160.36000000000001</v>
      </c>
      <c r="J298">
        <v>282678710</v>
      </c>
      <c r="K298" s="2">
        <v>42695</v>
      </c>
      <c r="L298">
        <v>29.1</v>
      </c>
      <c r="M298">
        <v>70741000</v>
      </c>
      <c r="N298" s="2">
        <v>42695</v>
      </c>
    </row>
    <row r="299" spans="1:14" x14ac:dyDescent="0.3">
      <c r="A299" s="1" t="s">
        <v>8</v>
      </c>
      <c r="B299" s="2">
        <v>42702</v>
      </c>
      <c r="C299">
        <v>0.93</v>
      </c>
      <c r="D299">
        <v>8657949000</v>
      </c>
      <c r="E299" s="2">
        <v>42702</v>
      </c>
      <c r="F299">
        <v>340</v>
      </c>
      <c r="G299">
        <v>24618440</v>
      </c>
      <c r="H299" s="2">
        <v>42702</v>
      </c>
      <c r="I299">
        <v>159.4</v>
      </c>
      <c r="J299">
        <v>242130300</v>
      </c>
      <c r="K299" s="2">
        <v>42702</v>
      </c>
      <c r="L299">
        <v>29.635000000000002</v>
      </c>
      <c r="M299">
        <v>112349900</v>
      </c>
      <c r="N299" s="2">
        <v>42702</v>
      </c>
    </row>
    <row r="300" spans="1:14" x14ac:dyDescent="0.3">
      <c r="A300" s="1" t="s">
        <v>8</v>
      </c>
      <c r="B300" s="2">
        <v>42709</v>
      </c>
      <c r="C300">
        <v>0.96750000000000003</v>
      </c>
      <c r="D300">
        <v>5431653000</v>
      </c>
      <c r="E300" s="2">
        <v>42709</v>
      </c>
      <c r="F300">
        <v>370.8</v>
      </c>
      <c r="G300">
        <v>55050760</v>
      </c>
      <c r="H300" s="2">
        <v>42709</v>
      </c>
      <c r="I300">
        <v>169.66</v>
      </c>
      <c r="J300">
        <v>323092190</v>
      </c>
      <c r="K300" s="2">
        <v>42709</v>
      </c>
      <c r="L300">
        <v>30.905000000000001</v>
      </c>
      <c r="M300">
        <v>99976600</v>
      </c>
      <c r="N300" s="2">
        <v>42709</v>
      </c>
    </row>
    <row r="301" spans="1:14" x14ac:dyDescent="0.3">
      <c r="A301" s="1" t="s">
        <v>8</v>
      </c>
      <c r="B301" s="2">
        <v>42716</v>
      </c>
      <c r="C301">
        <v>0.94530000000000003</v>
      </c>
      <c r="D301">
        <v>5119608000</v>
      </c>
      <c r="E301" s="2">
        <v>42716</v>
      </c>
      <c r="F301">
        <v>410.5</v>
      </c>
      <c r="G301">
        <v>43278850</v>
      </c>
      <c r="H301" s="2">
        <v>42716</v>
      </c>
      <c r="I301">
        <v>173.9</v>
      </c>
      <c r="J301">
        <v>357510770</v>
      </c>
      <c r="K301" s="2">
        <v>42716</v>
      </c>
      <c r="L301">
        <v>31</v>
      </c>
      <c r="M301">
        <v>120541100</v>
      </c>
      <c r="N301" s="2">
        <v>42716</v>
      </c>
    </row>
    <row r="302" spans="1:14" x14ac:dyDescent="0.3">
      <c r="A302" s="1" t="s">
        <v>8</v>
      </c>
      <c r="B302" s="2">
        <v>42723</v>
      </c>
      <c r="C302">
        <v>0.89319999999999999</v>
      </c>
      <c r="D302">
        <v>3195122000</v>
      </c>
      <c r="E302" s="2">
        <v>42723</v>
      </c>
      <c r="F302">
        <v>382.85</v>
      </c>
      <c r="G302">
        <v>17206910</v>
      </c>
      <c r="H302" s="2">
        <v>42723</v>
      </c>
      <c r="I302">
        <v>171.15</v>
      </c>
      <c r="J302">
        <v>262498230</v>
      </c>
      <c r="K302" s="2">
        <v>42723</v>
      </c>
      <c r="L302">
        <v>30.03</v>
      </c>
      <c r="M302">
        <v>65250300</v>
      </c>
      <c r="N302" s="2">
        <v>42723</v>
      </c>
    </row>
    <row r="303" spans="1:14" x14ac:dyDescent="0.3">
      <c r="A303" s="1" t="s">
        <v>8</v>
      </c>
      <c r="B303" s="2">
        <v>42730</v>
      </c>
      <c r="C303">
        <v>0.92589999999999995</v>
      </c>
      <c r="D303">
        <v>2056983000</v>
      </c>
      <c r="E303" s="2">
        <v>42730</v>
      </c>
      <c r="F303">
        <v>402.8</v>
      </c>
      <c r="G303">
        <v>11461560</v>
      </c>
      <c r="H303" s="2">
        <v>42730</v>
      </c>
      <c r="I303">
        <v>173.25</v>
      </c>
      <c r="J303">
        <v>162937460</v>
      </c>
      <c r="K303" s="2">
        <v>42730</v>
      </c>
      <c r="L303">
        <v>30.95</v>
      </c>
      <c r="M303">
        <v>46156100</v>
      </c>
      <c r="N303" s="2">
        <v>42730</v>
      </c>
    </row>
    <row r="304" spans="1:14" x14ac:dyDescent="0.3">
      <c r="A304" s="1" t="s">
        <v>8</v>
      </c>
      <c r="B304" s="2">
        <v>42737</v>
      </c>
      <c r="C304">
        <v>0.9345</v>
      </c>
      <c r="D304">
        <v>1930155000</v>
      </c>
      <c r="E304" s="2">
        <v>42737</v>
      </c>
      <c r="F304">
        <v>392.5</v>
      </c>
      <c r="G304">
        <v>18535750</v>
      </c>
      <c r="H304" s="2">
        <v>42737</v>
      </c>
      <c r="I304">
        <v>170.69</v>
      </c>
      <c r="J304">
        <v>165642640</v>
      </c>
      <c r="K304" s="2">
        <v>42737</v>
      </c>
      <c r="L304">
        <v>31.69</v>
      </c>
      <c r="M304">
        <v>68188300</v>
      </c>
      <c r="N304" s="2">
        <v>42737</v>
      </c>
    </row>
    <row r="305" spans="1:14" x14ac:dyDescent="0.3">
      <c r="A305" s="1" t="s">
        <v>8</v>
      </c>
      <c r="B305" s="2">
        <v>42744</v>
      </c>
      <c r="C305">
        <v>0.97309999999999997</v>
      </c>
      <c r="D305">
        <v>3897179000</v>
      </c>
      <c r="E305" s="2">
        <v>42744</v>
      </c>
      <c r="F305">
        <v>388</v>
      </c>
      <c r="G305">
        <v>24810170</v>
      </c>
      <c r="H305" s="2">
        <v>42744</v>
      </c>
      <c r="I305">
        <v>164.9</v>
      </c>
      <c r="J305">
        <v>282483080</v>
      </c>
      <c r="K305" s="2">
        <v>42744</v>
      </c>
      <c r="L305">
        <v>31.41</v>
      </c>
      <c r="M305">
        <v>50175300</v>
      </c>
      <c r="N305" s="2">
        <v>42744</v>
      </c>
    </row>
    <row r="306" spans="1:14" x14ac:dyDescent="0.3">
      <c r="A306" s="1" t="s">
        <v>8</v>
      </c>
      <c r="B306" s="2">
        <v>42751</v>
      </c>
      <c r="C306">
        <v>1.0866</v>
      </c>
      <c r="D306">
        <v>9491139000</v>
      </c>
      <c r="E306" s="2">
        <v>42751</v>
      </c>
      <c r="F306">
        <v>387.5</v>
      </c>
      <c r="G306">
        <v>20914000</v>
      </c>
      <c r="H306" s="2">
        <v>42751</v>
      </c>
      <c r="I306">
        <v>167.49</v>
      </c>
      <c r="J306">
        <v>196936880</v>
      </c>
      <c r="K306" s="2">
        <v>42751</v>
      </c>
      <c r="L306">
        <v>31.7</v>
      </c>
      <c r="M306">
        <v>44753200</v>
      </c>
      <c r="N306" s="2">
        <v>42751</v>
      </c>
    </row>
    <row r="307" spans="1:14" x14ac:dyDescent="0.3">
      <c r="A307" s="1" t="s">
        <v>8</v>
      </c>
      <c r="B307" s="2">
        <v>42758</v>
      </c>
      <c r="C307">
        <v>1.0585</v>
      </c>
      <c r="D307">
        <v>7265859000</v>
      </c>
      <c r="E307" s="2">
        <v>42758</v>
      </c>
      <c r="F307">
        <v>402</v>
      </c>
      <c r="G307">
        <v>24787920</v>
      </c>
      <c r="H307" s="2">
        <v>42758</v>
      </c>
      <c r="I307">
        <v>178.92</v>
      </c>
      <c r="J307">
        <v>251441100</v>
      </c>
      <c r="K307" s="2">
        <v>42758</v>
      </c>
      <c r="L307">
        <v>32.524999999999999</v>
      </c>
      <c r="M307">
        <v>72237900</v>
      </c>
      <c r="N307" s="2">
        <v>42758</v>
      </c>
    </row>
    <row r="308" spans="1:14" x14ac:dyDescent="0.3">
      <c r="A308" s="1" t="s">
        <v>8</v>
      </c>
      <c r="B308" s="2">
        <v>42765</v>
      </c>
      <c r="C308">
        <v>1.0878000000000001</v>
      </c>
      <c r="D308">
        <v>5378220000</v>
      </c>
      <c r="E308" s="2">
        <v>42765</v>
      </c>
      <c r="F308">
        <v>397.85</v>
      </c>
      <c r="G308">
        <v>16805110</v>
      </c>
      <c r="H308" s="2">
        <v>42765</v>
      </c>
      <c r="I308">
        <v>173.8</v>
      </c>
      <c r="J308">
        <v>200169000</v>
      </c>
      <c r="K308" s="2">
        <v>42765</v>
      </c>
      <c r="L308">
        <v>32.664999999999999</v>
      </c>
      <c r="M308">
        <v>75065500</v>
      </c>
      <c r="N308" s="2">
        <v>42765</v>
      </c>
    </row>
    <row r="309" spans="1:14" x14ac:dyDescent="0.3">
      <c r="A309" s="1" t="s">
        <v>8</v>
      </c>
      <c r="B309" s="2">
        <v>42772</v>
      </c>
      <c r="C309">
        <v>1.0838000000000001</v>
      </c>
      <c r="D309">
        <v>3813524000</v>
      </c>
      <c r="E309" s="2">
        <v>42772</v>
      </c>
      <c r="F309">
        <v>377.6</v>
      </c>
      <c r="G309">
        <v>20045410</v>
      </c>
      <c r="H309" s="2">
        <v>42772</v>
      </c>
      <c r="I309">
        <v>165.5</v>
      </c>
      <c r="J309">
        <v>208619900</v>
      </c>
      <c r="K309" s="2">
        <v>42772</v>
      </c>
      <c r="L309">
        <v>32.19</v>
      </c>
      <c r="M309">
        <v>52080200</v>
      </c>
      <c r="N309" s="2">
        <v>42772</v>
      </c>
    </row>
    <row r="310" spans="1:14" x14ac:dyDescent="0.3">
      <c r="A310" s="1" t="s">
        <v>8</v>
      </c>
      <c r="B310" s="2">
        <v>42779</v>
      </c>
      <c r="C310">
        <v>1.071</v>
      </c>
      <c r="D310">
        <v>3504486000</v>
      </c>
      <c r="E310" s="2">
        <v>42779</v>
      </c>
      <c r="F310">
        <v>354</v>
      </c>
      <c r="G310">
        <v>28337210</v>
      </c>
      <c r="H310" s="2">
        <v>42779</v>
      </c>
      <c r="I310">
        <v>165.49</v>
      </c>
      <c r="J310">
        <v>253093680</v>
      </c>
      <c r="K310" s="2">
        <v>42779</v>
      </c>
      <c r="L310">
        <v>31.61</v>
      </c>
      <c r="M310">
        <v>51971500</v>
      </c>
      <c r="N310" s="2">
        <v>42779</v>
      </c>
    </row>
    <row r="311" spans="1:14" x14ac:dyDescent="0.3">
      <c r="A311" s="1" t="s">
        <v>8</v>
      </c>
      <c r="B311" s="2">
        <v>42786</v>
      </c>
      <c r="C311">
        <v>0.98099999999999998</v>
      </c>
      <c r="D311">
        <v>2598710000</v>
      </c>
      <c r="E311" s="2">
        <v>42786</v>
      </c>
      <c r="F311">
        <v>343</v>
      </c>
      <c r="G311">
        <v>19931840</v>
      </c>
      <c r="H311" s="2">
        <v>42786</v>
      </c>
      <c r="I311">
        <v>165.51</v>
      </c>
      <c r="J311">
        <v>136801570</v>
      </c>
      <c r="K311" s="2">
        <v>42786</v>
      </c>
      <c r="L311">
        <v>30.64</v>
      </c>
      <c r="M311">
        <v>37666800</v>
      </c>
      <c r="N311" s="2">
        <v>42786</v>
      </c>
    </row>
    <row r="312" spans="1:14" x14ac:dyDescent="0.3">
      <c r="A312" s="1" t="s">
        <v>8</v>
      </c>
      <c r="B312" s="2">
        <v>42793</v>
      </c>
      <c r="C312">
        <v>1.0029999999999999</v>
      </c>
      <c r="D312">
        <v>7473823000</v>
      </c>
      <c r="E312" s="2">
        <v>42793</v>
      </c>
      <c r="F312">
        <v>336.5</v>
      </c>
      <c r="G312">
        <v>30309110</v>
      </c>
      <c r="H312" s="2">
        <v>42793</v>
      </c>
      <c r="I312">
        <v>164.4</v>
      </c>
      <c r="J312">
        <v>275260490</v>
      </c>
      <c r="K312" s="2">
        <v>42793</v>
      </c>
      <c r="L312">
        <v>29.61</v>
      </c>
      <c r="M312">
        <v>80223700</v>
      </c>
      <c r="N312" s="2">
        <v>42793</v>
      </c>
    </row>
    <row r="313" spans="1:14" x14ac:dyDescent="0.3">
      <c r="A313" s="1" t="s">
        <v>8</v>
      </c>
      <c r="B313" s="2">
        <v>42800</v>
      </c>
      <c r="C313">
        <v>0.9335</v>
      </c>
      <c r="D313">
        <v>4627127000</v>
      </c>
      <c r="E313" s="2">
        <v>42800</v>
      </c>
      <c r="F313">
        <v>315</v>
      </c>
      <c r="G313">
        <v>24424770</v>
      </c>
      <c r="H313" s="2">
        <v>42800</v>
      </c>
      <c r="I313">
        <v>157.5</v>
      </c>
      <c r="J313">
        <v>196469590</v>
      </c>
      <c r="K313" s="2">
        <v>42800</v>
      </c>
      <c r="L313">
        <v>28.2</v>
      </c>
      <c r="M313">
        <v>57240200</v>
      </c>
      <c r="N313" s="2">
        <v>42800</v>
      </c>
    </row>
    <row r="314" spans="1:14" x14ac:dyDescent="0.3">
      <c r="A314" s="1" t="s">
        <v>8</v>
      </c>
      <c r="B314" s="2">
        <v>42807</v>
      </c>
      <c r="C314">
        <v>0.95799999999999996</v>
      </c>
      <c r="D314">
        <v>3477367000</v>
      </c>
      <c r="E314" s="2">
        <v>42807</v>
      </c>
      <c r="F314">
        <v>314.45</v>
      </c>
      <c r="G314">
        <v>30921780</v>
      </c>
      <c r="H314" s="2">
        <v>42807</v>
      </c>
      <c r="I314">
        <v>161.15</v>
      </c>
      <c r="J314">
        <v>275668680</v>
      </c>
      <c r="K314" s="2">
        <v>42807</v>
      </c>
      <c r="L314">
        <v>28.934999999999999</v>
      </c>
      <c r="M314">
        <v>73596800</v>
      </c>
      <c r="N314" s="2">
        <v>42807</v>
      </c>
    </row>
    <row r="315" spans="1:14" x14ac:dyDescent="0.3">
      <c r="A315" s="1" t="s">
        <v>8</v>
      </c>
      <c r="B315" s="2">
        <v>42814</v>
      </c>
      <c r="C315">
        <v>0.94499999999999995</v>
      </c>
      <c r="D315">
        <v>3928823000</v>
      </c>
      <c r="E315" s="2">
        <v>42814</v>
      </c>
      <c r="F315">
        <v>315.64999999999998</v>
      </c>
      <c r="G315">
        <v>33435300</v>
      </c>
      <c r="H315" s="2">
        <v>42814</v>
      </c>
      <c r="I315">
        <v>164.52</v>
      </c>
      <c r="J315">
        <v>193488810</v>
      </c>
      <c r="K315" s="2">
        <v>42814</v>
      </c>
      <c r="L315">
        <v>29.425000000000001</v>
      </c>
      <c r="M315">
        <v>62531400</v>
      </c>
      <c r="N315" s="2">
        <v>42814</v>
      </c>
    </row>
    <row r="316" spans="1:14" x14ac:dyDescent="0.3">
      <c r="A316" s="1" t="s">
        <v>8</v>
      </c>
      <c r="B316" s="2">
        <v>42821</v>
      </c>
      <c r="C316">
        <v>0.93289999999999995</v>
      </c>
      <c r="D316">
        <v>2480693000</v>
      </c>
      <c r="E316" s="2">
        <v>42821</v>
      </c>
      <c r="F316">
        <v>323.5</v>
      </c>
      <c r="G316">
        <v>27411020</v>
      </c>
      <c r="H316" s="2">
        <v>42821</v>
      </c>
      <c r="I316">
        <v>159.80000000000001</v>
      </c>
      <c r="J316">
        <v>147789700</v>
      </c>
      <c r="K316" s="2">
        <v>42821</v>
      </c>
      <c r="L316">
        <v>29.45</v>
      </c>
      <c r="M316">
        <v>46625400</v>
      </c>
      <c r="N316" s="2">
        <v>42821</v>
      </c>
    </row>
    <row r="317" spans="1:14" x14ac:dyDescent="0.3">
      <c r="A317" s="1" t="s">
        <v>8</v>
      </c>
      <c r="B317" s="2">
        <v>42828</v>
      </c>
      <c r="C317">
        <v>0.94159999999999999</v>
      </c>
      <c r="D317">
        <v>2467015000</v>
      </c>
      <c r="E317" s="2">
        <v>42828</v>
      </c>
      <c r="F317">
        <v>335.95</v>
      </c>
      <c r="G317">
        <v>23495450</v>
      </c>
      <c r="H317" s="2">
        <v>42828</v>
      </c>
      <c r="I317">
        <v>161.49</v>
      </c>
      <c r="J317">
        <v>197673310</v>
      </c>
      <c r="K317" s="2">
        <v>42828</v>
      </c>
      <c r="L317">
        <v>29.66</v>
      </c>
      <c r="M317">
        <v>42927200</v>
      </c>
      <c r="N317" s="2">
        <v>42828</v>
      </c>
    </row>
    <row r="318" spans="1:14" x14ac:dyDescent="0.3">
      <c r="A318" s="1" t="s">
        <v>8</v>
      </c>
      <c r="B318" s="2">
        <v>42835</v>
      </c>
      <c r="C318">
        <v>0.84750000000000003</v>
      </c>
      <c r="D318">
        <v>4821364000</v>
      </c>
      <c r="E318" s="2">
        <v>42835</v>
      </c>
      <c r="F318">
        <v>315.75</v>
      </c>
      <c r="G318">
        <v>24084800</v>
      </c>
      <c r="H318" s="2">
        <v>42835</v>
      </c>
      <c r="I318">
        <v>149.24</v>
      </c>
      <c r="J318">
        <v>274969070</v>
      </c>
      <c r="K318" s="2">
        <v>42835</v>
      </c>
      <c r="L318">
        <v>26.785</v>
      </c>
      <c r="M318">
        <v>76873000</v>
      </c>
      <c r="N318" s="2">
        <v>42835</v>
      </c>
    </row>
    <row r="319" spans="1:14" x14ac:dyDescent="0.3">
      <c r="A319" s="1" t="s">
        <v>8</v>
      </c>
      <c r="B319" s="2">
        <v>42842</v>
      </c>
      <c r="C319">
        <v>0.87250000000000005</v>
      </c>
      <c r="D319">
        <v>2790670000</v>
      </c>
      <c r="E319" s="2">
        <v>42842</v>
      </c>
      <c r="F319">
        <v>317.39999999999998</v>
      </c>
      <c r="G319">
        <v>17505000</v>
      </c>
      <c r="H319" s="2">
        <v>42842</v>
      </c>
      <c r="I319">
        <v>159.59</v>
      </c>
      <c r="J319">
        <v>269265760</v>
      </c>
      <c r="K319" s="2">
        <v>42842</v>
      </c>
      <c r="L319">
        <v>26.675000000000001</v>
      </c>
      <c r="M319">
        <v>44500300</v>
      </c>
      <c r="N319" s="2">
        <v>42842</v>
      </c>
    </row>
    <row r="320" spans="1:14" x14ac:dyDescent="0.3">
      <c r="A320" s="1" t="s">
        <v>8</v>
      </c>
      <c r="B320" s="2">
        <v>42849</v>
      </c>
      <c r="C320">
        <v>0.89500000000000002</v>
      </c>
      <c r="D320">
        <v>2990444000</v>
      </c>
      <c r="E320" s="2">
        <v>42849</v>
      </c>
      <c r="F320">
        <v>317.25</v>
      </c>
      <c r="G320">
        <v>19788030</v>
      </c>
      <c r="H320" s="2">
        <v>42849</v>
      </c>
      <c r="I320">
        <v>165.2</v>
      </c>
      <c r="J320">
        <v>222061890</v>
      </c>
      <c r="K320" s="2">
        <v>42849</v>
      </c>
      <c r="L320">
        <v>27.91</v>
      </c>
      <c r="M320">
        <v>59780400</v>
      </c>
      <c r="N320" s="2">
        <v>42849</v>
      </c>
    </row>
    <row r="321" spans="1:14" x14ac:dyDescent="0.3">
      <c r="A321" s="1" t="s">
        <v>8</v>
      </c>
      <c r="B321" s="2">
        <v>42856</v>
      </c>
      <c r="C321">
        <v>0.89100000000000001</v>
      </c>
      <c r="D321">
        <v>1251418000</v>
      </c>
      <c r="E321" s="2">
        <v>42856</v>
      </c>
      <c r="F321">
        <v>312.45</v>
      </c>
      <c r="G321">
        <v>15576270</v>
      </c>
      <c r="H321" s="2">
        <v>42856</v>
      </c>
      <c r="I321">
        <v>165.8</v>
      </c>
      <c r="J321">
        <v>148906380</v>
      </c>
      <c r="K321" s="2">
        <v>42856</v>
      </c>
      <c r="L321">
        <v>28.46</v>
      </c>
      <c r="M321">
        <v>47758700</v>
      </c>
      <c r="N321" s="2">
        <v>42856</v>
      </c>
    </row>
    <row r="322" spans="1:14" x14ac:dyDescent="0.3">
      <c r="A322" s="1" t="s">
        <v>8</v>
      </c>
      <c r="B322" s="2">
        <v>42863</v>
      </c>
      <c r="C322">
        <v>0.88480000000000003</v>
      </c>
      <c r="D322">
        <v>1597200000</v>
      </c>
      <c r="E322" s="2">
        <v>42863</v>
      </c>
      <c r="F322">
        <v>307.5</v>
      </c>
      <c r="G322">
        <v>10448500</v>
      </c>
      <c r="H322" s="2">
        <v>42863</v>
      </c>
      <c r="I322">
        <v>167.7</v>
      </c>
      <c r="J322">
        <v>140098240</v>
      </c>
      <c r="K322" s="2">
        <v>42863</v>
      </c>
      <c r="L322">
        <v>28.5</v>
      </c>
      <c r="M322">
        <v>42661000</v>
      </c>
      <c r="N322" s="2">
        <v>42863</v>
      </c>
    </row>
    <row r="323" spans="1:14" x14ac:dyDescent="0.3">
      <c r="A323" s="1" t="s">
        <v>8</v>
      </c>
      <c r="B323" s="2">
        <v>42870</v>
      </c>
      <c r="C323">
        <v>0.81499999999999995</v>
      </c>
      <c r="D323">
        <v>2415267000</v>
      </c>
      <c r="E323" s="2">
        <v>42870</v>
      </c>
      <c r="F323">
        <v>306.10000000000002</v>
      </c>
      <c r="G323">
        <v>19844500</v>
      </c>
      <c r="H323" s="2">
        <v>42870</v>
      </c>
      <c r="I323">
        <v>168.87</v>
      </c>
      <c r="J323">
        <v>213280550</v>
      </c>
      <c r="K323" s="2">
        <v>42870</v>
      </c>
      <c r="L323">
        <v>27.25</v>
      </c>
      <c r="M323">
        <v>53290300</v>
      </c>
      <c r="N323" s="2">
        <v>42870</v>
      </c>
    </row>
    <row r="324" spans="1:14" x14ac:dyDescent="0.3">
      <c r="A324" s="1" t="s">
        <v>8</v>
      </c>
      <c r="B324" s="2">
        <v>42877</v>
      </c>
      <c r="C324">
        <v>0.83</v>
      </c>
      <c r="D324">
        <v>2900580000</v>
      </c>
      <c r="E324" s="2">
        <v>42877</v>
      </c>
      <c r="F324">
        <v>304</v>
      </c>
      <c r="G324">
        <v>25017200</v>
      </c>
      <c r="H324" s="2">
        <v>42877</v>
      </c>
      <c r="I324">
        <v>160.69999999999999</v>
      </c>
      <c r="J324">
        <v>196196330</v>
      </c>
      <c r="K324" s="2">
        <v>42877</v>
      </c>
      <c r="L324">
        <v>29.704999999999998</v>
      </c>
      <c r="M324">
        <v>143869800</v>
      </c>
      <c r="N324" s="2">
        <v>42877</v>
      </c>
    </row>
    <row r="325" spans="1:14" x14ac:dyDescent="0.3">
      <c r="A325" s="1" t="s">
        <v>8</v>
      </c>
      <c r="B325" s="2">
        <v>42884</v>
      </c>
      <c r="C325">
        <v>0.83</v>
      </c>
      <c r="D325">
        <v>4593932000</v>
      </c>
      <c r="E325" s="2">
        <v>42884</v>
      </c>
      <c r="F325">
        <v>301</v>
      </c>
      <c r="G325">
        <v>31784930</v>
      </c>
      <c r="H325" s="2">
        <v>42884</v>
      </c>
      <c r="I325">
        <v>157.13999999999999</v>
      </c>
      <c r="J325">
        <v>241583390</v>
      </c>
      <c r="K325" s="2">
        <v>42884</v>
      </c>
      <c r="L325">
        <v>26.62</v>
      </c>
      <c r="M325">
        <v>296552900</v>
      </c>
      <c r="N325" s="2">
        <v>42884</v>
      </c>
    </row>
    <row r="326" spans="1:14" x14ac:dyDescent="0.3">
      <c r="A326" s="1" t="s">
        <v>8</v>
      </c>
      <c r="B326" s="2">
        <v>42891</v>
      </c>
      <c r="C326">
        <v>0.79390000000000005</v>
      </c>
      <c r="D326">
        <v>2232176000</v>
      </c>
      <c r="E326" s="2">
        <v>42891</v>
      </c>
      <c r="F326">
        <v>306</v>
      </c>
      <c r="G326">
        <v>23914550</v>
      </c>
      <c r="H326" s="2">
        <v>42891</v>
      </c>
      <c r="I326">
        <v>150.13</v>
      </c>
      <c r="J326">
        <v>240047840</v>
      </c>
      <c r="K326" s="2">
        <v>42891</v>
      </c>
      <c r="L326">
        <v>26.23</v>
      </c>
      <c r="M326">
        <v>106104000</v>
      </c>
      <c r="N326" s="2">
        <v>42891</v>
      </c>
    </row>
    <row r="327" spans="1:14" x14ac:dyDescent="0.3">
      <c r="A327" s="1" t="s">
        <v>8</v>
      </c>
      <c r="B327" s="2">
        <v>42898</v>
      </c>
      <c r="C327">
        <v>0.79</v>
      </c>
      <c r="D327">
        <v>2377678000</v>
      </c>
      <c r="E327" s="2">
        <v>42898</v>
      </c>
      <c r="F327">
        <v>306.5</v>
      </c>
      <c r="G327">
        <v>34657320</v>
      </c>
      <c r="H327" s="2">
        <v>42898</v>
      </c>
      <c r="I327">
        <v>141.63</v>
      </c>
      <c r="J327">
        <v>373952220</v>
      </c>
      <c r="K327" s="2">
        <v>42898</v>
      </c>
      <c r="L327">
        <v>24.89</v>
      </c>
      <c r="M327">
        <v>141055200</v>
      </c>
      <c r="N327" s="2">
        <v>42898</v>
      </c>
    </row>
    <row r="328" spans="1:14" x14ac:dyDescent="0.3">
      <c r="A328" s="1" t="s">
        <v>8</v>
      </c>
      <c r="B328" s="2">
        <v>42905</v>
      </c>
      <c r="C328">
        <v>0.77800000000000002</v>
      </c>
      <c r="D328">
        <v>3220431000</v>
      </c>
      <c r="E328" s="2">
        <v>42905</v>
      </c>
      <c r="F328">
        <v>322</v>
      </c>
      <c r="G328">
        <v>27115680</v>
      </c>
      <c r="H328" s="2">
        <v>42905</v>
      </c>
      <c r="I328">
        <v>144.1</v>
      </c>
      <c r="J328">
        <v>258756020</v>
      </c>
      <c r="K328" s="2">
        <v>42905</v>
      </c>
      <c r="L328">
        <v>25.71</v>
      </c>
      <c r="M328">
        <v>100247800</v>
      </c>
      <c r="N328" s="2">
        <v>42905</v>
      </c>
    </row>
    <row r="329" spans="1:14" x14ac:dyDescent="0.3">
      <c r="A329" s="1" t="s">
        <v>8</v>
      </c>
      <c r="B329" s="2">
        <v>42912</v>
      </c>
      <c r="C329">
        <v>0.79620000000000002</v>
      </c>
      <c r="D329">
        <v>1797516000</v>
      </c>
      <c r="E329" s="2">
        <v>42912</v>
      </c>
      <c r="F329">
        <v>323</v>
      </c>
      <c r="G329">
        <v>21692200</v>
      </c>
      <c r="H329" s="2">
        <v>42912</v>
      </c>
      <c r="I329">
        <v>145.59</v>
      </c>
      <c r="J329">
        <v>258959810</v>
      </c>
      <c r="K329" s="2">
        <v>42912</v>
      </c>
      <c r="L329">
        <v>25.67</v>
      </c>
      <c r="M329">
        <v>72029000</v>
      </c>
      <c r="N329" s="2">
        <v>42912</v>
      </c>
    </row>
    <row r="330" spans="1:14" x14ac:dyDescent="0.3">
      <c r="A330" s="1" t="s">
        <v>8</v>
      </c>
      <c r="B330" s="2">
        <v>42919</v>
      </c>
      <c r="C330">
        <v>0.78400000000000003</v>
      </c>
      <c r="D330">
        <v>2618105000</v>
      </c>
      <c r="E330" s="2">
        <v>42919</v>
      </c>
      <c r="F330">
        <v>317.8</v>
      </c>
      <c r="G330">
        <v>21386000</v>
      </c>
      <c r="H330" s="2">
        <v>42919</v>
      </c>
      <c r="I330">
        <v>152.16</v>
      </c>
      <c r="J330">
        <v>234976030</v>
      </c>
      <c r="K330" s="2">
        <v>42919</v>
      </c>
      <c r="L330">
        <v>26.4</v>
      </c>
      <c r="M330">
        <v>69200600</v>
      </c>
      <c r="N330" s="2">
        <v>42919</v>
      </c>
    </row>
    <row r="331" spans="1:14" x14ac:dyDescent="0.3">
      <c r="A331" s="1" t="s">
        <v>8</v>
      </c>
      <c r="B331" s="2">
        <v>42926</v>
      </c>
      <c r="C331">
        <v>0.78439999999999999</v>
      </c>
      <c r="D331">
        <v>2866012000</v>
      </c>
      <c r="E331" s="2">
        <v>42926</v>
      </c>
      <c r="F331">
        <v>318</v>
      </c>
      <c r="G331">
        <v>18628380</v>
      </c>
      <c r="H331" s="2">
        <v>42926</v>
      </c>
      <c r="I331">
        <v>161.4</v>
      </c>
      <c r="J331">
        <v>306503520</v>
      </c>
      <c r="K331" s="2">
        <v>42926</v>
      </c>
      <c r="L331">
        <v>26.67</v>
      </c>
      <c r="M331">
        <v>70371300</v>
      </c>
      <c r="N331" s="2">
        <v>42926</v>
      </c>
    </row>
    <row r="332" spans="1:14" x14ac:dyDescent="0.3">
      <c r="A332" s="1" t="s">
        <v>8</v>
      </c>
      <c r="B332" s="2">
        <v>42933</v>
      </c>
      <c r="C332">
        <v>0.80400000000000005</v>
      </c>
      <c r="D332">
        <v>1791036000</v>
      </c>
      <c r="E332" s="2">
        <v>42933</v>
      </c>
      <c r="F332">
        <v>317.39999999999998</v>
      </c>
      <c r="G332">
        <v>18798980</v>
      </c>
      <c r="H332" s="2">
        <v>42933</v>
      </c>
      <c r="I332">
        <v>162.1</v>
      </c>
      <c r="J332">
        <v>209829810</v>
      </c>
      <c r="K332" s="2">
        <v>42933</v>
      </c>
      <c r="L332">
        <v>26.465</v>
      </c>
      <c r="M332">
        <v>51641300</v>
      </c>
      <c r="N332" s="2">
        <v>42933</v>
      </c>
    </row>
    <row r="333" spans="1:14" x14ac:dyDescent="0.3">
      <c r="A333" s="1" t="s">
        <v>8</v>
      </c>
      <c r="B333" s="2">
        <v>42940</v>
      </c>
      <c r="C333">
        <v>0.78559999999999997</v>
      </c>
      <c r="D333">
        <v>1915066000</v>
      </c>
      <c r="E333" s="2">
        <v>42940</v>
      </c>
      <c r="F333">
        <v>305.89999999999998</v>
      </c>
      <c r="G333">
        <v>14070180</v>
      </c>
      <c r="H333" s="2">
        <v>42940</v>
      </c>
      <c r="I333">
        <v>165.4</v>
      </c>
      <c r="J333">
        <v>248420620</v>
      </c>
      <c r="K333" s="2">
        <v>42940</v>
      </c>
      <c r="L333">
        <v>26.15</v>
      </c>
      <c r="M333">
        <v>53634500</v>
      </c>
      <c r="N333" s="2">
        <v>42940</v>
      </c>
    </row>
    <row r="334" spans="1:14" x14ac:dyDescent="0.3">
      <c r="A334" s="1" t="s">
        <v>8</v>
      </c>
      <c r="B334" s="2">
        <v>42947</v>
      </c>
      <c r="C334">
        <v>0.76649999999999996</v>
      </c>
      <c r="D334">
        <v>2509143000</v>
      </c>
      <c r="E334" s="2">
        <v>42947</v>
      </c>
      <c r="F334">
        <v>316</v>
      </c>
      <c r="G334">
        <v>23668140</v>
      </c>
      <c r="H334" s="2">
        <v>42947</v>
      </c>
      <c r="I334">
        <v>169.73</v>
      </c>
      <c r="J334">
        <v>249775640</v>
      </c>
      <c r="K334" s="2">
        <v>42947</v>
      </c>
      <c r="L334">
        <v>27.07</v>
      </c>
      <c r="M334">
        <v>65096100</v>
      </c>
      <c r="N334" s="2">
        <v>42947</v>
      </c>
    </row>
    <row r="335" spans="1:14" x14ac:dyDescent="0.3">
      <c r="A335" s="1" t="s">
        <v>8</v>
      </c>
      <c r="B335" s="2">
        <v>42954</v>
      </c>
      <c r="C335">
        <v>0.81499999999999995</v>
      </c>
      <c r="D335">
        <v>3759573000</v>
      </c>
      <c r="E335" s="2">
        <v>42954</v>
      </c>
      <c r="F335">
        <v>303.95</v>
      </c>
      <c r="G335">
        <v>17364930</v>
      </c>
      <c r="H335" s="2">
        <v>42954</v>
      </c>
      <c r="I335">
        <v>172.05</v>
      </c>
      <c r="J335">
        <v>225336000</v>
      </c>
      <c r="K335" s="2">
        <v>42954</v>
      </c>
      <c r="L335">
        <v>26.324999999999999</v>
      </c>
      <c r="M335">
        <v>52375000</v>
      </c>
      <c r="N335" s="2">
        <v>42954</v>
      </c>
    </row>
    <row r="336" spans="1:14" x14ac:dyDescent="0.3">
      <c r="A336" s="1" t="s">
        <v>8</v>
      </c>
      <c r="B336" s="2">
        <v>42961</v>
      </c>
      <c r="C336">
        <v>0.82240000000000002</v>
      </c>
      <c r="D336">
        <v>3683932000</v>
      </c>
      <c r="E336" s="2">
        <v>42961</v>
      </c>
      <c r="F336">
        <v>300.05</v>
      </c>
      <c r="G336">
        <v>12952070</v>
      </c>
      <c r="H336" s="2">
        <v>42961</v>
      </c>
      <c r="I336">
        <v>169.5</v>
      </c>
      <c r="J336">
        <v>181219610</v>
      </c>
      <c r="K336" s="2">
        <v>42961</v>
      </c>
      <c r="L336">
        <v>26.39</v>
      </c>
      <c r="M336">
        <v>49048100</v>
      </c>
      <c r="N336" s="2">
        <v>42961</v>
      </c>
    </row>
    <row r="337" spans="1:14" x14ac:dyDescent="0.3">
      <c r="A337" s="1" t="s">
        <v>8</v>
      </c>
      <c r="B337" s="2">
        <v>42968</v>
      </c>
      <c r="C337">
        <v>0.83550000000000002</v>
      </c>
      <c r="D337">
        <v>1967583000</v>
      </c>
      <c r="E337" s="2">
        <v>42968</v>
      </c>
      <c r="F337">
        <v>301.5</v>
      </c>
      <c r="G337">
        <v>11350280</v>
      </c>
      <c r="H337" s="2">
        <v>42968</v>
      </c>
      <c r="I337">
        <v>180.51</v>
      </c>
      <c r="J337">
        <v>277014960</v>
      </c>
      <c r="K337" s="2">
        <v>42968</v>
      </c>
      <c r="L337">
        <v>26.68</v>
      </c>
      <c r="M337">
        <v>42865200</v>
      </c>
      <c r="N337" s="2">
        <v>42968</v>
      </c>
    </row>
    <row r="338" spans="1:14" x14ac:dyDescent="0.3">
      <c r="A338" s="1" t="s">
        <v>8</v>
      </c>
      <c r="B338" s="2">
        <v>42975</v>
      </c>
      <c r="C338">
        <v>0.83050000000000002</v>
      </c>
      <c r="D338">
        <v>3940541000</v>
      </c>
      <c r="E338" s="2">
        <v>42975</v>
      </c>
      <c r="F338">
        <v>304.10000000000002</v>
      </c>
      <c r="G338">
        <v>15043270</v>
      </c>
      <c r="H338" s="2">
        <v>42975</v>
      </c>
      <c r="I338">
        <v>183.66</v>
      </c>
      <c r="J338">
        <v>220506770</v>
      </c>
      <c r="K338" s="2">
        <v>42975</v>
      </c>
      <c r="L338">
        <v>27.25</v>
      </c>
      <c r="M338">
        <v>61136300</v>
      </c>
      <c r="N338" s="2">
        <v>42975</v>
      </c>
    </row>
    <row r="339" spans="1:14" x14ac:dyDescent="0.3">
      <c r="A339" s="1" t="s">
        <v>8</v>
      </c>
      <c r="B339" s="2">
        <v>42982</v>
      </c>
      <c r="C339">
        <v>0.82489999999999997</v>
      </c>
      <c r="D339">
        <v>3324059000</v>
      </c>
      <c r="E339" s="2">
        <v>42982</v>
      </c>
      <c r="F339">
        <v>314.95</v>
      </c>
      <c r="G339">
        <v>22850030</v>
      </c>
      <c r="H339" s="2">
        <v>42982</v>
      </c>
      <c r="I339">
        <v>185.89</v>
      </c>
      <c r="J339">
        <v>199647000</v>
      </c>
      <c r="K339" s="2">
        <v>42982</v>
      </c>
      <c r="L339">
        <v>27.77</v>
      </c>
      <c r="M339">
        <v>88627600</v>
      </c>
      <c r="N339" s="2">
        <v>42982</v>
      </c>
    </row>
    <row r="340" spans="1:14" x14ac:dyDescent="0.3">
      <c r="A340" s="1" t="s">
        <v>8</v>
      </c>
      <c r="B340" s="2">
        <v>42989</v>
      </c>
      <c r="C340">
        <v>0.80600000000000005</v>
      </c>
      <c r="D340">
        <v>3357671000</v>
      </c>
      <c r="E340" s="2">
        <v>42989</v>
      </c>
      <c r="F340">
        <v>319.7</v>
      </c>
      <c r="G340">
        <v>31087300</v>
      </c>
      <c r="H340" s="2">
        <v>42989</v>
      </c>
      <c r="I340">
        <v>188.75</v>
      </c>
      <c r="J340">
        <v>242503970</v>
      </c>
      <c r="K340" s="2">
        <v>42989</v>
      </c>
      <c r="L340">
        <v>28.15</v>
      </c>
      <c r="M340">
        <v>75724400</v>
      </c>
      <c r="N340" s="2">
        <v>42989</v>
      </c>
    </row>
    <row r="341" spans="1:14" x14ac:dyDescent="0.3">
      <c r="A341" s="1" t="s">
        <v>8</v>
      </c>
      <c r="B341" s="2">
        <v>42996</v>
      </c>
      <c r="C341">
        <v>0.81020000000000003</v>
      </c>
      <c r="D341">
        <v>2631975000</v>
      </c>
      <c r="E341" s="2">
        <v>42996</v>
      </c>
      <c r="F341">
        <v>316.7</v>
      </c>
      <c r="G341">
        <v>17420700</v>
      </c>
      <c r="H341" s="2">
        <v>42996</v>
      </c>
      <c r="I341">
        <v>187.55</v>
      </c>
      <c r="J341">
        <v>199642330</v>
      </c>
      <c r="K341" s="2">
        <v>42996</v>
      </c>
      <c r="L341">
        <v>28.725000000000001</v>
      </c>
      <c r="M341">
        <v>64376400</v>
      </c>
      <c r="N341" s="2">
        <v>42996</v>
      </c>
    </row>
    <row r="342" spans="1:14" x14ac:dyDescent="0.3">
      <c r="A342" s="1" t="s">
        <v>8</v>
      </c>
      <c r="B342" s="2">
        <v>43003</v>
      </c>
      <c r="C342">
        <v>0.85140000000000005</v>
      </c>
      <c r="D342">
        <v>5326521000</v>
      </c>
      <c r="E342" s="2">
        <v>43003</v>
      </c>
      <c r="F342">
        <v>318.95</v>
      </c>
      <c r="G342">
        <v>23588180</v>
      </c>
      <c r="H342" s="2">
        <v>43003</v>
      </c>
      <c r="I342">
        <v>192.33</v>
      </c>
      <c r="J342">
        <v>266439620</v>
      </c>
      <c r="K342" s="2">
        <v>43003</v>
      </c>
      <c r="L342">
        <v>29.5</v>
      </c>
      <c r="M342">
        <v>56189200</v>
      </c>
      <c r="N342" s="2">
        <v>43003</v>
      </c>
    </row>
    <row r="343" spans="1:14" x14ac:dyDescent="0.3">
      <c r="A343" s="1" t="s">
        <v>8</v>
      </c>
      <c r="B343" s="2">
        <v>43010</v>
      </c>
      <c r="C343">
        <v>0.85499999999999998</v>
      </c>
      <c r="D343">
        <v>4029756000</v>
      </c>
      <c r="E343" s="2">
        <v>43010</v>
      </c>
      <c r="F343">
        <v>320.60000000000002</v>
      </c>
      <c r="G343">
        <v>14800110</v>
      </c>
      <c r="H343" s="2">
        <v>43010</v>
      </c>
      <c r="I343">
        <v>194.16</v>
      </c>
      <c r="J343">
        <v>192830100</v>
      </c>
      <c r="K343" s="2">
        <v>43010</v>
      </c>
      <c r="L343">
        <v>29.54</v>
      </c>
      <c r="M343">
        <v>42458200</v>
      </c>
      <c r="N343" s="2">
        <v>43010</v>
      </c>
    </row>
    <row r="344" spans="1:14" x14ac:dyDescent="0.3">
      <c r="A344" s="1" t="s">
        <v>8</v>
      </c>
      <c r="B344" s="2">
        <v>43017</v>
      </c>
      <c r="C344">
        <v>0.879</v>
      </c>
      <c r="D344">
        <v>4190574000</v>
      </c>
      <c r="E344" s="2">
        <v>43017</v>
      </c>
      <c r="F344">
        <v>320</v>
      </c>
      <c r="G344">
        <v>12314650</v>
      </c>
      <c r="H344" s="2">
        <v>43017</v>
      </c>
      <c r="I344">
        <v>196.48</v>
      </c>
      <c r="J344">
        <v>168715990</v>
      </c>
      <c r="K344" s="2">
        <v>43017</v>
      </c>
      <c r="L344">
        <v>29.785</v>
      </c>
      <c r="M344">
        <v>46814800</v>
      </c>
      <c r="N344" s="2">
        <v>43017</v>
      </c>
    </row>
    <row r="345" spans="1:14" x14ac:dyDescent="0.3">
      <c r="A345" s="1" t="s">
        <v>8</v>
      </c>
      <c r="B345" s="2">
        <v>43024</v>
      </c>
      <c r="C345">
        <v>0.83950000000000002</v>
      </c>
      <c r="D345">
        <v>3627703000</v>
      </c>
      <c r="E345" s="2">
        <v>43024</v>
      </c>
      <c r="F345">
        <v>321.8</v>
      </c>
      <c r="G345">
        <v>17968900</v>
      </c>
      <c r="H345" s="2">
        <v>43024</v>
      </c>
      <c r="I345">
        <v>192.97</v>
      </c>
      <c r="J345">
        <v>165666730</v>
      </c>
      <c r="K345" s="2">
        <v>43024</v>
      </c>
      <c r="L345">
        <v>29.52</v>
      </c>
      <c r="M345">
        <v>41102600</v>
      </c>
      <c r="N345" s="2">
        <v>43024</v>
      </c>
    </row>
    <row r="346" spans="1:14" x14ac:dyDescent="0.3">
      <c r="A346" s="1" t="s">
        <v>8</v>
      </c>
      <c r="B346" s="2">
        <v>43031</v>
      </c>
      <c r="C346">
        <v>0.8175</v>
      </c>
      <c r="D346">
        <v>2736557000</v>
      </c>
      <c r="E346" s="2">
        <v>43031</v>
      </c>
      <c r="F346">
        <v>322</v>
      </c>
      <c r="G346">
        <v>13534000</v>
      </c>
      <c r="H346" s="2">
        <v>43031</v>
      </c>
      <c r="I346">
        <v>196.05</v>
      </c>
      <c r="J346">
        <v>159728870</v>
      </c>
      <c r="K346" s="2">
        <v>43031</v>
      </c>
      <c r="L346">
        <v>29.375</v>
      </c>
      <c r="M346">
        <v>47057900</v>
      </c>
      <c r="N346" s="2">
        <v>43031</v>
      </c>
    </row>
    <row r="347" spans="1:14" x14ac:dyDescent="0.3">
      <c r="A347" s="1" t="s">
        <v>8</v>
      </c>
      <c r="B347" s="2">
        <v>43038</v>
      </c>
      <c r="C347">
        <v>0.8357</v>
      </c>
      <c r="D347">
        <v>3048065000</v>
      </c>
      <c r="E347" s="2">
        <v>43038</v>
      </c>
      <c r="F347">
        <v>317.8</v>
      </c>
      <c r="G347">
        <v>14194200</v>
      </c>
      <c r="H347" s="2">
        <v>43038</v>
      </c>
      <c r="I347">
        <v>193.8</v>
      </c>
      <c r="J347">
        <v>162022280</v>
      </c>
      <c r="K347" s="2">
        <v>43038</v>
      </c>
      <c r="L347">
        <v>29.315000000000001</v>
      </c>
      <c r="M347">
        <v>58274300</v>
      </c>
      <c r="N347" s="2">
        <v>43038</v>
      </c>
    </row>
    <row r="348" spans="1:14" x14ac:dyDescent="0.3">
      <c r="A348" s="1" t="s">
        <v>8</v>
      </c>
      <c r="B348" s="2">
        <v>43045</v>
      </c>
      <c r="C348">
        <v>0.85</v>
      </c>
      <c r="D348">
        <v>2885175000</v>
      </c>
      <c r="E348" s="2">
        <v>43045</v>
      </c>
      <c r="F348">
        <v>329.35</v>
      </c>
      <c r="G348">
        <v>30289200</v>
      </c>
      <c r="H348" s="2">
        <v>43045</v>
      </c>
      <c r="I348">
        <v>217.7</v>
      </c>
      <c r="J348">
        <v>483320890</v>
      </c>
      <c r="K348" s="2">
        <v>43045</v>
      </c>
      <c r="L348">
        <v>29.9</v>
      </c>
      <c r="M348">
        <v>70485100</v>
      </c>
      <c r="N348" s="2">
        <v>43045</v>
      </c>
    </row>
    <row r="349" spans="1:14" x14ac:dyDescent="0.3">
      <c r="A349" s="1" t="s">
        <v>8</v>
      </c>
      <c r="B349" s="2">
        <v>43052</v>
      </c>
      <c r="C349">
        <v>0.82579999999999998</v>
      </c>
      <c r="D349">
        <v>2404910000</v>
      </c>
      <c r="E349" s="2">
        <v>43052</v>
      </c>
      <c r="F349">
        <v>300.7</v>
      </c>
      <c r="G349">
        <v>28653560</v>
      </c>
      <c r="H349" s="2">
        <v>43052</v>
      </c>
      <c r="I349">
        <v>225.65</v>
      </c>
      <c r="J349">
        <v>292658100</v>
      </c>
      <c r="K349" s="2">
        <v>43052</v>
      </c>
      <c r="L349">
        <v>29.085000000000001</v>
      </c>
      <c r="M349">
        <v>57406600</v>
      </c>
      <c r="N349" s="2">
        <v>43052</v>
      </c>
    </row>
    <row r="350" spans="1:14" x14ac:dyDescent="0.3">
      <c r="A350" s="1" t="s">
        <v>8</v>
      </c>
      <c r="B350" s="2">
        <v>43059</v>
      </c>
      <c r="C350">
        <v>0.83399999999999996</v>
      </c>
      <c r="D350">
        <v>1372140000</v>
      </c>
      <c r="E350" s="2">
        <v>43059</v>
      </c>
      <c r="F350">
        <v>303.8</v>
      </c>
      <c r="G350">
        <v>17275500</v>
      </c>
      <c r="H350" s="2">
        <v>43059</v>
      </c>
      <c r="I350">
        <v>228</v>
      </c>
      <c r="J350">
        <v>227632960</v>
      </c>
      <c r="K350" s="2">
        <v>43059</v>
      </c>
      <c r="L350">
        <v>29.37</v>
      </c>
      <c r="M350">
        <v>33811500</v>
      </c>
      <c r="N350" s="2">
        <v>43059</v>
      </c>
    </row>
    <row r="351" spans="1:14" x14ac:dyDescent="0.3">
      <c r="A351" s="1" t="s">
        <v>8</v>
      </c>
      <c r="B351" s="2">
        <v>43066</v>
      </c>
      <c r="C351">
        <v>0.82</v>
      </c>
      <c r="D351">
        <v>1868570000</v>
      </c>
      <c r="E351" s="2">
        <v>43066</v>
      </c>
      <c r="F351">
        <v>292</v>
      </c>
      <c r="G351">
        <v>20378750</v>
      </c>
      <c r="H351" s="2">
        <v>43066</v>
      </c>
      <c r="I351">
        <v>221.5</v>
      </c>
      <c r="J351">
        <v>184347810</v>
      </c>
      <c r="K351" s="2">
        <v>43066</v>
      </c>
      <c r="L351">
        <v>27.704999999999998</v>
      </c>
      <c r="M351">
        <v>63852300</v>
      </c>
      <c r="N351" s="2">
        <v>43066</v>
      </c>
    </row>
    <row r="352" spans="1:14" x14ac:dyDescent="0.3">
      <c r="A352" s="1" t="s">
        <v>8</v>
      </c>
      <c r="B352" s="2">
        <v>43073</v>
      </c>
      <c r="C352">
        <v>0.80789999999999995</v>
      </c>
      <c r="D352">
        <v>2023646000</v>
      </c>
      <c r="E352" s="2">
        <v>43073</v>
      </c>
      <c r="F352">
        <v>293.75</v>
      </c>
      <c r="G352">
        <v>14324600</v>
      </c>
      <c r="H352" s="2">
        <v>43073</v>
      </c>
      <c r="I352">
        <v>220.89</v>
      </c>
      <c r="J352">
        <v>162523690</v>
      </c>
      <c r="K352" s="2">
        <v>43073</v>
      </c>
      <c r="L352">
        <v>27.7</v>
      </c>
      <c r="M352">
        <v>51948200</v>
      </c>
      <c r="N352" s="2">
        <v>43073</v>
      </c>
    </row>
    <row r="353" spans="1:14" x14ac:dyDescent="0.3">
      <c r="A353" s="1" t="s">
        <v>8</v>
      </c>
      <c r="B353" s="2">
        <v>43080</v>
      </c>
      <c r="C353">
        <v>0.82469999999999999</v>
      </c>
      <c r="D353">
        <v>1777243000</v>
      </c>
      <c r="E353" s="2">
        <v>43080</v>
      </c>
      <c r="F353">
        <v>299.64999999999998</v>
      </c>
      <c r="G353">
        <v>18993430</v>
      </c>
      <c r="H353" s="2">
        <v>43080</v>
      </c>
      <c r="I353">
        <v>226.53</v>
      </c>
      <c r="J353">
        <v>233717430</v>
      </c>
      <c r="K353" s="2">
        <v>43080</v>
      </c>
      <c r="L353">
        <v>28.914999999999999</v>
      </c>
      <c r="M353">
        <v>58252800</v>
      </c>
      <c r="N353" s="2">
        <v>43080</v>
      </c>
    </row>
    <row r="354" spans="1:14" x14ac:dyDescent="0.3">
      <c r="A354" s="1" t="s">
        <v>8</v>
      </c>
      <c r="B354" s="2">
        <v>43087</v>
      </c>
      <c r="C354">
        <v>0.7349</v>
      </c>
      <c r="D354">
        <v>5892457000</v>
      </c>
      <c r="E354" s="2">
        <v>43087</v>
      </c>
      <c r="F354">
        <v>293.75</v>
      </c>
      <c r="G354">
        <v>16879760</v>
      </c>
      <c r="H354" s="2">
        <v>43087</v>
      </c>
      <c r="I354">
        <v>221.44</v>
      </c>
      <c r="J354">
        <v>149889740</v>
      </c>
      <c r="K354" s="2">
        <v>43087</v>
      </c>
      <c r="L354">
        <v>28.234999999999999</v>
      </c>
      <c r="M354">
        <v>56606200</v>
      </c>
      <c r="N354" s="2">
        <v>43087</v>
      </c>
    </row>
    <row r="355" spans="1:14" x14ac:dyDescent="0.3">
      <c r="A355" s="1" t="s">
        <v>8</v>
      </c>
      <c r="B355" s="2">
        <v>43094</v>
      </c>
      <c r="C355">
        <v>0.72889999999999999</v>
      </c>
      <c r="D355">
        <v>1379736000</v>
      </c>
      <c r="E355" s="2">
        <v>43094</v>
      </c>
      <c r="F355">
        <v>291.5</v>
      </c>
      <c r="G355">
        <v>10805290</v>
      </c>
      <c r="H355" s="2">
        <v>43094</v>
      </c>
      <c r="I355">
        <v>225.2</v>
      </c>
      <c r="J355">
        <v>96493020</v>
      </c>
      <c r="K355" s="2">
        <v>43094</v>
      </c>
      <c r="L355">
        <v>27.89</v>
      </c>
      <c r="M355">
        <v>26769400</v>
      </c>
      <c r="N355" s="2">
        <v>43094</v>
      </c>
    </row>
    <row r="356" spans="1:14" x14ac:dyDescent="0.3">
      <c r="A356" s="1" t="s">
        <v>8</v>
      </c>
      <c r="B356" s="2">
        <v>43101</v>
      </c>
      <c r="C356">
        <v>0.75870000000000004</v>
      </c>
      <c r="D356">
        <v>861175000</v>
      </c>
      <c r="E356" s="2">
        <v>43101</v>
      </c>
      <c r="F356">
        <v>311.95</v>
      </c>
      <c r="G356">
        <v>12222400</v>
      </c>
      <c r="H356" s="2">
        <v>43101</v>
      </c>
      <c r="I356">
        <v>238.6</v>
      </c>
      <c r="J356">
        <v>119582940</v>
      </c>
      <c r="K356" s="2">
        <v>43101</v>
      </c>
      <c r="L356">
        <v>28.22</v>
      </c>
      <c r="M356">
        <v>23102800</v>
      </c>
      <c r="N356" s="2">
        <v>43101</v>
      </c>
    </row>
    <row r="357" spans="1:14" x14ac:dyDescent="0.3">
      <c r="A357" s="1" t="s">
        <v>8</v>
      </c>
      <c r="B357" s="2">
        <v>43108</v>
      </c>
      <c r="C357">
        <v>0.76749999999999996</v>
      </c>
      <c r="D357">
        <v>1795876000</v>
      </c>
      <c r="E357" s="2">
        <v>43108</v>
      </c>
      <c r="F357">
        <v>324.35000000000002</v>
      </c>
      <c r="G357">
        <v>20182890</v>
      </c>
      <c r="H357" s="2">
        <v>43108</v>
      </c>
      <c r="I357">
        <v>237.75</v>
      </c>
      <c r="J357">
        <v>166460220</v>
      </c>
      <c r="K357" s="2">
        <v>43108</v>
      </c>
      <c r="L357">
        <v>28.8</v>
      </c>
      <c r="M357">
        <v>50469800</v>
      </c>
      <c r="N357" s="2">
        <v>43108</v>
      </c>
    </row>
    <row r="358" spans="1:14" x14ac:dyDescent="0.3">
      <c r="A358" s="1" t="s">
        <v>8</v>
      </c>
      <c r="B358" s="2">
        <v>43115</v>
      </c>
      <c r="C358">
        <v>0.78439999999999999</v>
      </c>
      <c r="D358">
        <v>1993622000</v>
      </c>
      <c r="E358" s="2">
        <v>43115</v>
      </c>
      <c r="F358">
        <v>328</v>
      </c>
      <c r="G358">
        <v>29394910</v>
      </c>
      <c r="H358" s="2">
        <v>43115</v>
      </c>
      <c r="I358">
        <v>242.45</v>
      </c>
      <c r="J358">
        <v>184648940</v>
      </c>
      <c r="K358" s="2">
        <v>43115</v>
      </c>
      <c r="L358">
        <v>30.2</v>
      </c>
      <c r="M358">
        <v>81258000</v>
      </c>
      <c r="N358" s="2">
        <v>43115</v>
      </c>
    </row>
    <row r="359" spans="1:14" x14ac:dyDescent="0.3">
      <c r="A359" s="1" t="s">
        <v>8</v>
      </c>
      <c r="B359" s="2">
        <v>43122</v>
      </c>
      <c r="C359">
        <v>0.76080000000000003</v>
      </c>
      <c r="D359">
        <v>2751421000</v>
      </c>
      <c r="E359" s="2">
        <v>43122</v>
      </c>
      <c r="F359">
        <v>351.8</v>
      </c>
      <c r="G359">
        <v>41393810</v>
      </c>
      <c r="H359" s="2">
        <v>43122</v>
      </c>
      <c r="I359">
        <v>247</v>
      </c>
      <c r="J359">
        <v>190317810</v>
      </c>
      <c r="K359" s="2">
        <v>43122</v>
      </c>
      <c r="L359">
        <v>30.38</v>
      </c>
      <c r="M359">
        <v>91225900</v>
      </c>
      <c r="N359" s="2">
        <v>43122</v>
      </c>
    </row>
    <row r="360" spans="1:14" x14ac:dyDescent="0.3">
      <c r="A360" s="1" t="s">
        <v>8</v>
      </c>
      <c r="B360" s="2">
        <v>43129</v>
      </c>
      <c r="C360">
        <v>0.7278</v>
      </c>
      <c r="D360">
        <v>3895322000</v>
      </c>
      <c r="E360" s="2">
        <v>43129</v>
      </c>
      <c r="F360">
        <v>339.9</v>
      </c>
      <c r="G360">
        <v>27506010</v>
      </c>
      <c r="H360" s="2">
        <v>43129</v>
      </c>
      <c r="I360">
        <v>257.32</v>
      </c>
      <c r="J360">
        <v>315944620</v>
      </c>
      <c r="K360" s="2">
        <v>43129</v>
      </c>
      <c r="L360">
        <v>28.954999999999998</v>
      </c>
      <c r="M360">
        <v>83552600</v>
      </c>
      <c r="N360" s="2">
        <v>43129</v>
      </c>
    </row>
    <row r="361" spans="1:14" x14ac:dyDescent="0.3">
      <c r="A361" s="1" t="s">
        <v>8</v>
      </c>
      <c r="B361" s="2">
        <v>43136</v>
      </c>
      <c r="C361">
        <v>0.73070000000000002</v>
      </c>
      <c r="D361">
        <v>3075602000</v>
      </c>
      <c r="E361" s="2">
        <v>43136</v>
      </c>
      <c r="F361">
        <v>324.55</v>
      </c>
      <c r="G361">
        <v>28248480</v>
      </c>
      <c r="H361" s="2">
        <v>43136</v>
      </c>
      <c r="I361">
        <v>250.11</v>
      </c>
      <c r="J361">
        <v>303509660</v>
      </c>
      <c r="K361" s="2">
        <v>43136</v>
      </c>
      <c r="L361">
        <v>28.315000000000001</v>
      </c>
      <c r="M361">
        <v>110452000</v>
      </c>
      <c r="N361" s="2">
        <v>43136</v>
      </c>
    </row>
    <row r="362" spans="1:14" x14ac:dyDescent="0.3">
      <c r="A362" s="1" t="s">
        <v>8</v>
      </c>
      <c r="B362" s="2">
        <v>43143</v>
      </c>
      <c r="C362">
        <v>0.76980000000000004</v>
      </c>
      <c r="D362">
        <v>2387194000</v>
      </c>
      <c r="E362" s="2">
        <v>43143</v>
      </c>
      <c r="F362">
        <v>324.2</v>
      </c>
      <c r="G362">
        <v>23422490</v>
      </c>
      <c r="H362" s="2">
        <v>43143</v>
      </c>
      <c r="I362">
        <v>266.99</v>
      </c>
      <c r="J362">
        <v>258267290</v>
      </c>
      <c r="K362" s="2">
        <v>43143</v>
      </c>
      <c r="L362">
        <v>28.504999999999999</v>
      </c>
      <c r="M362">
        <v>83158400</v>
      </c>
      <c r="N362" s="2">
        <v>43143</v>
      </c>
    </row>
    <row r="363" spans="1:14" x14ac:dyDescent="0.3">
      <c r="A363" s="1" t="s">
        <v>8</v>
      </c>
      <c r="B363" s="2">
        <v>43150</v>
      </c>
      <c r="C363">
        <v>0.78100000000000003</v>
      </c>
      <c r="D363">
        <v>1571455000</v>
      </c>
      <c r="E363" s="2">
        <v>43150</v>
      </c>
      <c r="F363">
        <v>337.3</v>
      </c>
      <c r="G363">
        <v>12858890</v>
      </c>
      <c r="H363" s="2">
        <v>43150</v>
      </c>
      <c r="I363">
        <v>277.49</v>
      </c>
      <c r="J363">
        <v>169856090</v>
      </c>
      <c r="K363" s="2">
        <v>43150</v>
      </c>
      <c r="L363">
        <v>29.2</v>
      </c>
      <c r="M363">
        <v>43176200</v>
      </c>
      <c r="N363" s="2">
        <v>43150</v>
      </c>
    </row>
    <row r="364" spans="1:14" x14ac:dyDescent="0.3">
      <c r="A364" s="1" t="s">
        <v>8</v>
      </c>
      <c r="B364" s="2">
        <v>43157</v>
      </c>
      <c r="C364">
        <v>0.7792</v>
      </c>
      <c r="D364">
        <v>2260164000</v>
      </c>
      <c r="E364" s="2">
        <v>43157</v>
      </c>
      <c r="F364">
        <v>319.5</v>
      </c>
      <c r="G364">
        <v>20156080</v>
      </c>
      <c r="H364" s="2">
        <v>43157</v>
      </c>
      <c r="I364">
        <v>273</v>
      </c>
      <c r="J364">
        <v>245194030</v>
      </c>
      <c r="K364" s="2">
        <v>43157</v>
      </c>
      <c r="L364">
        <v>28.22</v>
      </c>
      <c r="M364">
        <v>88855300</v>
      </c>
      <c r="N364" s="2">
        <v>43157</v>
      </c>
    </row>
    <row r="365" spans="1:14" x14ac:dyDescent="0.3">
      <c r="A365" s="1" t="s">
        <v>8</v>
      </c>
      <c r="B365" s="2">
        <v>43164</v>
      </c>
      <c r="C365">
        <v>0.77890000000000004</v>
      </c>
      <c r="D365">
        <v>1370273000</v>
      </c>
      <c r="E365" s="2">
        <v>43164</v>
      </c>
      <c r="F365">
        <v>313.25</v>
      </c>
      <c r="G365">
        <v>13290650</v>
      </c>
      <c r="H365" s="2">
        <v>43164</v>
      </c>
      <c r="I365">
        <v>274.60000000000002</v>
      </c>
      <c r="J365">
        <v>150898360</v>
      </c>
      <c r="K365" s="2">
        <v>43164</v>
      </c>
      <c r="L365">
        <v>28.63</v>
      </c>
      <c r="M365">
        <v>52304200</v>
      </c>
      <c r="N365" s="2">
        <v>43164</v>
      </c>
    </row>
    <row r="366" spans="1:14" x14ac:dyDescent="0.3">
      <c r="A366" s="1" t="s">
        <v>8</v>
      </c>
      <c r="B366" s="2">
        <v>43171</v>
      </c>
      <c r="C366">
        <v>0.76539999999999997</v>
      </c>
      <c r="D366">
        <v>1818143000</v>
      </c>
      <c r="E366" s="2">
        <v>43171</v>
      </c>
      <c r="F366">
        <v>319.3</v>
      </c>
      <c r="G366">
        <v>29672460</v>
      </c>
      <c r="H366" s="2">
        <v>43171</v>
      </c>
      <c r="I366">
        <v>256.14999999999998</v>
      </c>
      <c r="J366">
        <v>289826120</v>
      </c>
      <c r="K366" s="2">
        <v>43171</v>
      </c>
      <c r="L366">
        <v>29.41</v>
      </c>
      <c r="M366">
        <v>104528400</v>
      </c>
      <c r="N366" s="2">
        <v>43171</v>
      </c>
    </row>
    <row r="367" spans="1:14" x14ac:dyDescent="0.3">
      <c r="A367" s="1" t="s">
        <v>8</v>
      </c>
      <c r="B367" s="2">
        <v>43178</v>
      </c>
      <c r="C367">
        <v>0.73399999999999999</v>
      </c>
      <c r="D367">
        <v>1981898000</v>
      </c>
      <c r="E367" s="2">
        <v>43178</v>
      </c>
      <c r="F367">
        <v>314.5</v>
      </c>
      <c r="G367">
        <v>25812270</v>
      </c>
      <c r="H367" s="2">
        <v>43178</v>
      </c>
      <c r="I367">
        <v>262</v>
      </c>
      <c r="J367">
        <v>276201030</v>
      </c>
      <c r="K367" s="2">
        <v>43178</v>
      </c>
      <c r="L367">
        <v>28.885000000000002</v>
      </c>
      <c r="M367">
        <v>55357700</v>
      </c>
      <c r="N367" s="2">
        <v>43178</v>
      </c>
    </row>
    <row r="368" spans="1:14" x14ac:dyDescent="0.3">
      <c r="A368" s="1" t="s">
        <v>8</v>
      </c>
      <c r="B368" s="2">
        <v>43185</v>
      </c>
      <c r="C368">
        <v>0.76990000000000003</v>
      </c>
      <c r="D368">
        <v>3327832000</v>
      </c>
      <c r="E368" s="2">
        <v>43185</v>
      </c>
      <c r="F368">
        <v>313.89999999999998</v>
      </c>
      <c r="G368">
        <v>14123170</v>
      </c>
      <c r="H368" s="2">
        <v>43185</v>
      </c>
      <c r="I368">
        <v>253.57</v>
      </c>
      <c r="J368">
        <v>190043060</v>
      </c>
      <c r="K368" s="2">
        <v>43185</v>
      </c>
      <c r="L368">
        <v>28.37</v>
      </c>
      <c r="M368">
        <v>64912600</v>
      </c>
      <c r="N368" s="2">
        <v>43185</v>
      </c>
    </row>
    <row r="369" spans="1:14" x14ac:dyDescent="0.3">
      <c r="A369" s="1" t="s">
        <v>8</v>
      </c>
      <c r="B369" s="2">
        <v>43192</v>
      </c>
      <c r="C369">
        <v>0.75339999999999996</v>
      </c>
      <c r="D369">
        <v>1943971000</v>
      </c>
      <c r="E369" s="2">
        <v>43192</v>
      </c>
      <c r="F369">
        <v>319.60000000000002</v>
      </c>
      <c r="G369">
        <v>26491650</v>
      </c>
      <c r="H369" s="2">
        <v>43192</v>
      </c>
      <c r="I369">
        <v>256.76</v>
      </c>
      <c r="J369">
        <v>243814500</v>
      </c>
      <c r="K369" s="2">
        <v>43192</v>
      </c>
      <c r="L369">
        <v>28.94</v>
      </c>
      <c r="M369">
        <v>49743500</v>
      </c>
      <c r="N369" s="2">
        <v>43192</v>
      </c>
    </row>
    <row r="370" spans="1:14" x14ac:dyDescent="0.3">
      <c r="A370" s="1" t="s">
        <v>8</v>
      </c>
      <c r="B370" s="2">
        <v>43199</v>
      </c>
      <c r="C370">
        <v>0.74299999999999999</v>
      </c>
      <c r="D370">
        <v>5122423000</v>
      </c>
      <c r="E370" s="2">
        <v>43199</v>
      </c>
      <c r="F370">
        <v>323</v>
      </c>
      <c r="G370">
        <v>76686180</v>
      </c>
      <c r="H370" s="2">
        <v>43199</v>
      </c>
      <c r="I370">
        <v>204.7</v>
      </c>
      <c r="J370">
        <v>911006960</v>
      </c>
      <c r="K370" s="2">
        <v>43199</v>
      </c>
      <c r="L370">
        <v>29.094999999999999</v>
      </c>
      <c r="M370">
        <v>190361000</v>
      </c>
      <c r="N370" s="2">
        <v>43199</v>
      </c>
    </row>
    <row r="371" spans="1:14" x14ac:dyDescent="0.3">
      <c r="A371" s="1" t="s">
        <v>8</v>
      </c>
      <c r="B371" s="2">
        <v>43206</v>
      </c>
      <c r="C371">
        <v>0.73980000000000001</v>
      </c>
      <c r="D371">
        <v>2402493000</v>
      </c>
      <c r="E371" s="2">
        <v>43206</v>
      </c>
      <c r="F371">
        <v>338.95</v>
      </c>
      <c r="G371">
        <v>32441750</v>
      </c>
      <c r="H371" s="2">
        <v>43206</v>
      </c>
      <c r="I371">
        <v>215.36</v>
      </c>
      <c r="J371">
        <v>733031350</v>
      </c>
      <c r="K371" s="2">
        <v>43206</v>
      </c>
      <c r="L371">
        <v>29.36</v>
      </c>
      <c r="M371">
        <v>81776700</v>
      </c>
      <c r="N371" s="2">
        <v>43206</v>
      </c>
    </row>
    <row r="372" spans="1:14" x14ac:dyDescent="0.3">
      <c r="A372" s="1" t="s">
        <v>8</v>
      </c>
      <c r="B372" s="2">
        <v>43213</v>
      </c>
      <c r="C372">
        <v>0.75029999999999997</v>
      </c>
      <c r="D372">
        <v>1784058000</v>
      </c>
      <c r="E372" s="2">
        <v>43213</v>
      </c>
      <c r="F372">
        <v>381</v>
      </c>
      <c r="G372">
        <v>55810200</v>
      </c>
      <c r="H372" s="2">
        <v>43213</v>
      </c>
      <c r="I372">
        <v>224.87</v>
      </c>
      <c r="J372">
        <v>435250660</v>
      </c>
      <c r="K372" s="2">
        <v>43213</v>
      </c>
      <c r="L372">
        <v>29.555</v>
      </c>
      <c r="M372">
        <v>67985700</v>
      </c>
      <c r="N372" s="2">
        <v>43213</v>
      </c>
    </row>
    <row r="373" spans="1:14" x14ac:dyDescent="0.3">
      <c r="A373" s="1" t="s">
        <v>8</v>
      </c>
      <c r="B373" s="2">
        <v>43220</v>
      </c>
      <c r="C373">
        <v>0.74399999999999999</v>
      </c>
      <c r="D373">
        <v>1243807000</v>
      </c>
      <c r="E373" s="2">
        <v>43220</v>
      </c>
      <c r="F373">
        <v>386.75</v>
      </c>
      <c r="G373">
        <v>31583840</v>
      </c>
      <c r="H373" s="2">
        <v>43220</v>
      </c>
      <c r="I373">
        <v>228.55</v>
      </c>
      <c r="J373">
        <v>206811780</v>
      </c>
      <c r="K373" s="2">
        <v>43220</v>
      </c>
      <c r="L373">
        <v>29.405000000000001</v>
      </c>
      <c r="M373">
        <v>53139700</v>
      </c>
      <c r="N373" s="2">
        <v>43220</v>
      </c>
    </row>
    <row r="374" spans="1:14" x14ac:dyDescent="0.3">
      <c r="A374" s="1" t="s">
        <v>8</v>
      </c>
      <c r="B374" s="2">
        <v>43227</v>
      </c>
      <c r="C374">
        <v>0.745</v>
      </c>
      <c r="D374">
        <v>1415118000</v>
      </c>
      <c r="E374" s="2">
        <v>43227</v>
      </c>
      <c r="F374">
        <v>401.45</v>
      </c>
      <c r="G374">
        <v>21265480</v>
      </c>
      <c r="H374" s="2">
        <v>43227</v>
      </c>
      <c r="I374">
        <v>235.72</v>
      </c>
      <c r="J374">
        <v>220151290</v>
      </c>
      <c r="K374" s="2">
        <v>43227</v>
      </c>
      <c r="L374">
        <v>29.684999999999999</v>
      </c>
      <c r="M374">
        <v>48437700</v>
      </c>
      <c r="N374" s="2">
        <v>43227</v>
      </c>
    </row>
    <row r="375" spans="1:14" x14ac:dyDescent="0.3">
      <c r="A375" s="1" t="s">
        <v>8</v>
      </c>
      <c r="B375" s="2">
        <v>43234</v>
      </c>
      <c r="C375">
        <v>0.74339999999999995</v>
      </c>
      <c r="D375">
        <v>1803352000</v>
      </c>
      <c r="E375" s="2">
        <v>43234</v>
      </c>
      <c r="F375">
        <v>387</v>
      </c>
      <c r="G375">
        <v>19179580</v>
      </c>
      <c r="H375" s="2">
        <v>43234</v>
      </c>
      <c r="I375">
        <v>222.2</v>
      </c>
      <c r="J375">
        <v>261445850</v>
      </c>
      <c r="K375" s="2">
        <v>43234</v>
      </c>
      <c r="L375">
        <v>29.7</v>
      </c>
      <c r="M375">
        <v>83270300</v>
      </c>
      <c r="N375" s="2">
        <v>43234</v>
      </c>
    </row>
    <row r="376" spans="1:14" x14ac:dyDescent="0.3">
      <c r="A376" s="1" t="s">
        <v>8</v>
      </c>
      <c r="B376" s="2">
        <v>43241</v>
      </c>
      <c r="C376">
        <v>0.72699999999999998</v>
      </c>
      <c r="D376">
        <v>1411654000</v>
      </c>
      <c r="E376" s="2">
        <v>43241</v>
      </c>
      <c r="F376">
        <v>378.3</v>
      </c>
      <c r="G376">
        <v>15998900</v>
      </c>
      <c r="H376" s="2">
        <v>43241</v>
      </c>
      <c r="I376">
        <v>220</v>
      </c>
      <c r="J376">
        <v>218158880</v>
      </c>
      <c r="K376" s="2">
        <v>43241</v>
      </c>
      <c r="L376">
        <v>29.135000000000002</v>
      </c>
      <c r="M376">
        <v>65858300</v>
      </c>
      <c r="N376" s="2">
        <v>43241</v>
      </c>
    </row>
    <row r="377" spans="1:14" x14ac:dyDescent="0.3">
      <c r="A377" s="1" t="s">
        <v>8</v>
      </c>
      <c r="B377" s="2">
        <v>43248</v>
      </c>
      <c r="C377">
        <v>0.71499999999999997</v>
      </c>
      <c r="D377">
        <v>2081374000</v>
      </c>
      <c r="E377" s="2">
        <v>43248</v>
      </c>
      <c r="F377">
        <v>382.55</v>
      </c>
      <c r="G377">
        <v>13493330</v>
      </c>
      <c r="H377" s="2">
        <v>43248</v>
      </c>
      <c r="I377">
        <v>220</v>
      </c>
      <c r="J377">
        <v>210498410</v>
      </c>
      <c r="K377" s="2">
        <v>43248</v>
      </c>
      <c r="L377">
        <v>28.86</v>
      </c>
      <c r="M377">
        <v>86734900</v>
      </c>
      <c r="N377" s="2">
        <v>43248</v>
      </c>
    </row>
    <row r="378" spans="1:14" x14ac:dyDescent="0.3">
      <c r="A378" s="1" t="s">
        <v>8</v>
      </c>
      <c r="B378" s="2">
        <v>43255</v>
      </c>
      <c r="C378">
        <v>0.68979999999999997</v>
      </c>
      <c r="D378">
        <v>1834491000</v>
      </c>
      <c r="E378" s="2">
        <v>43255</v>
      </c>
      <c r="F378">
        <v>382.15</v>
      </c>
      <c r="G378">
        <v>33263620</v>
      </c>
      <c r="H378" s="2">
        <v>43255</v>
      </c>
      <c r="I378">
        <v>212.6</v>
      </c>
      <c r="J378">
        <v>225652690</v>
      </c>
      <c r="K378" s="2">
        <v>43255</v>
      </c>
      <c r="L378">
        <v>28.535</v>
      </c>
      <c r="M378">
        <v>58365100</v>
      </c>
      <c r="N378" s="2">
        <v>43255</v>
      </c>
    </row>
    <row r="379" spans="1:14" x14ac:dyDescent="0.3">
      <c r="A379" s="1" t="s">
        <v>8</v>
      </c>
      <c r="B379" s="2">
        <v>43262</v>
      </c>
      <c r="C379">
        <v>0.69120000000000004</v>
      </c>
      <c r="D379">
        <v>2595014000</v>
      </c>
      <c r="E379" s="2">
        <v>43262</v>
      </c>
      <c r="F379">
        <v>383.25</v>
      </c>
      <c r="G379">
        <v>11639600</v>
      </c>
      <c r="H379" s="2">
        <v>43262</v>
      </c>
      <c r="I379">
        <v>209.36</v>
      </c>
      <c r="J379">
        <v>205662640</v>
      </c>
      <c r="K379" s="2">
        <v>43262</v>
      </c>
      <c r="L379">
        <v>28.26</v>
      </c>
      <c r="M379">
        <v>63247200</v>
      </c>
      <c r="N379" s="2">
        <v>43262</v>
      </c>
    </row>
    <row r="380" spans="1:14" x14ac:dyDescent="0.3">
      <c r="A380" s="1" t="s">
        <v>8</v>
      </c>
      <c r="B380" s="2">
        <v>43269</v>
      </c>
      <c r="C380">
        <v>0.68920000000000003</v>
      </c>
      <c r="D380">
        <v>4216057000</v>
      </c>
      <c r="E380" s="2">
        <v>43269</v>
      </c>
      <c r="F380">
        <v>390.8</v>
      </c>
      <c r="G380">
        <v>20568350</v>
      </c>
      <c r="H380" s="2">
        <v>43269</v>
      </c>
      <c r="I380">
        <v>214.43</v>
      </c>
      <c r="J380">
        <v>298911760</v>
      </c>
      <c r="K380" s="2">
        <v>43269</v>
      </c>
      <c r="L380">
        <v>28.434999999999999</v>
      </c>
      <c r="M380">
        <v>101087400</v>
      </c>
      <c r="N380" s="2">
        <v>43269</v>
      </c>
    </row>
    <row r="381" spans="1:14" x14ac:dyDescent="0.3">
      <c r="A381" s="1" t="s">
        <v>8</v>
      </c>
      <c r="B381" s="2">
        <v>43276</v>
      </c>
      <c r="C381">
        <v>0.67559999999999998</v>
      </c>
      <c r="D381">
        <v>1899657000</v>
      </c>
      <c r="E381" s="2">
        <v>43276</v>
      </c>
      <c r="F381">
        <v>396.15</v>
      </c>
      <c r="G381">
        <v>14988570</v>
      </c>
      <c r="H381" s="2">
        <v>43276</v>
      </c>
      <c r="I381">
        <v>218</v>
      </c>
      <c r="J381">
        <v>315002820</v>
      </c>
      <c r="K381" s="2">
        <v>43276</v>
      </c>
      <c r="L381">
        <v>28.48</v>
      </c>
      <c r="M381">
        <v>61468000</v>
      </c>
      <c r="N381" s="2">
        <v>43276</v>
      </c>
    </row>
    <row r="382" spans="1:14" x14ac:dyDescent="0.3">
      <c r="A382" s="1" t="s">
        <v>8</v>
      </c>
      <c r="B382" s="2">
        <v>43283</v>
      </c>
      <c r="C382">
        <v>0.68</v>
      </c>
      <c r="D382">
        <v>1721083000</v>
      </c>
      <c r="E382" s="2">
        <v>43283</v>
      </c>
      <c r="F382">
        <v>403.4</v>
      </c>
      <c r="G382">
        <v>13000350</v>
      </c>
      <c r="H382" s="2">
        <v>43283</v>
      </c>
      <c r="I382">
        <v>226.71</v>
      </c>
      <c r="J382">
        <v>222571770</v>
      </c>
      <c r="K382" s="2">
        <v>43283</v>
      </c>
      <c r="L382">
        <v>28.47</v>
      </c>
      <c r="M382">
        <v>80183000</v>
      </c>
      <c r="N382" s="2">
        <v>43283</v>
      </c>
    </row>
    <row r="383" spans="1:14" x14ac:dyDescent="0.3">
      <c r="A383" s="1" t="s">
        <v>8</v>
      </c>
      <c r="B383" s="2">
        <v>43290</v>
      </c>
      <c r="C383">
        <v>0.69099999999999995</v>
      </c>
      <c r="D383">
        <v>1328163000</v>
      </c>
      <c r="E383" s="2">
        <v>43290</v>
      </c>
      <c r="F383">
        <v>406.9</v>
      </c>
      <c r="G383">
        <v>18519650</v>
      </c>
      <c r="H383" s="2">
        <v>43290</v>
      </c>
      <c r="I383">
        <v>229.85</v>
      </c>
      <c r="J383">
        <v>230581270</v>
      </c>
      <c r="K383" s="2">
        <v>43290</v>
      </c>
      <c r="L383">
        <v>28.9</v>
      </c>
      <c r="M383">
        <v>81476200</v>
      </c>
      <c r="N383" s="2">
        <v>43290</v>
      </c>
    </row>
    <row r="384" spans="1:14" x14ac:dyDescent="0.3">
      <c r="A384" s="1" t="s">
        <v>8</v>
      </c>
      <c r="B384" s="2">
        <v>43297</v>
      </c>
      <c r="C384">
        <v>0.67930000000000001</v>
      </c>
      <c r="D384">
        <v>1499206000</v>
      </c>
      <c r="E384" s="2">
        <v>43297</v>
      </c>
      <c r="F384">
        <v>393.25</v>
      </c>
      <c r="G384">
        <v>12599260</v>
      </c>
      <c r="H384" s="2">
        <v>43297</v>
      </c>
      <c r="I384">
        <v>204.34</v>
      </c>
      <c r="J384">
        <v>378930630</v>
      </c>
      <c r="K384" s="2">
        <v>43297</v>
      </c>
      <c r="L384">
        <v>28.465</v>
      </c>
      <c r="M384">
        <v>56510400</v>
      </c>
      <c r="N384" s="2">
        <v>43297</v>
      </c>
    </row>
    <row r="385" spans="1:14" x14ac:dyDescent="0.3">
      <c r="A385" s="1" t="s">
        <v>8</v>
      </c>
      <c r="B385" s="2">
        <v>43304</v>
      </c>
      <c r="C385">
        <v>0.67379999999999995</v>
      </c>
      <c r="D385">
        <v>724227000</v>
      </c>
      <c r="E385" s="2">
        <v>43304</v>
      </c>
      <c r="F385">
        <v>403.5</v>
      </c>
      <c r="G385">
        <v>8428220</v>
      </c>
      <c r="H385" s="2">
        <v>43304</v>
      </c>
      <c r="I385">
        <v>208.9</v>
      </c>
      <c r="J385">
        <v>303647640</v>
      </c>
      <c r="K385" s="2">
        <v>43304</v>
      </c>
      <c r="L385">
        <v>28.65</v>
      </c>
      <c r="M385">
        <v>40870300</v>
      </c>
      <c r="N385" s="2">
        <v>43304</v>
      </c>
    </row>
    <row r="386" spans="1:14" x14ac:dyDescent="0.3">
      <c r="A386" s="1" t="s">
        <v>8</v>
      </c>
      <c r="B386" s="2">
        <v>43311</v>
      </c>
      <c r="C386">
        <v>0.66820000000000002</v>
      </c>
      <c r="D386">
        <v>1048629000</v>
      </c>
      <c r="E386" s="2">
        <v>43311</v>
      </c>
      <c r="F386">
        <v>411.25</v>
      </c>
      <c r="G386">
        <v>14353990</v>
      </c>
      <c r="H386" s="2">
        <v>43311</v>
      </c>
      <c r="I386">
        <v>202.21</v>
      </c>
      <c r="J386">
        <v>263016630</v>
      </c>
      <c r="K386" s="2">
        <v>43311</v>
      </c>
      <c r="L386">
        <v>29.204999999999998</v>
      </c>
      <c r="M386">
        <v>65986500</v>
      </c>
      <c r="N386" s="2">
        <v>43311</v>
      </c>
    </row>
    <row r="387" spans="1:14" x14ac:dyDescent="0.3">
      <c r="A387" s="1" t="s">
        <v>8</v>
      </c>
      <c r="B387" s="2">
        <v>43318</v>
      </c>
      <c r="C387">
        <v>0.63160000000000005</v>
      </c>
      <c r="D387">
        <v>1583599000</v>
      </c>
      <c r="E387" s="2">
        <v>43318</v>
      </c>
      <c r="F387">
        <v>433.25</v>
      </c>
      <c r="G387">
        <v>26162110</v>
      </c>
      <c r="H387" s="2">
        <v>43318</v>
      </c>
      <c r="I387">
        <v>186.15</v>
      </c>
      <c r="J387">
        <v>528480050</v>
      </c>
      <c r="K387" s="2">
        <v>43318</v>
      </c>
      <c r="L387">
        <v>28.92</v>
      </c>
      <c r="M387">
        <v>67126900</v>
      </c>
      <c r="N387" s="2">
        <v>43318</v>
      </c>
    </row>
    <row r="388" spans="1:14" x14ac:dyDescent="0.3">
      <c r="A388" s="1" t="s">
        <v>8</v>
      </c>
      <c r="B388" s="2">
        <v>43325</v>
      </c>
      <c r="C388">
        <v>0.62460000000000004</v>
      </c>
      <c r="D388">
        <v>1499437000</v>
      </c>
      <c r="E388" s="2">
        <v>43325</v>
      </c>
      <c r="F388">
        <v>425.8</v>
      </c>
      <c r="G388">
        <v>14902800</v>
      </c>
      <c r="H388" s="2">
        <v>43325</v>
      </c>
      <c r="I388">
        <v>189.55</v>
      </c>
      <c r="J388">
        <v>366397820</v>
      </c>
      <c r="K388" s="2">
        <v>43325</v>
      </c>
      <c r="L388">
        <v>27.704999999999998</v>
      </c>
      <c r="M388">
        <v>88764700</v>
      </c>
      <c r="N388" s="2">
        <v>43325</v>
      </c>
    </row>
    <row r="389" spans="1:14" x14ac:dyDescent="0.3">
      <c r="A389" s="1" t="s">
        <v>8</v>
      </c>
      <c r="B389" s="2">
        <v>43332</v>
      </c>
      <c r="C389">
        <v>0.62329999999999997</v>
      </c>
      <c r="D389">
        <v>1195846000</v>
      </c>
      <c r="E389" s="2">
        <v>43332</v>
      </c>
      <c r="F389">
        <v>428.1</v>
      </c>
      <c r="G389">
        <v>11142290</v>
      </c>
      <c r="H389" s="2">
        <v>43332</v>
      </c>
      <c r="I389">
        <v>180.39</v>
      </c>
      <c r="J389">
        <v>436374490</v>
      </c>
      <c r="K389" s="2">
        <v>43332</v>
      </c>
      <c r="L389">
        <v>28.31</v>
      </c>
      <c r="M389">
        <v>58435600</v>
      </c>
      <c r="N389" s="2">
        <v>43332</v>
      </c>
    </row>
    <row r="390" spans="1:14" x14ac:dyDescent="0.3">
      <c r="A390" s="1" t="s">
        <v>8</v>
      </c>
      <c r="B390" s="2">
        <v>43339</v>
      </c>
      <c r="C390">
        <v>0.63690000000000002</v>
      </c>
      <c r="D390">
        <v>1799136000</v>
      </c>
      <c r="E390" s="2">
        <v>43339</v>
      </c>
      <c r="F390">
        <v>435.7</v>
      </c>
      <c r="G390">
        <v>11769710</v>
      </c>
      <c r="H390" s="2">
        <v>43339</v>
      </c>
      <c r="I390">
        <v>182</v>
      </c>
      <c r="J390">
        <v>270138970</v>
      </c>
      <c r="K390" s="2">
        <v>43339</v>
      </c>
      <c r="L390">
        <v>28.74</v>
      </c>
      <c r="M390">
        <v>62968800</v>
      </c>
      <c r="N390" s="2">
        <v>43339</v>
      </c>
    </row>
    <row r="391" spans="1:14" x14ac:dyDescent="0.3">
      <c r="A391" s="1" t="s">
        <v>8</v>
      </c>
      <c r="B391" s="2">
        <v>43346</v>
      </c>
      <c r="C391">
        <v>0.62029999999999996</v>
      </c>
      <c r="D391">
        <v>1302045000</v>
      </c>
      <c r="E391" s="2">
        <v>43346</v>
      </c>
      <c r="F391">
        <v>439.55</v>
      </c>
      <c r="G391">
        <v>7909780</v>
      </c>
      <c r="H391" s="2">
        <v>43346</v>
      </c>
      <c r="I391">
        <v>174.9</v>
      </c>
      <c r="J391">
        <v>249754030</v>
      </c>
      <c r="K391" s="2">
        <v>43346</v>
      </c>
      <c r="L391">
        <v>27.7</v>
      </c>
      <c r="M391">
        <v>54947100</v>
      </c>
      <c r="N391" s="2">
        <v>43346</v>
      </c>
    </row>
    <row r="392" spans="1:14" x14ac:dyDescent="0.3">
      <c r="A392" s="1" t="s">
        <v>8</v>
      </c>
      <c r="B392" s="2">
        <v>43353</v>
      </c>
      <c r="C392">
        <v>0.62429999999999997</v>
      </c>
      <c r="D392">
        <v>2170328000</v>
      </c>
      <c r="E392" s="2">
        <v>43353</v>
      </c>
      <c r="F392">
        <v>441.35</v>
      </c>
      <c r="G392">
        <v>12360690</v>
      </c>
      <c r="H392" s="2">
        <v>43353</v>
      </c>
      <c r="I392">
        <v>188.71</v>
      </c>
      <c r="J392">
        <v>586678510</v>
      </c>
      <c r="K392" s="2">
        <v>43353</v>
      </c>
      <c r="L392">
        <v>27.504999999999999</v>
      </c>
      <c r="M392">
        <v>57597500</v>
      </c>
      <c r="N392" s="2">
        <v>43353</v>
      </c>
    </row>
    <row r="393" spans="1:14" x14ac:dyDescent="0.3">
      <c r="A393" s="1" t="s">
        <v>8</v>
      </c>
      <c r="B393" s="2">
        <v>43360</v>
      </c>
      <c r="C393">
        <v>0.62190000000000001</v>
      </c>
      <c r="D393">
        <v>3725367000</v>
      </c>
      <c r="E393" s="2">
        <v>43360</v>
      </c>
      <c r="F393">
        <v>440.4</v>
      </c>
      <c r="G393">
        <v>17374420</v>
      </c>
      <c r="H393" s="2">
        <v>43360</v>
      </c>
      <c r="I393">
        <v>193.44</v>
      </c>
      <c r="J393">
        <v>453045180</v>
      </c>
      <c r="K393" s="2">
        <v>43360</v>
      </c>
      <c r="L393">
        <v>27.094999999999999</v>
      </c>
      <c r="M393">
        <v>147865400</v>
      </c>
      <c r="N393" s="2">
        <v>43360</v>
      </c>
    </row>
    <row r="394" spans="1:14" x14ac:dyDescent="0.3">
      <c r="A394" s="1" t="s">
        <v>8</v>
      </c>
      <c r="B394" s="2">
        <v>43367</v>
      </c>
      <c r="C394">
        <v>0.62060000000000004</v>
      </c>
      <c r="D394">
        <v>2083203000</v>
      </c>
      <c r="E394" s="2">
        <v>43367</v>
      </c>
      <c r="F394">
        <v>493</v>
      </c>
      <c r="G394">
        <v>25527170</v>
      </c>
      <c r="H394" s="2">
        <v>43367</v>
      </c>
      <c r="I394">
        <v>203.32</v>
      </c>
      <c r="J394">
        <v>430671780</v>
      </c>
      <c r="K394" s="2">
        <v>43367</v>
      </c>
      <c r="L394">
        <v>27.425000000000001</v>
      </c>
      <c r="M394">
        <v>86403800</v>
      </c>
      <c r="N394" s="2">
        <v>43367</v>
      </c>
    </row>
    <row r="395" spans="1:14" x14ac:dyDescent="0.3">
      <c r="A395" s="1" t="s">
        <v>8</v>
      </c>
      <c r="B395" s="2">
        <v>43374</v>
      </c>
      <c r="C395">
        <v>0.62180000000000002</v>
      </c>
      <c r="D395">
        <v>2452805000</v>
      </c>
      <c r="E395" s="2">
        <v>43374</v>
      </c>
      <c r="F395">
        <v>503</v>
      </c>
      <c r="G395">
        <v>24767800</v>
      </c>
      <c r="H395" s="2">
        <v>43374</v>
      </c>
      <c r="I395">
        <v>187.2</v>
      </c>
      <c r="J395">
        <v>400771440</v>
      </c>
      <c r="K395" s="2">
        <v>43374</v>
      </c>
      <c r="L395">
        <v>27.274999999999999</v>
      </c>
      <c r="M395">
        <v>85100700</v>
      </c>
      <c r="N395" s="2">
        <v>43374</v>
      </c>
    </row>
    <row r="396" spans="1:14" x14ac:dyDescent="0.3">
      <c r="A396" s="1" t="s">
        <v>8</v>
      </c>
      <c r="B396" s="2">
        <v>43381</v>
      </c>
      <c r="C396">
        <v>0.58899999999999997</v>
      </c>
      <c r="D396">
        <v>2712744000</v>
      </c>
      <c r="E396" s="2">
        <v>43381</v>
      </c>
      <c r="F396">
        <v>465.1</v>
      </c>
      <c r="G396">
        <v>21184270</v>
      </c>
      <c r="H396" s="2">
        <v>43381</v>
      </c>
      <c r="I396">
        <v>191.85</v>
      </c>
      <c r="J396">
        <v>423491980</v>
      </c>
      <c r="K396" s="2">
        <v>43381</v>
      </c>
      <c r="L396">
        <v>27.12</v>
      </c>
      <c r="M396">
        <v>69528500</v>
      </c>
      <c r="N396" s="2">
        <v>43381</v>
      </c>
    </row>
    <row r="397" spans="1:14" x14ac:dyDescent="0.3">
      <c r="A397" s="1" t="s">
        <v>8</v>
      </c>
      <c r="B397" s="2">
        <v>43388</v>
      </c>
      <c r="C397">
        <v>0.56089999999999995</v>
      </c>
      <c r="D397">
        <v>2887120000</v>
      </c>
      <c r="E397" s="2">
        <v>43388</v>
      </c>
      <c r="F397">
        <v>467</v>
      </c>
      <c r="G397">
        <v>13199010</v>
      </c>
      <c r="H397" s="2">
        <v>43388</v>
      </c>
      <c r="I397">
        <v>183.8</v>
      </c>
      <c r="J397">
        <v>342777280</v>
      </c>
      <c r="K397" s="2">
        <v>43388</v>
      </c>
      <c r="L397">
        <v>27.4</v>
      </c>
      <c r="M397">
        <v>49906500</v>
      </c>
      <c r="N397" s="2">
        <v>43388</v>
      </c>
    </row>
    <row r="398" spans="1:14" x14ac:dyDescent="0.3">
      <c r="A398" s="1" t="s">
        <v>8</v>
      </c>
      <c r="B398" s="2">
        <v>43395</v>
      </c>
      <c r="C398">
        <v>0.53449999999999998</v>
      </c>
      <c r="D398">
        <v>3725477000</v>
      </c>
      <c r="E398" s="2">
        <v>43395</v>
      </c>
      <c r="F398">
        <v>453.3</v>
      </c>
      <c r="G398">
        <v>16049060</v>
      </c>
      <c r="H398" s="2">
        <v>43395</v>
      </c>
      <c r="I398">
        <v>181</v>
      </c>
      <c r="J398">
        <v>449918080</v>
      </c>
      <c r="K398" s="2">
        <v>43395</v>
      </c>
      <c r="L398">
        <v>26.38</v>
      </c>
      <c r="M398">
        <v>72572100</v>
      </c>
      <c r="N398" s="2">
        <v>43395</v>
      </c>
    </row>
    <row r="399" spans="1:14" x14ac:dyDescent="0.3">
      <c r="A399" s="1" t="s">
        <v>8</v>
      </c>
      <c r="B399" s="2">
        <v>43402</v>
      </c>
      <c r="C399">
        <v>0.55149999999999999</v>
      </c>
      <c r="D399">
        <v>2485049000</v>
      </c>
      <c r="E399" s="2">
        <v>43402</v>
      </c>
      <c r="F399">
        <v>459.6</v>
      </c>
      <c r="G399">
        <v>14831620</v>
      </c>
      <c r="H399" s="2">
        <v>43402</v>
      </c>
      <c r="I399">
        <v>192.6</v>
      </c>
      <c r="J399">
        <v>335652860</v>
      </c>
      <c r="K399" s="2">
        <v>43402</v>
      </c>
      <c r="L399">
        <v>26.684999999999999</v>
      </c>
      <c r="M399">
        <v>76630000</v>
      </c>
      <c r="N399" s="2">
        <v>43402</v>
      </c>
    </row>
    <row r="400" spans="1:14" x14ac:dyDescent="0.3">
      <c r="A400" s="1" t="s">
        <v>8</v>
      </c>
      <c r="B400" s="2">
        <v>43409</v>
      </c>
      <c r="C400">
        <v>0.55530000000000002</v>
      </c>
      <c r="D400">
        <v>2302786000</v>
      </c>
      <c r="E400" s="2">
        <v>43409</v>
      </c>
      <c r="F400">
        <v>468.6</v>
      </c>
      <c r="G400">
        <v>17244590</v>
      </c>
      <c r="H400" s="2">
        <v>43409</v>
      </c>
      <c r="I400">
        <v>195.75</v>
      </c>
      <c r="J400">
        <v>354640240</v>
      </c>
      <c r="K400" s="2">
        <v>43409</v>
      </c>
      <c r="L400">
        <v>27.364999999999998</v>
      </c>
      <c r="M400">
        <v>61301300</v>
      </c>
      <c r="N400" s="2">
        <v>43409</v>
      </c>
    </row>
    <row r="401" spans="1:14" x14ac:dyDescent="0.3">
      <c r="A401" s="1" t="s">
        <v>8</v>
      </c>
      <c r="B401" s="2">
        <v>43416</v>
      </c>
      <c r="C401">
        <v>0.53790000000000004</v>
      </c>
      <c r="D401">
        <v>4181328000</v>
      </c>
      <c r="E401" s="2">
        <v>43416</v>
      </c>
      <c r="F401">
        <v>420.85</v>
      </c>
      <c r="G401">
        <v>32405140</v>
      </c>
      <c r="H401" s="2">
        <v>43416</v>
      </c>
      <c r="I401">
        <v>199.26</v>
      </c>
      <c r="J401">
        <v>372119610</v>
      </c>
      <c r="K401" s="2">
        <v>43416</v>
      </c>
      <c r="L401">
        <v>27.3</v>
      </c>
      <c r="M401">
        <v>48279300</v>
      </c>
      <c r="N401" s="2">
        <v>43416</v>
      </c>
    </row>
    <row r="402" spans="1:14" x14ac:dyDescent="0.3">
      <c r="A402" s="1" t="s">
        <v>8</v>
      </c>
      <c r="B402" s="2">
        <v>43423</v>
      </c>
      <c r="C402">
        <v>0.54100000000000004</v>
      </c>
      <c r="D402">
        <v>2847558000</v>
      </c>
      <c r="E402" s="2">
        <v>43423</v>
      </c>
      <c r="F402">
        <v>405.2</v>
      </c>
      <c r="G402">
        <v>27068330</v>
      </c>
      <c r="H402" s="2">
        <v>43423</v>
      </c>
      <c r="I402">
        <v>197.3</v>
      </c>
      <c r="J402">
        <v>275761360</v>
      </c>
      <c r="K402" s="2">
        <v>43423</v>
      </c>
      <c r="L402">
        <v>27.2</v>
      </c>
      <c r="M402">
        <v>58199200</v>
      </c>
      <c r="N402" s="2">
        <v>43423</v>
      </c>
    </row>
    <row r="403" spans="1:14" x14ac:dyDescent="0.3">
      <c r="A403" s="1" t="s">
        <v>8</v>
      </c>
      <c r="B403" s="2">
        <v>43430</v>
      </c>
      <c r="C403">
        <v>0.50460000000000005</v>
      </c>
      <c r="D403">
        <v>12506920000</v>
      </c>
      <c r="E403" s="2">
        <v>43430</v>
      </c>
      <c r="F403">
        <v>423.1</v>
      </c>
      <c r="G403">
        <v>23888140</v>
      </c>
      <c r="H403" s="2">
        <v>43430</v>
      </c>
      <c r="I403">
        <v>194</v>
      </c>
      <c r="J403">
        <v>415389000</v>
      </c>
      <c r="K403" s="2">
        <v>43430</v>
      </c>
      <c r="L403">
        <v>27.35</v>
      </c>
      <c r="M403">
        <v>64862500</v>
      </c>
      <c r="N403" s="2">
        <v>43430</v>
      </c>
    </row>
    <row r="404" spans="1:14" x14ac:dyDescent="0.3">
      <c r="A404" s="1" t="s">
        <v>8</v>
      </c>
      <c r="B404" s="2">
        <v>43437</v>
      </c>
      <c r="C404">
        <v>0.505</v>
      </c>
      <c r="D404">
        <v>5716196000</v>
      </c>
      <c r="E404" s="2">
        <v>43437</v>
      </c>
      <c r="F404">
        <v>439</v>
      </c>
      <c r="G404">
        <v>21745740</v>
      </c>
      <c r="H404" s="2">
        <v>43437</v>
      </c>
      <c r="I404">
        <v>195.01</v>
      </c>
      <c r="J404">
        <v>316962820</v>
      </c>
      <c r="K404" s="2">
        <v>43437</v>
      </c>
      <c r="L404">
        <v>28.315000000000001</v>
      </c>
      <c r="M404">
        <v>69301000</v>
      </c>
      <c r="N404" s="2">
        <v>43437</v>
      </c>
    </row>
    <row r="405" spans="1:14" x14ac:dyDescent="0.3">
      <c r="A405" s="1" t="s">
        <v>8</v>
      </c>
      <c r="B405" s="2">
        <v>43444</v>
      </c>
      <c r="C405">
        <v>0.49099999999999999</v>
      </c>
      <c r="D405">
        <v>4143724000</v>
      </c>
      <c r="E405" s="2">
        <v>43444</v>
      </c>
      <c r="F405">
        <v>418</v>
      </c>
      <c r="G405">
        <v>20334730</v>
      </c>
      <c r="H405" s="2">
        <v>43444</v>
      </c>
      <c r="I405">
        <v>184.93</v>
      </c>
      <c r="J405">
        <v>283905400</v>
      </c>
      <c r="K405" s="2">
        <v>43444</v>
      </c>
      <c r="L405">
        <v>28</v>
      </c>
      <c r="M405">
        <v>44496000</v>
      </c>
      <c r="N405" s="2">
        <v>43444</v>
      </c>
    </row>
    <row r="406" spans="1:14" x14ac:dyDescent="0.3">
      <c r="A406" s="1" t="s">
        <v>8</v>
      </c>
      <c r="B406" s="2">
        <v>43451</v>
      </c>
      <c r="C406">
        <v>0.48299999999999998</v>
      </c>
      <c r="D406">
        <v>5719594000</v>
      </c>
      <c r="E406" s="2">
        <v>43451</v>
      </c>
      <c r="F406">
        <v>415</v>
      </c>
      <c r="G406">
        <v>18983120</v>
      </c>
      <c r="H406" s="2">
        <v>43451</v>
      </c>
      <c r="I406">
        <v>186.79</v>
      </c>
      <c r="J406">
        <v>349346480</v>
      </c>
      <c r="K406" s="2">
        <v>43451</v>
      </c>
      <c r="L406">
        <v>26.844999999999999</v>
      </c>
      <c r="M406">
        <v>107299300</v>
      </c>
      <c r="N406" s="2">
        <v>43451</v>
      </c>
    </row>
    <row r="407" spans="1:14" x14ac:dyDescent="0.3">
      <c r="A407" s="1" t="s">
        <v>8</v>
      </c>
      <c r="B407" s="2">
        <v>43458</v>
      </c>
      <c r="C407">
        <v>0.48580000000000001</v>
      </c>
      <c r="D407">
        <v>3002602000</v>
      </c>
      <c r="E407" s="2">
        <v>43458</v>
      </c>
      <c r="F407">
        <v>430.95</v>
      </c>
      <c r="G407">
        <v>14322670</v>
      </c>
      <c r="H407" s="2">
        <v>43458</v>
      </c>
      <c r="I407">
        <v>186.34</v>
      </c>
      <c r="J407">
        <v>193295940</v>
      </c>
      <c r="K407" s="2">
        <v>43458</v>
      </c>
      <c r="L407">
        <v>26.875</v>
      </c>
      <c r="M407">
        <v>43601800</v>
      </c>
      <c r="N407" s="2">
        <v>43458</v>
      </c>
    </row>
    <row r="408" spans="1:14" x14ac:dyDescent="0.3">
      <c r="A408" s="1" t="s">
        <v>8</v>
      </c>
      <c r="B408" s="2">
        <v>43465</v>
      </c>
      <c r="C408">
        <v>0.49209999999999998</v>
      </c>
      <c r="D408">
        <v>460436000</v>
      </c>
      <c r="E408" s="2">
        <v>43465</v>
      </c>
      <c r="F408">
        <v>430.4</v>
      </c>
      <c r="G408">
        <v>3161100</v>
      </c>
      <c r="H408" s="2">
        <v>43465</v>
      </c>
      <c r="I408">
        <v>190.99</v>
      </c>
      <c r="J408">
        <v>72642870</v>
      </c>
      <c r="K408" s="2">
        <v>43465</v>
      </c>
      <c r="L408">
        <v>27.045000000000002</v>
      </c>
      <c r="M408">
        <v>12237200</v>
      </c>
      <c r="N408" s="2">
        <v>43465</v>
      </c>
    </row>
    <row r="409" spans="1:14" x14ac:dyDescent="0.3">
      <c r="A409" s="1" t="s">
        <v>8</v>
      </c>
      <c r="B409" s="2">
        <v>43472</v>
      </c>
      <c r="C409">
        <v>0.50700000000000001</v>
      </c>
      <c r="D409">
        <v>2464475000</v>
      </c>
      <c r="E409" s="2">
        <v>43472</v>
      </c>
      <c r="F409">
        <v>434.6</v>
      </c>
      <c r="G409">
        <v>9769710</v>
      </c>
      <c r="H409" s="2">
        <v>43472</v>
      </c>
      <c r="I409">
        <v>196.8</v>
      </c>
      <c r="J409">
        <v>229070500</v>
      </c>
      <c r="K409" s="2">
        <v>43472</v>
      </c>
      <c r="L409">
        <v>27.63</v>
      </c>
      <c r="M409">
        <v>36930200</v>
      </c>
      <c r="N409" s="2">
        <v>43472</v>
      </c>
    </row>
    <row r="410" spans="1:14" x14ac:dyDescent="0.3">
      <c r="A410" s="1" t="s">
        <v>8</v>
      </c>
      <c r="B410" s="2">
        <v>43479</v>
      </c>
      <c r="C410">
        <v>0.51490000000000002</v>
      </c>
      <c r="D410">
        <v>2497122000</v>
      </c>
      <c r="E410" s="2">
        <v>43479</v>
      </c>
      <c r="F410">
        <v>419.7</v>
      </c>
      <c r="G410">
        <v>16261000</v>
      </c>
      <c r="H410" s="2">
        <v>43479</v>
      </c>
      <c r="I410">
        <v>208.44</v>
      </c>
      <c r="J410">
        <v>294017730</v>
      </c>
      <c r="K410" s="2">
        <v>43479</v>
      </c>
      <c r="L410">
        <v>28.024999999999999</v>
      </c>
      <c r="M410">
        <v>52990300</v>
      </c>
      <c r="N410" s="2">
        <v>43479</v>
      </c>
    </row>
    <row r="411" spans="1:14" x14ac:dyDescent="0.3">
      <c r="A411" s="1" t="s">
        <v>8</v>
      </c>
      <c r="B411" s="2">
        <v>43486</v>
      </c>
      <c r="C411">
        <v>0.50929999999999997</v>
      </c>
      <c r="D411">
        <v>2755619000</v>
      </c>
      <c r="E411" s="2">
        <v>43486</v>
      </c>
      <c r="F411">
        <v>414</v>
      </c>
      <c r="G411">
        <v>25668140</v>
      </c>
      <c r="H411" s="2">
        <v>43486</v>
      </c>
      <c r="I411">
        <v>212</v>
      </c>
      <c r="J411">
        <v>323113340</v>
      </c>
      <c r="K411" s="2">
        <v>43486</v>
      </c>
      <c r="L411">
        <v>27.535</v>
      </c>
      <c r="M411">
        <v>47711400</v>
      </c>
      <c r="N411" s="2">
        <v>43486</v>
      </c>
    </row>
    <row r="412" spans="1:14" x14ac:dyDescent="0.3">
      <c r="A412" s="1" t="s">
        <v>8</v>
      </c>
      <c r="B412" s="2">
        <v>43493</v>
      </c>
      <c r="C412">
        <v>0.51319999999999999</v>
      </c>
      <c r="D412">
        <v>2316490000</v>
      </c>
      <c r="E412" s="2">
        <v>43493</v>
      </c>
      <c r="F412">
        <v>411.95</v>
      </c>
      <c r="G412">
        <v>17624240</v>
      </c>
      <c r="H412" s="2">
        <v>43493</v>
      </c>
      <c r="I412">
        <v>216.29</v>
      </c>
      <c r="J412">
        <v>315090300</v>
      </c>
      <c r="K412" s="2">
        <v>43493</v>
      </c>
      <c r="L412">
        <v>27.414999999999999</v>
      </c>
      <c r="M412">
        <v>53801700</v>
      </c>
      <c r="N412" s="2">
        <v>43493</v>
      </c>
    </row>
    <row r="413" spans="1:14" x14ac:dyDescent="0.3">
      <c r="A413" s="1" t="s">
        <v>8</v>
      </c>
      <c r="B413" s="2">
        <v>43500</v>
      </c>
      <c r="C413">
        <v>0.5252</v>
      </c>
      <c r="D413">
        <v>2806322000</v>
      </c>
      <c r="E413" s="2">
        <v>43500</v>
      </c>
      <c r="F413">
        <v>411.6</v>
      </c>
      <c r="G413">
        <v>23884450</v>
      </c>
      <c r="H413" s="2">
        <v>43500</v>
      </c>
      <c r="I413">
        <v>210.43</v>
      </c>
      <c r="J413">
        <v>254239020</v>
      </c>
      <c r="K413" s="2">
        <v>43500</v>
      </c>
      <c r="L413">
        <v>26.844999999999999</v>
      </c>
      <c r="M413">
        <v>32466300</v>
      </c>
      <c r="N413" s="2">
        <v>43500</v>
      </c>
    </row>
    <row r="414" spans="1:14" x14ac:dyDescent="0.3">
      <c r="A414" s="1" t="s">
        <v>8</v>
      </c>
      <c r="B414" s="2">
        <v>43507</v>
      </c>
      <c r="C414">
        <v>0.51849999999999996</v>
      </c>
      <c r="D414">
        <v>2230957000</v>
      </c>
      <c r="E414" s="2">
        <v>43507</v>
      </c>
      <c r="F414">
        <v>403.5</v>
      </c>
      <c r="G414">
        <v>27356580</v>
      </c>
      <c r="H414" s="2">
        <v>43507</v>
      </c>
      <c r="I414">
        <v>208</v>
      </c>
      <c r="J414">
        <v>441904690</v>
      </c>
      <c r="K414" s="2">
        <v>43507</v>
      </c>
      <c r="L414">
        <v>26.83</v>
      </c>
      <c r="M414">
        <v>67674600</v>
      </c>
      <c r="N414" s="2">
        <v>43507</v>
      </c>
    </row>
    <row r="415" spans="1:14" x14ac:dyDescent="0.3">
      <c r="A415" s="1" t="s">
        <v>8</v>
      </c>
      <c r="B415" s="2">
        <v>43514</v>
      </c>
      <c r="C415">
        <v>0.5071</v>
      </c>
      <c r="D415">
        <v>1805982000</v>
      </c>
      <c r="E415" s="2">
        <v>43514</v>
      </c>
      <c r="F415">
        <v>401.5</v>
      </c>
      <c r="G415">
        <v>15685130</v>
      </c>
      <c r="H415" s="2">
        <v>43514</v>
      </c>
      <c r="I415">
        <v>205.25</v>
      </c>
      <c r="J415">
        <v>323407480</v>
      </c>
      <c r="K415" s="2">
        <v>43514</v>
      </c>
      <c r="L415">
        <v>26.475000000000001</v>
      </c>
      <c r="M415">
        <v>45257500</v>
      </c>
      <c r="N415" s="2">
        <v>43514</v>
      </c>
    </row>
    <row r="416" spans="1:14" x14ac:dyDescent="0.3">
      <c r="A416" s="1" t="s">
        <v>8</v>
      </c>
      <c r="B416" s="2">
        <v>43521</v>
      </c>
      <c r="C416">
        <v>0.49990000000000001</v>
      </c>
      <c r="D416">
        <v>2305291000</v>
      </c>
      <c r="E416" s="2">
        <v>43521</v>
      </c>
      <c r="F416">
        <v>398.25</v>
      </c>
      <c r="G416">
        <v>14495920</v>
      </c>
      <c r="H416" s="2">
        <v>43521</v>
      </c>
      <c r="I416">
        <v>206.54</v>
      </c>
      <c r="J416">
        <v>283815020</v>
      </c>
      <c r="K416" s="2">
        <v>43521</v>
      </c>
      <c r="L416">
        <v>25.56</v>
      </c>
      <c r="M416">
        <v>68018500</v>
      </c>
      <c r="N416" s="2">
        <v>43521</v>
      </c>
    </row>
    <row r="417" spans="1:14" x14ac:dyDescent="0.3">
      <c r="A417" s="1" t="s">
        <v>8</v>
      </c>
      <c r="B417" s="2">
        <v>43528</v>
      </c>
      <c r="C417">
        <v>0.49409999999999998</v>
      </c>
      <c r="D417">
        <v>949119000</v>
      </c>
      <c r="E417" s="2">
        <v>43528</v>
      </c>
      <c r="F417">
        <v>402</v>
      </c>
      <c r="G417">
        <v>8491370</v>
      </c>
      <c r="H417" s="2">
        <v>43528</v>
      </c>
      <c r="I417">
        <v>203.95</v>
      </c>
      <c r="J417">
        <v>176748330</v>
      </c>
      <c r="K417" s="2">
        <v>43528</v>
      </c>
      <c r="L417">
        <v>25.2</v>
      </c>
      <c r="M417">
        <v>41025800</v>
      </c>
      <c r="N417" s="2">
        <v>43528</v>
      </c>
    </row>
    <row r="418" spans="1:14" x14ac:dyDescent="0.3">
      <c r="A418" s="1" t="s">
        <v>8</v>
      </c>
      <c r="B418" s="2">
        <v>43535</v>
      </c>
      <c r="C418">
        <v>0.50239999999999996</v>
      </c>
      <c r="D418">
        <v>1981965000</v>
      </c>
      <c r="E418" s="2">
        <v>43535</v>
      </c>
      <c r="F418">
        <v>401.25</v>
      </c>
      <c r="G418">
        <v>16471160</v>
      </c>
      <c r="H418" s="2">
        <v>43535</v>
      </c>
      <c r="I418">
        <v>203.55</v>
      </c>
      <c r="J418">
        <v>192531980</v>
      </c>
      <c r="K418" s="2">
        <v>43535</v>
      </c>
      <c r="L418">
        <v>24.2</v>
      </c>
      <c r="M418">
        <v>149350400</v>
      </c>
      <c r="N418" s="2">
        <v>43535</v>
      </c>
    </row>
    <row r="419" spans="1:14" x14ac:dyDescent="0.3">
      <c r="A419" s="1" t="s">
        <v>8</v>
      </c>
      <c r="B419" s="2">
        <v>43542</v>
      </c>
      <c r="C419">
        <v>0.50490000000000002</v>
      </c>
      <c r="D419">
        <v>1949751000</v>
      </c>
      <c r="E419" s="2">
        <v>43542</v>
      </c>
      <c r="F419">
        <v>408.4</v>
      </c>
      <c r="G419">
        <v>16329110</v>
      </c>
      <c r="H419" s="2">
        <v>43542</v>
      </c>
      <c r="I419">
        <v>207.7</v>
      </c>
      <c r="J419">
        <v>260231340</v>
      </c>
      <c r="K419" s="2">
        <v>43542</v>
      </c>
      <c r="L419">
        <v>24.524999999999999</v>
      </c>
      <c r="M419">
        <v>123158100</v>
      </c>
      <c r="N419" s="2">
        <v>43542</v>
      </c>
    </row>
    <row r="420" spans="1:14" x14ac:dyDescent="0.3">
      <c r="A420" s="1" t="s">
        <v>8</v>
      </c>
      <c r="B420" s="2">
        <v>43549</v>
      </c>
      <c r="C420">
        <v>0.50080000000000002</v>
      </c>
      <c r="D420">
        <v>1150205000</v>
      </c>
      <c r="E420" s="2">
        <v>43549</v>
      </c>
      <c r="F420">
        <v>412</v>
      </c>
      <c r="G420">
        <v>14561970</v>
      </c>
      <c r="H420" s="2">
        <v>43549</v>
      </c>
      <c r="I420">
        <v>214.42</v>
      </c>
      <c r="J420">
        <v>394307160</v>
      </c>
      <c r="K420" s="2">
        <v>43549</v>
      </c>
      <c r="L420">
        <v>24.875</v>
      </c>
      <c r="M420">
        <v>64727700</v>
      </c>
      <c r="N420" s="2">
        <v>43549</v>
      </c>
    </row>
    <row r="421" spans="1:14" x14ac:dyDescent="0.3">
      <c r="A421" s="1" t="s">
        <v>8</v>
      </c>
      <c r="B421" s="2">
        <v>43556</v>
      </c>
      <c r="C421">
        <v>0.50309999999999999</v>
      </c>
      <c r="D421">
        <v>1345433000</v>
      </c>
      <c r="E421" s="2">
        <v>43556</v>
      </c>
      <c r="F421">
        <v>421.5</v>
      </c>
      <c r="G421">
        <v>14904450</v>
      </c>
      <c r="H421" s="2">
        <v>43556</v>
      </c>
      <c r="I421">
        <v>227.5</v>
      </c>
      <c r="J421">
        <v>322640440</v>
      </c>
      <c r="K421" s="2">
        <v>43556</v>
      </c>
      <c r="L421">
        <v>25.364999999999998</v>
      </c>
      <c r="M421">
        <v>73615500</v>
      </c>
      <c r="N421" s="2">
        <v>43556</v>
      </c>
    </row>
    <row r="422" spans="1:14" x14ac:dyDescent="0.3">
      <c r="A422" s="1" t="s">
        <v>8</v>
      </c>
      <c r="B422" s="2">
        <v>43563</v>
      </c>
      <c r="C422">
        <v>0.52</v>
      </c>
      <c r="D422">
        <v>1832165000</v>
      </c>
      <c r="E422" s="2">
        <v>43563</v>
      </c>
      <c r="F422">
        <v>432.5</v>
      </c>
      <c r="G422">
        <v>20192110</v>
      </c>
      <c r="H422" s="2">
        <v>43563</v>
      </c>
      <c r="I422">
        <v>239.5</v>
      </c>
      <c r="J422">
        <v>518415160</v>
      </c>
      <c r="K422" s="2">
        <v>43563</v>
      </c>
      <c r="L422">
        <v>25.31</v>
      </c>
      <c r="M422">
        <v>61167400</v>
      </c>
      <c r="N422" s="2">
        <v>43563</v>
      </c>
    </row>
    <row r="423" spans="1:14" x14ac:dyDescent="0.3">
      <c r="A423" s="1" t="s">
        <v>8</v>
      </c>
      <c r="B423" s="2">
        <v>43570</v>
      </c>
      <c r="C423">
        <v>0.52759999999999996</v>
      </c>
      <c r="D423">
        <v>3478946000</v>
      </c>
      <c r="E423" s="2">
        <v>43570</v>
      </c>
      <c r="F423">
        <v>432</v>
      </c>
      <c r="G423">
        <v>15143790</v>
      </c>
      <c r="H423" s="2">
        <v>43570</v>
      </c>
      <c r="I423">
        <v>232.6</v>
      </c>
      <c r="J423">
        <v>272286600</v>
      </c>
      <c r="K423" s="2">
        <v>43570</v>
      </c>
      <c r="L423">
        <v>25.074999999999999</v>
      </c>
      <c r="M423">
        <v>39407300</v>
      </c>
      <c r="N423" s="2">
        <v>43570</v>
      </c>
    </row>
    <row r="424" spans="1:14" x14ac:dyDescent="0.3">
      <c r="A424" s="1" t="s">
        <v>8</v>
      </c>
      <c r="B424" s="2">
        <v>43577</v>
      </c>
      <c r="C424">
        <v>0.53549999999999998</v>
      </c>
      <c r="D424">
        <v>2719375000</v>
      </c>
      <c r="E424" s="2">
        <v>43577</v>
      </c>
      <c r="F424">
        <v>434.45</v>
      </c>
      <c r="G424">
        <v>18861920</v>
      </c>
      <c r="H424" s="2">
        <v>43577</v>
      </c>
      <c r="I424">
        <v>223.18</v>
      </c>
      <c r="J424">
        <v>339486700</v>
      </c>
      <c r="K424" s="2">
        <v>43577</v>
      </c>
      <c r="L424">
        <v>24.824999999999999</v>
      </c>
      <c r="M424">
        <v>60034800</v>
      </c>
      <c r="N424" s="2">
        <v>43577</v>
      </c>
    </row>
    <row r="425" spans="1:14" x14ac:dyDescent="0.3">
      <c r="A425" s="1" t="s">
        <v>8</v>
      </c>
      <c r="B425" s="2">
        <v>43584</v>
      </c>
      <c r="C425">
        <v>0.54249999999999998</v>
      </c>
      <c r="D425">
        <v>1216565000</v>
      </c>
      <c r="E425" s="2">
        <v>43584</v>
      </c>
      <c r="F425">
        <v>423.55</v>
      </c>
      <c r="G425">
        <v>9774710</v>
      </c>
      <c r="H425" s="2">
        <v>43584</v>
      </c>
      <c r="I425">
        <v>232.52</v>
      </c>
      <c r="J425">
        <v>196194790</v>
      </c>
      <c r="K425" s="2">
        <v>43584</v>
      </c>
      <c r="L425">
        <v>24.984999999999999</v>
      </c>
      <c r="M425">
        <v>32781400</v>
      </c>
      <c r="N425" s="2">
        <v>43584</v>
      </c>
    </row>
    <row r="426" spans="1:14" x14ac:dyDescent="0.3">
      <c r="A426" s="1" t="s">
        <v>8</v>
      </c>
      <c r="B426" s="2">
        <v>43591</v>
      </c>
      <c r="C426">
        <v>0.53249999999999997</v>
      </c>
      <c r="D426">
        <v>856884000</v>
      </c>
      <c r="E426" s="2">
        <v>43591</v>
      </c>
      <c r="F426">
        <v>413.75</v>
      </c>
      <c r="G426">
        <v>8715190</v>
      </c>
      <c r="H426" s="2">
        <v>43591</v>
      </c>
      <c r="I426">
        <v>227</v>
      </c>
      <c r="J426">
        <v>180837460</v>
      </c>
      <c r="K426" s="2">
        <v>43591</v>
      </c>
      <c r="L426">
        <v>24.2</v>
      </c>
      <c r="M426">
        <v>70691900</v>
      </c>
      <c r="N426" s="2">
        <v>43591</v>
      </c>
    </row>
    <row r="427" spans="1:14" x14ac:dyDescent="0.3">
      <c r="A427" s="1" t="s">
        <v>8</v>
      </c>
      <c r="B427" s="2">
        <v>43598</v>
      </c>
      <c r="C427">
        <v>0.53300000000000003</v>
      </c>
      <c r="D427">
        <v>1693231000</v>
      </c>
      <c r="E427" s="2">
        <v>43598</v>
      </c>
      <c r="F427">
        <v>413</v>
      </c>
      <c r="G427">
        <v>17047440</v>
      </c>
      <c r="H427" s="2">
        <v>43598</v>
      </c>
      <c r="I427">
        <v>226.94</v>
      </c>
      <c r="J427">
        <v>253136450</v>
      </c>
      <c r="K427" s="2">
        <v>43598</v>
      </c>
      <c r="L427">
        <v>24.105</v>
      </c>
      <c r="M427">
        <v>77308300</v>
      </c>
      <c r="N427" s="2">
        <v>43598</v>
      </c>
    </row>
    <row r="428" spans="1:14" x14ac:dyDescent="0.3">
      <c r="A428" s="1" t="s">
        <v>8</v>
      </c>
      <c r="B428" s="2">
        <v>43605</v>
      </c>
      <c r="C428">
        <v>0.54659999999999997</v>
      </c>
      <c r="D428">
        <v>2541678000</v>
      </c>
      <c r="E428" s="2">
        <v>43605</v>
      </c>
      <c r="F428">
        <v>423</v>
      </c>
      <c r="G428">
        <v>16535070</v>
      </c>
      <c r="H428" s="2">
        <v>43605</v>
      </c>
      <c r="I428">
        <v>234.45</v>
      </c>
      <c r="J428">
        <v>265501300</v>
      </c>
      <c r="K428" s="2">
        <v>43605</v>
      </c>
      <c r="L428">
        <v>24.364999999999998</v>
      </c>
      <c r="M428">
        <v>60717100</v>
      </c>
      <c r="N428" s="2">
        <v>43605</v>
      </c>
    </row>
    <row r="429" spans="1:14" x14ac:dyDescent="0.3">
      <c r="A429" s="1" t="s">
        <v>8</v>
      </c>
      <c r="B429" s="2">
        <v>43612</v>
      </c>
      <c r="C429">
        <v>0.53990000000000005</v>
      </c>
      <c r="D429">
        <v>1405562000</v>
      </c>
      <c r="E429" s="2">
        <v>43612</v>
      </c>
      <c r="F429">
        <v>433</v>
      </c>
      <c r="G429">
        <v>20832640</v>
      </c>
      <c r="H429" s="2">
        <v>43612</v>
      </c>
      <c r="I429">
        <v>233.24</v>
      </c>
      <c r="J429">
        <v>242751310</v>
      </c>
      <c r="K429" s="2">
        <v>43612</v>
      </c>
      <c r="L429">
        <v>24.94</v>
      </c>
      <c r="M429">
        <v>91939300</v>
      </c>
      <c r="N429" s="2">
        <v>43612</v>
      </c>
    </row>
    <row r="430" spans="1:14" x14ac:dyDescent="0.3">
      <c r="A430" s="1" t="s">
        <v>8</v>
      </c>
      <c r="B430" s="2">
        <v>43619</v>
      </c>
      <c r="C430">
        <v>0.57189999999999996</v>
      </c>
      <c r="D430">
        <v>3934484000</v>
      </c>
      <c r="E430" s="2">
        <v>43619</v>
      </c>
      <c r="F430">
        <v>419.55</v>
      </c>
      <c r="G430">
        <v>24512890</v>
      </c>
      <c r="H430" s="2">
        <v>43619</v>
      </c>
      <c r="I430">
        <v>248.28</v>
      </c>
      <c r="J430">
        <v>336689480</v>
      </c>
      <c r="K430" s="2">
        <v>43619</v>
      </c>
      <c r="L430">
        <v>25.2</v>
      </c>
      <c r="M430">
        <v>90214000</v>
      </c>
      <c r="N430" s="2">
        <v>43619</v>
      </c>
    </row>
    <row r="431" spans="1:14" x14ac:dyDescent="0.3">
      <c r="A431" s="1" t="s">
        <v>8</v>
      </c>
      <c r="B431" s="2">
        <v>43626</v>
      </c>
      <c r="C431">
        <v>0.60299999999999998</v>
      </c>
      <c r="D431">
        <v>4431392000</v>
      </c>
      <c r="E431" s="2">
        <v>43626</v>
      </c>
      <c r="F431">
        <v>408</v>
      </c>
      <c r="G431">
        <v>18138440</v>
      </c>
      <c r="H431" s="2">
        <v>43626</v>
      </c>
      <c r="I431">
        <v>238.8</v>
      </c>
      <c r="J431">
        <v>255107320</v>
      </c>
      <c r="K431" s="2">
        <v>43626</v>
      </c>
      <c r="L431">
        <v>25.175000000000001</v>
      </c>
      <c r="M431">
        <v>49686400</v>
      </c>
      <c r="N431" s="2">
        <v>43626</v>
      </c>
    </row>
    <row r="432" spans="1:14" x14ac:dyDescent="0.3">
      <c r="A432" s="1" t="s">
        <v>8</v>
      </c>
      <c r="B432" s="2">
        <v>43633</v>
      </c>
      <c r="C432">
        <v>0.59</v>
      </c>
      <c r="D432">
        <v>3813364000</v>
      </c>
      <c r="E432" s="2">
        <v>43633</v>
      </c>
      <c r="F432">
        <v>419.1</v>
      </c>
      <c r="G432">
        <v>27534660</v>
      </c>
      <c r="H432" s="2">
        <v>43633</v>
      </c>
      <c r="I432">
        <v>238.02</v>
      </c>
      <c r="J432">
        <v>241528740</v>
      </c>
      <c r="K432" s="2">
        <v>43633</v>
      </c>
      <c r="L432">
        <v>25.824999999999999</v>
      </c>
      <c r="M432">
        <v>94197300</v>
      </c>
      <c r="N432" s="2">
        <v>43633</v>
      </c>
    </row>
    <row r="433" spans="1:14" x14ac:dyDescent="0.3">
      <c r="A433" s="1" t="s">
        <v>8</v>
      </c>
      <c r="B433" s="2">
        <v>43640</v>
      </c>
      <c r="C433">
        <v>0.60040000000000004</v>
      </c>
      <c r="D433">
        <v>2230017000</v>
      </c>
      <c r="E433" s="2">
        <v>43640</v>
      </c>
      <c r="F433">
        <v>414.5</v>
      </c>
      <c r="G433">
        <v>13819270</v>
      </c>
      <c r="H433" s="2">
        <v>43640</v>
      </c>
      <c r="I433">
        <v>238.55</v>
      </c>
      <c r="J433">
        <v>187354020</v>
      </c>
      <c r="K433" s="2">
        <v>43640</v>
      </c>
      <c r="L433">
        <v>26.34</v>
      </c>
      <c r="M433">
        <v>68296000</v>
      </c>
      <c r="N433" s="2">
        <v>43640</v>
      </c>
    </row>
    <row r="434" spans="1:14" x14ac:dyDescent="0.3">
      <c r="A434" s="1" t="s">
        <v>8</v>
      </c>
      <c r="B434" s="2">
        <v>43647</v>
      </c>
      <c r="C434">
        <v>0.62150000000000005</v>
      </c>
      <c r="D434">
        <v>3557461000</v>
      </c>
      <c r="E434" s="2">
        <v>43647</v>
      </c>
      <c r="F434">
        <v>418.65</v>
      </c>
      <c r="G434">
        <v>14042530</v>
      </c>
      <c r="H434" s="2">
        <v>43647</v>
      </c>
      <c r="I434">
        <v>242.83</v>
      </c>
      <c r="J434">
        <v>164931950</v>
      </c>
      <c r="K434" s="2">
        <v>43647</v>
      </c>
      <c r="L434">
        <v>26.8</v>
      </c>
      <c r="M434">
        <v>44766300</v>
      </c>
      <c r="N434" s="2">
        <v>43647</v>
      </c>
    </row>
    <row r="435" spans="1:14" x14ac:dyDescent="0.3">
      <c r="A435" s="1" t="s">
        <v>8</v>
      </c>
      <c r="B435" s="2">
        <v>43654</v>
      </c>
      <c r="C435">
        <v>0.58499999999999996</v>
      </c>
      <c r="D435">
        <v>4470470000</v>
      </c>
      <c r="E435" s="2">
        <v>43654</v>
      </c>
      <c r="F435">
        <v>419.25</v>
      </c>
      <c r="G435">
        <v>13237730</v>
      </c>
      <c r="H435" s="2">
        <v>43654</v>
      </c>
      <c r="I435">
        <v>237.02</v>
      </c>
      <c r="J435">
        <v>177139110</v>
      </c>
      <c r="K435" s="2">
        <v>43654</v>
      </c>
      <c r="L435">
        <v>26.79</v>
      </c>
      <c r="M435">
        <v>58773300</v>
      </c>
      <c r="N435" s="2">
        <v>43654</v>
      </c>
    </row>
    <row r="436" spans="1:14" x14ac:dyDescent="0.3">
      <c r="A436" s="1" t="s">
        <v>8</v>
      </c>
      <c r="B436" s="2">
        <v>43661</v>
      </c>
      <c r="C436">
        <v>0.56520000000000004</v>
      </c>
      <c r="D436">
        <v>2917193000</v>
      </c>
      <c r="E436" s="2">
        <v>43661</v>
      </c>
      <c r="F436">
        <v>420.45</v>
      </c>
      <c r="G436">
        <v>7935820</v>
      </c>
      <c r="H436" s="2">
        <v>43661</v>
      </c>
      <c r="I436">
        <v>232.85</v>
      </c>
      <c r="J436">
        <v>172048120</v>
      </c>
      <c r="K436" s="2">
        <v>43661</v>
      </c>
      <c r="L436">
        <v>26.385000000000002</v>
      </c>
      <c r="M436">
        <v>87639000</v>
      </c>
      <c r="N436" s="2">
        <v>43661</v>
      </c>
    </row>
    <row r="437" spans="1:14" x14ac:dyDescent="0.3">
      <c r="A437" s="1" t="s">
        <v>8</v>
      </c>
      <c r="B437" s="2">
        <v>43668</v>
      </c>
      <c r="C437">
        <v>0.5696</v>
      </c>
      <c r="D437">
        <v>3149524000</v>
      </c>
      <c r="E437" s="2">
        <v>43668</v>
      </c>
      <c r="F437">
        <v>423.5</v>
      </c>
      <c r="G437">
        <v>11306280</v>
      </c>
      <c r="H437" s="2">
        <v>43668</v>
      </c>
      <c r="I437">
        <v>230.55</v>
      </c>
      <c r="J437">
        <v>160382720</v>
      </c>
      <c r="K437" s="2">
        <v>43668</v>
      </c>
      <c r="L437">
        <v>26.105</v>
      </c>
      <c r="M437">
        <v>62206800</v>
      </c>
      <c r="N437" s="2">
        <v>43668</v>
      </c>
    </row>
    <row r="438" spans="1:14" x14ac:dyDescent="0.3">
      <c r="A438" s="1" t="s">
        <v>8</v>
      </c>
      <c r="B438" s="2">
        <v>43675</v>
      </c>
      <c r="C438">
        <v>0.56189999999999996</v>
      </c>
      <c r="D438">
        <v>1695319000</v>
      </c>
      <c r="E438" s="2">
        <v>43675</v>
      </c>
      <c r="F438">
        <v>411.75</v>
      </c>
      <c r="G438">
        <v>10692770</v>
      </c>
      <c r="H438" s="2">
        <v>43675</v>
      </c>
      <c r="I438">
        <v>220.81</v>
      </c>
      <c r="J438">
        <v>253540070</v>
      </c>
      <c r="K438" s="2">
        <v>43675</v>
      </c>
      <c r="L438">
        <v>26.81</v>
      </c>
      <c r="M438">
        <v>70453700</v>
      </c>
      <c r="N438" s="2">
        <v>43675</v>
      </c>
    </row>
    <row r="439" spans="1:14" x14ac:dyDescent="0.3">
      <c r="A439" s="1" t="s">
        <v>8</v>
      </c>
      <c r="B439" s="2">
        <v>43682</v>
      </c>
      <c r="C439">
        <v>0.55000000000000004</v>
      </c>
      <c r="D439">
        <v>2119277000</v>
      </c>
      <c r="E439" s="2">
        <v>43682</v>
      </c>
      <c r="F439">
        <v>404.6</v>
      </c>
      <c r="G439">
        <v>18704170</v>
      </c>
      <c r="H439" s="2">
        <v>43682</v>
      </c>
      <c r="I439">
        <v>220.67</v>
      </c>
      <c r="J439">
        <v>209915490</v>
      </c>
      <c r="K439" s="2">
        <v>43682</v>
      </c>
      <c r="L439">
        <v>26.245000000000001</v>
      </c>
      <c r="M439">
        <v>67964700</v>
      </c>
      <c r="N439" s="2">
        <v>43682</v>
      </c>
    </row>
    <row r="440" spans="1:14" x14ac:dyDescent="0.3">
      <c r="A440" s="1" t="s">
        <v>8</v>
      </c>
      <c r="B440" s="2">
        <v>43689</v>
      </c>
      <c r="C440">
        <v>0.54449999999999998</v>
      </c>
      <c r="D440">
        <v>1796682000</v>
      </c>
      <c r="E440" s="2">
        <v>43689</v>
      </c>
      <c r="F440">
        <v>404.75</v>
      </c>
      <c r="G440">
        <v>18304740</v>
      </c>
      <c r="H440" s="2">
        <v>43689</v>
      </c>
      <c r="I440">
        <v>215.05</v>
      </c>
      <c r="J440">
        <v>233924910</v>
      </c>
      <c r="K440" s="2">
        <v>43689</v>
      </c>
      <c r="L440">
        <v>25.8</v>
      </c>
      <c r="M440">
        <v>62605900</v>
      </c>
      <c r="N440" s="2">
        <v>43689</v>
      </c>
    </row>
    <row r="441" spans="1:14" x14ac:dyDescent="0.3">
      <c r="A441" s="1" t="s">
        <v>8</v>
      </c>
      <c r="B441" s="2">
        <v>43696</v>
      </c>
      <c r="C441">
        <v>0.53910000000000002</v>
      </c>
      <c r="D441">
        <v>2035145000</v>
      </c>
      <c r="E441" s="2">
        <v>43696</v>
      </c>
      <c r="F441">
        <v>405.6</v>
      </c>
      <c r="G441">
        <v>20316670</v>
      </c>
      <c r="H441" s="2">
        <v>43696</v>
      </c>
      <c r="I441">
        <v>219.5</v>
      </c>
      <c r="J441">
        <v>217815280</v>
      </c>
      <c r="K441" s="2">
        <v>43696</v>
      </c>
      <c r="L441">
        <v>25.625</v>
      </c>
      <c r="M441">
        <v>48422100</v>
      </c>
      <c r="N441" s="2">
        <v>43696</v>
      </c>
    </row>
    <row r="442" spans="1:14" x14ac:dyDescent="0.3">
      <c r="A442" s="1" t="s">
        <v>8</v>
      </c>
      <c r="B442" s="2">
        <v>43703</v>
      </c>
      <c r="C442">
        <v>0.54879999999999995</v>
      </c>
      <c r="D442">
        <v>2066915000</v>
      </c>
      <c r="E442" s="2">
        <v>43703</v>
      </c>
      <c r="F442">
        <v>406.95</v>
      </c>
      <c r="G442">
        <v>17023520</v>
      </c>
      <c r="H442" s="2">
        <v>43703</v>
      </c>
      <c r="I442">
        <v>224.2</v>
      </c>
      <c r="J442">
        <v>210500470</v>
      </c>
      <c r="K442" s="2">
        <v>43703</v>
      </c>
      <c r="L442">
        <v>27.45</v>
      </c>
      <c r="M442">
        <v>80482200</v>
      </c>
      <c r="N442" s="2">
        <v>43703</v>
      </c>
    </row>
    <row r="443" spans="1:14" x14ac:dyDescent="0.3">
      <c r="A443" s="1" t="s">
        <v>8</v>
      </c>
      <c r="B443" s="2">
        <v>43710</v>
      </c>
      <c r="C443">
        <v>0.54549999999999998</v>
      </c>
      <c r="D443">
        <v>3285577000</v>
      </c>
      <c r="E443" s="2">
        <v>43710</v>
      </c>
      <c r="F443">
        <v>422.9</v>
      </c>
      <c r="G443">
        <v>21537380</v>
      </c>
      <c r="H443" s="2">
        <v>43710</v>
      </c>
      <c r="I443">
        <v>229.02</v>
      </c>
      <c r="J443">
        <v>217383540</v>
      </c>
      <c r="K443" s="2">
        <v>43710</v>
      </c>
      <c r="L443">
        <v>33.450000000000003</v>
      </c>
      <c r="M443">
        <v>1229762500</v>
      </c>
      <c r="N443" s="2">
        <v>43710</v>
      </c>
    </row>
    <row r="444" spans="1:14" x14ac:dyDescent="0.3">
      <c r="A444" s="1" t="s">
        <v>8</v>
      </c>
      <c r="B444" s="2">
        <v>43717</v>
      </c>
      <c r="C444">
        <v>0.54059999999999997</v>
      </c>
      <c r="D444">
        <v>3492864000</v>
      </c>
      <c r="E444" s="2">
        <v>43717</v>
      </c>
      <c r="F444">
        <v>410.05</v>
      </c>
      <c r="G444">
        <v>18394510</v>
      </c>
      <c r="H444" s="2">
        <v>43717</v>
      </c>
      <c r="I444">
        <v>233</v>
      </c>
      <c r="J444">
        <v>186939730</v>
      </c>
      <c r="K444" s="2">
        <v>43717</v>
      </c>
      <c r="L444">
        <v>37.380000000000003</v>
      </c>
      <c r="M444">
        <v>601220300</v>
      </c>
      <c r="N444" s="2">
        <v>43717</v>
      </c>
    </row>
    <row r="445" spans="1:14" x14ac:dyDescent="0.3">
      <c r="A445" s="1" t="s">
        <v>8</v>
      </c>
      <c r="B445" s="2">
        <v>43724</v>
      </c>
      <c r="C445">
        <v>0.53849999999999998</v>
      </c>
      <c r="D445">
        <v>3415350000</v>
      </c>
      <c r="E445" s="2">
        <v>43724</v>
      </c>
      <c r="F445">
        <v>428.3</v>
      </c>
      <c r="G445">
        <v>45260440</v>
      </c>
      <c r="H445" s="2">
        <v>43724</v>
      </c>
      <c r="I445">
        <v>232</v>
      </c>
      <c r="J445">
        <v>200696590</v>
      </c>
      <c r="K445" s="2">
        <v>43724</v>
      </c>
      <c r="L445">
        <v>35.494999999999997</v>
      </c>
      <c r="M445">
        <v>433141600</v>
      </c>
      <c r="N445" s="2">
        <v>43724</v>
      </c>
    </row>
    <row r="446" spans="1:14" x14ac:dyDescent="0.3">
      <c r="A446" s="1" t="s">
        <v>8</v>
      </c>
      <c r="B446" s="2">
        <v>43731</v>
      </c>
      <c r="C446">
        <v>0.52510000000000001</v>
      </c>
      <c r="D446">
        <v>2948782000</v>
      </c>
      <c r="E446" s="2">
        <v>43731</v>
      </c>
      <c r="F446">
        <v>422.5</v>
      </c>
      <c r="G446">
        <v>16660060</v>
      </c>
      <c r="H446" s="2">
        <v>43731</v>
      </c>
      <c r="I446">
        <v>228.05</v>
      </c>
      <c r="J446">
        <v>160189000</v>
      </c>
      <c r="K446" s="2">
        <v>43731</v>
      </c>
      <c r="L446">
        <v>34.835000000000001</v>
      </c>
      <c r="M446">
        <v>152360300</v>
      </c>
      <c r="N446" s="2">
        <v>43731</v>
      </c>
    </row>
    <row r="447" spans="1:14" x14ac:dyDescent="0.3">
      <c r="A447" s="1" t="s">
        <v>8</v>
      </c>
      <c r="B447" s="2">
        <v>43738</v>
      </c>
      <c r="C447">
        <v>0.50290000000000001</v>
      </c>
      <c r="D447">
        <v>3317138000</v>
      </c>
      <c r="E447" s="2">
        <v>43738</v>
      </c>
      <c r="F447">
        <v>415</v>
      </c>
      <c r="G447">
        <v>14876320</v>
      </c>
      <c r="H447" s="2">
        <v>43738</v>
      </c>
      <c r="I447">
        <v>222.76</v>
      </c>
      <c r="J447">
        <v>172924270</v>
      </c>
      <c r="K447" s="2">
        <v>43738</v>
      </c>
      <c r="L447">
        <v>35.225000000000001</v>
      </c>
      <c r="M447">
        <v>220012500</v>
      </c>
      <c r="N447" s="2">
        <v>43738</v>
      </c>
    </row>
    <row r="448" spans="1:14" x14ac:dyDescent="0.3">
      <c r="A448" s="1" t="s">
        <v>8</v>
      </c>
      <c r="B448" s="2">
        <v>43745</v>
      </c>
      <c r="C448">
        <v>0.504</v>
      </c>
      <c r="D448">
        <v>2241127000</v>
      </c>
      <c r="E448" s="2">
        <v>43745</v>
      </c>
      <c r="F448">
        <v>411.65</v>
      </c>
      <c r="G448">
        <v>17364530</v>
      </c>
      <c r="H448" s="2">
        <v>43745</v>
      </c>
      <c r="I448">
        <v>230.31</v>
      </c>
      <c r="J448">
        <v>179884970</v>
      </c>
      <c r="K448" s="2">
        <v>43745</v>
      </c>
      <c r="L448">
        <v>36.725000000000001</v>
      </c>
      <c r="M448">
        <v>132692200</v>
      </c>
      <c r="N448" s="2">
        <v>43745</v>
      </c>
    </row>
    <row r="449" spans="1:14" x14ac:dyDescent="0.3">
      <c r="A449" s="1" t="s">
        <v>8</v>
      </c>
      <c r="B449" s="2">
        <v>43752</v>
      </c>
      <c r="C449">
        <v>0.51</v>
      </c>
      <c r="D449">
        <v>2209444000</v>
      </c>
      <c r="E449" s="2">
        <v>43752</v>
      </c>
      <c r="F449">
        <v>415</v>
      </c>
      <c r="G449">
        <v>11773540</v>
      </c>
      <c r="H449" s="2">
        <v>43752</v>
      </c>
      <c r="I449">
        <v>235.55</v>
      </c>
      <c r="J449">
        <v>193186400</v>
      </c>
      <c r="K449" s="2">
        <v>43752</v>
      </c>
      <c r="L449">
        <v>36.17</v>
      </c>
      <c r="M449">
        <v>90869600</v>
      </c>
      <c r="N449" s="2">
        <v>43752</v>
      </c>
    </row>
    <row r="450" spans="1:14" x14ac:dyDescent="0.3">
      <c r="A450" s="1" t="s">
        <v>8</v>
      </c>
      <c r="B450" s="2">
        <v>43759</v>
      </c>
      <c r="C450">
        <v>0.50960000000000005</v>
      </c>
      <c r="D450">
        <v>2446730000</v>
      </c>
      <c r="E450" s="2">
        <v>43759</v>
      </c>
      <c r="F450">
        <v>421.35</v>
      </c>
      <c r="G450">
        <v>16653910</v>
      </c>
      <c r="H450" s="2">
        <v>43759</v>
      </c>
      <c r="I450">
        <v>240</v>
      </c>
      <c r="J450">
        <v>193379630</v>
      </c>
      <c r="K450" s="2">
        <v>43759</v>
      </c>
      <c r="L450">
        <v>46.58</v>
      </c>
      <c r="M450">
        <v>953166900</v>
      </c>
      <c r="N450" s="2">
        <v>43759</v>
      </c>
    </row>
    <row r="451" spans="1:14" x14ac:dyDescent="0.3">
      <c r="A451" s="1" t="s">
        <v>8</v>
      </c>
      <c r="B451" s="2">
        <v>43766</v>
      </c>
      <c r="C451">
        <v>0.50870000000000004</v>
      </c>
      <c r="D451">
        <v>1777904000</v>
      </c>
      <c r="E451" s="2">
        <v>43766</v>
      </c>
      <c r="F451">
        <v>434.4</v>
      </c>
      <c r="G451">
        <v>20926680</v>
      </c>
      <c r="H451" s="2">
        <v>43766</v>
      </c>
      <c r="I451">
        <v>236.4</v>
      </c>
      <c r="J451">
        <v>223504160</v>
      </c>
      <c r="K451" s="2">
        <v>43766</v>
      </c>
      <c r="L451">
        <v>46.255000000000003</v>
      </c>
      <c r="M451">
        <v>710559400</v>
      </c>
      <c r="N451" s="2">
        <v>43766</v>
      </c>
    </row>
    <row r="452" spans="1:14" x14ac:dyDescent="0.3">
      <c r="A452" s="1" t="s">
        <v>8</v>
      </c>
      <c r="B452" s="2">
        <v>43773</v>
      </c>
      <c r="C452">
        <v>0.53720000000000001</v>
      </c>
      <c r="D452">
        <v>4483217000</v>
      </c>
      <c r="E452" s="2">
        <v>43773</v>
      </c>
      <c r="F452">
        <v>454.25</v>
      </c>
      <c r="G452">
        <v>27794680</v>
      </c>
      <c r="H452" s="2">
        <v>43773</v>
      </c>
      <c r="I452">
        <v>240.17</v>
      </c>
      <c r="J452">
        <v>151752320</v>
      </c>
      <c r="K452" s="2">
        <v>43773</v>
      </c>
      <c r="L452">
        <v>46.655000000000001</v>
      </c>
      <c r="M452">
        <v>245932600</v>
      </c>
      <c r="N452" s="2">
        <v>43773</v>
      </c>
    </row>
    <row r="453" spans="1:14" x14ac:dyDescent="0.3">
      <c r="A453" s="1" t="s">
        <v>8</v>
      </c>
      <c r="B453" s="2">
        <v>43780</v>
      </c>
      <c r="C453">
        <v>0.53110000000000002</v>
      </c>
      <c r="D453">
        <v>1978117000</v>
      </c>
      <c r="E453" s="2">
        <v>43780</v>
      </c>
      <c r="F453">
        <v>458</v>
      </c>
      <c r="G453">
        <v>21485700</v>
      </c>
      <c r="H453" s="2">
        <v>43780</v>
      </c>
      <c r="I453">
        <v>240</v>
      </c>
      <c r="J453">
        <v>158966780</v>
      </c>
      <c r="K453" s="2">
        <v>43780</v>
      </c>
      <c r="L453">
        <v>46.45</v>
      </c>
      <c r="M453">
        <v>369892200</v>
      </c>
      <c r="N453" s="2">
        <v>43780</v>
      </c>
    </row>
    <row r="454" spans="1:14" x14ac:dyDescent="0.3">
      <c r="A454" s="1" t="s">
        <v>8</v>
      </c>
      <c r="B454" s="2">
        <v>43787</v>
      </c>
      <c r="C454">
        <v>0.53010000000000002</v>
      </c>
      <c r="D454">
        <v>1340447000</v>
      </c>
      <c r="E454" s="2">
        <v>43787</v>
      </c>
      <c r="F454">
        <v>453</v>
      </c>
      <c r="G454">
        <v>14577920</v>
      </c>
      <c r="H454" s="2">
        <v>43787</v>
      </c>
      <c r="I454">
        <v>238.13</v>
      </c>
      <c r="J454">
        <v>148339210</v>
      </c>
      <c r="K454" s="2">
        <v>43787</v>
      </c>
      <c r="L454">
        <v>46.73</v>
      </c>
      <c r="M454">
        <v>198175300</v>
      </c>
      <c r="N454" s="2">
        <v>43787</v>
      </c>
    </row>
    <row r="455" spans="1:14" x14ac:dyDescent="0.3">
      <c r="A455" s="1" t="s">
        <v>8</v>
      </c>
      <c r="B455" s="2">
        <v>43794</v>
      </c>
      <c r="C455">
        <v>0.53149999999999997</v>
      </c>
      <c r="D455">
        <v>1539871000</v>
      </c>
      <c r="E455" s="2">
        <v>43794</v>
      </c>
      <c r="F455">
        <v>441</v>
      </c>
      <c r="G455">
        <v>16730630</v>
      </c>
      <c r="H455" s="2">
        <v>43794</v>
      </c>
      <c r="I455">
        <v>233.98</v>
      </c>
      <c r="J455">
        <v>143815110</v>
      </c>
      <c r="K455" s="2">
        <v>43794</v>
      </c>
      <c r="L455">
        <v>44.1</v>
      </c>
      <c r="M455">
        <v>272015200</v>
      </c>
      <c r="N455" s="2">
        <v>43794</v>
      </c>
    </row>
    <row r="456" spans="1:14" x14ac:dyDescent="0.3">
      <c r="A456" s="1" t="s">
        <v>8</v>
      </c>
      <c r="B456" s="2">
        <v>43801</v>
      </c>
      <c r="C456">
        <v>0.52710000000000001</v>
      </c>
      <c r="D456">
        <v>1859896000</v>
      </c>
      <c r="E456" s="2">
        <v>43801</v>
      </c>
      <c r="F456">
        <v>446</v>
      </c>
      <c r="G456">
        <v>15379950</v>
      </c>
      <c r="H456" s="2">
        <v>43801</v>
      </c>
      <c r="I456">
        <v>235.14</v>
      </c>
      <c r="J456">
        <v>135571870</v>
      </c>
      <c r="K456" s="2">
        <v>43801</v>
      </c>
      <c r="L456">
        <v>43.344999999999999</v>
      </c>
      <c r="M456">
        <v>261533800</v>
      </c>
      <c r="N456" s="2">
        <v>43801</v>
      </c>
    </row>
    <row r="457" spans="1:14" x14ac:dyDescent="0.3">
      <c r="A457" s="1" t="s">
        <v>8</v>
      </c>
      <c r="B457" s="2">
        <v>43808</v>
      </c>
      <c r="C457">
        <v>0.52329999999999999</v>
      </c>
      <c r="D457">
        <v>1720280000</v>
      </c>
      <c r="E457" s="2">
        <v>43808</v>
      </c>
      <c r="F457">
        <v>451.1</v>
      </c>
      <c r="G457">
        <v>18613330</v>
      </c>
      <c r="H457" s="2">
        <v>43808</v>
      </c>
      <c r="I457">
        <v>241.21</v>
      </c>
      <c r="J457">
        <v>181008170</v>
      </c>
      <c r="K457" s="2">
        <v>43808</v>
      </c>
      <c r="L457">
        <v>47.505000000000003</v>
      </c>
      <c r="M457">
        <v>387824000</v>
      </c>
      <c r="N457" s="2">
        <v>43808</v>
      </c>
    </row>
    <row r="458" spans="1:14" x14ac:dyDescent="0.3">
      <c r="A458" s="1" t="s">
        <v>8</v>
      </c>
      <c r="B458" s="2">
        <v>43815</v>
      </c>
      <c r="C458">
        <v>0.55410000000000004</v>
      </c>
      <c r="D458">
        <v>8382415000</v>
      </c>
      <c r="E458" s="2">
        <v>43815</v>
      </c>
      <c r="F458">
        <v>451.75</v>
      </c>
      <c r="G458">
        <v>23525180</v>
      </c>
      <c r="H458" s="2">
        <v>43815</v>
      </c>
      <c r="I458">
        <v>244.71</v>
      </c>
      <c r="J458">
        <v>207864600</v>
      </c>
      <c r="K458" s="2">
        <v>43815</v>
      </c>
      <c r="L458">
        <v>48.115000000000002</v>
      </c>
      <c r="M458">
        <v>272918800</v>
      </c>
      <c r="N458" s="2">
        <v>43815</v>
      </c>
    </row>
    <row r="459" spans="1:14" x14ac:dyDescent="0.3">
      <c r="A459" s="1" t="s">
        <v>8</v>
      </c>
      <c r="B459" s="2">
        <v>43822</v>
      </c>
      <c r="C459">
        <v>0.56499999999999995</v>
      </c>
      <c r="D459">
        <v>3604578000</v>
      </c>
      <c r="E459" s="2">
        <v>43822</v>
      </c>
      <c r="F459">
        <v>453.5</v>
      </c>
      <c r="G459">
        <v>10788500</v>
      </c>
      <c r="H459" s="2">
        <v>43822</v>
      </c>
      <c r="I459">
        <v>252.06</v>
      </c>
      <c r="J459">
        <v>97764870</v>
      </c>
      <c r="K459" s="2">
        <v>43822</v>
      </c>
      <c r="L459">
        <v>50.854999999999997</v>
      </c>
      <c r="M459">
        <v>356201600</v>
      </c>
      <c r="N459" s="2">
        <v>43822</v>
      </c>
    </row>
    <row r="460" spans="1:14" x14ac:dyDescent="0.3">
      <c r="A460" s="1" t="s">
        <v>8</v>
      </c>
      <c r="B460" s="2">
        <v>43829</v>
      </c>
      <c r="C460">
        <v>0.55469999999999997</v>
      </c>
      <c r="D460">
        <v>1263972000</v>
      </c>
      <c r="E460" s="2">
        <v>43829</v>
      </c>
      <c r="F460">
        <v>456.9</v>
      </c>
      <c r="G460">
        <v>7618630</v>
      </c>
      <c r="H460" s="2">
        <v>43829</v>
      </c>
      <c r="I460">
        <v>255</v>
      </c>
      <c r="J460">
        <v>78956090</v>
      </c>
      <c r="K460" s="2">
        <v>43829</v>
      </c>
      <c r="L460">
        <v>51.375</v>
      </c>
      <c r="M460">
        <v>58348700</v>
      </c>
      <c r="N460" s="2">
        <v>43829</v>
      </c>
    </row>
    <row r="461" spans="1:14" x14ac:dyDescent="0.3">
      <c r="A461" s="1" t="s">
        <v>8</v>
      </c>
      <c r="B461" s="2">
        <v>43836</v>
      </c>
      <c r="C461">
        <v>0.58819999999999995</v>
      </c>
      <c r="D461">
        <v>5695643000</v>
      </c>
      <c r="E461" s="2">
        <v>43836</v>
      </c>
      <c r="F461">
        <v>473.5</v>
      </c>
      <c r="G461">
        <v>27720430</v>
      </c>
      <c r="H461" s="2">
        <v>43836</v>
      </c>
      <c r="I461">
        <v>258.19</v>
      </c>
      <c r="J461">
        <v>120101920</v>
      </c>
      <c r="K461" s="2">
        <v>43836</v>
      </c>
      <c r="L461">
        <v>54</v>
      </c>
      <c r="M461">
        <v>187549500</v>
      </c>
      <c r="N461" s="2">
        <v>43836</v>
      </c>
    </row>
    <row r="462" spans="1:14" x14ac:dyDescent="0.3">
      <c r="A462" s="1" t="s">
        <v>8</v>
      </c>
      <c r="B462" s="2">
        <v>43843</v>
      </c>
      <c r="C462">
        <v>0.65700000000000003</v>
      </c>
      <c r="D462">
        <v>42207062000</v>
      </c>
      <c r="E462" s="2">
        <v>43843</v>
      </c>
      <c r="F462">
        <v>485.15</v>
      </c>
      <c r="G462">
        <v>24539080</v>
      </c>
      <c r="H462" s="2">
        <v>43843</v>
      </c>
      <c r="I462">
        <v>262.5</v>
      </c>
      <c r="J462">
        <v>191392290</v>
      </c>
      <c r="K462" s="2">
        <v>43843</v>
      </c>
      <c r="L462">
        <v>53.774999999999999</v>
      </c>
      <c r="M462">
        <v>201320900</v>
      </c>
      <c r="N462" s="2">
        <v>43843</v>
      </c>
    </row>
    <row r="463" spans="1:14" x14ac:dyDescent="0.3">
      <c r="A463" s="1" t="s">
        <v>8</v>
      </c>
      <c r="B463" s="2">
        <v>43850</v>
      </c>
      <c r="C463">
        <v>0.6946</v>
      </c>
      <c r="D463">
        <v>19158309000</v>
      </c>
      <c r="E463" s="2">
        <v>43850</v>
      </c>
      <c r="F463">
        <v>474</v>
      </c>
      <c r="G463">
        <v>25238910</v>
      </c>
      <c r="H463" s="2">
        <v>43850</v>
      </c>
      <c r="I463">
        <v>265.49</v>
      </c>
      <c r="J463">
        <v>179578470</v>
      </c>
      <c r="K463" s="2">
        <v>43850</v>
      </c>
      <c r="L463">
        <v>48.08</v>
      </c>
      <c r="M463">
        <v>402941500</v>
      </c>
      <c r="N463" s="2">
        <v>43850</v>
      </c>
    </row>
    <row r="464" spans="1:14" x14ac:dyDescent="0.3">
      <c r="A464" s="1" t="s">
        <v>8</v>
      </c>
      <c r="B464" s="2">
        <v>43857</v>
      </c>
      <c r="C464">
        <v>0.68879999999999997</v>
      </c>
      <c r="D464">
        <v>18007287000</v>
      </c>
      <c r="E464" s="2">
        <v>43857</v>
      </c>
      <c r="F464">
        <v>480.5</v>
      </c>
      <c r="G464">
        <v>41017870</v>
      </c>
      <c r="H464" s="2">
        <v>43857</v>
      </c>
      <c r="I464">
        <v>252.2</v>
      </c>
      <c r="J464">
        <v>218206590</v>
      </c>
      <c r="K464" s="2">
        <v>43857</v>
      </c>
      <c r="L464">
        <v>46.045000000000002</v>
      </c>
      <c r="M464">
        <v>311024100</v>
      </c>
      <c r="N464" s="2">
        <v>43857</v>
      </c>
    </row>
    <row r="465" spans="1:14" x14ac:dyDescent="0.3">
      <c r="A465" s="1" t="s">
        <v>8</v>
      </c>
      <c r="B465" s="2">
        <v>43864</v>
      </c>
      <c r="C465">
        <v>0.72709999999999997</v>
      </c>
      <c r="D465">
        <v>12884388000</v>
      </c>
      <c r="E465" s="2">
        <v>43864</v>
      </c>
      <c r="F465">
        <v>463.6</v>
      </c>
      <c r="G465">
        <v>40520960</v>
      </c>
      <c r="H465" s="2">
        <v>43864</v>
      </c>
      <c r="I465">
        <v>254.3</v>
      </c>
      <c r="J465">
        <v>246451020</v>
      </c>
      <c r="K465" s="2">
        <v>43864</v>
      </c>
      <c r="L465">
        <v>46.125</v>
      </c>
      <c r="M465">
        <v>519620200</v>
      </c>
      <c r="N465" s="2">
        <v>43864</v>
      </c>
    </row>
    <row r="466" spans="1:14" x14ac:dyDescent="0.3">
      <c r="A466" s="1" t="s">
        <v>8</v>
      </c>
      <c r="B466" s="2">
        <v>43871</v>
      </c>
      <c r="C466">
        <v>0.745</v>
      </c>
      <c r="D466">
        <v>14885793000</v>
      </c>
      <c r="E466" s="2">
        <v>43871</v>
      </c>
      <c r="F466">
        <v>460.5</v>
      </c>
      <c r="G466">
        <v>34159390</v>
      </c>
      <c r="H466" s="2">
        <v>43871</v>
      </c>
      <c r="I466">
        <v>251.75</v>
      </c>
      <c r="J466">
        <v>233412110</v>
      </c>
      <c r="K466" s="2">
        <v>43871</v>
      </c>
      <c r="L466">
        <v>48.32</v>
      </c>
      <c r="M466">
        <v>310491800</v>
      </c>
      <c r="N466" s="2">
        <v>43871</v>
      </c>
    </row>
    <row r="467" spans="1:14" x14ac:dyDescent="0.3">
      <c r="A467" s="1" t="s">
        <v>8</v>
      </c>
      <c r="B467" s="2">
        <v>43878</v>
      </c>
      <c r="C467">
        <v>0.74409999999999998</v>
      </c>
      <c r="D467">
        <v>6455455000</v>
      </c>
      <c r="E467" s="2">
        <v>43878</v>
      </c>
      <c r="F467">
        <v>461.75</v>
      </c>
      <c r="G467">
        <v>40975830</v>
      </c>
      <c r="H467" s="2">
        <v>43878</v>
      </c>
      <c r="I467">
        <v>250.8</v>
      </c>
      <c r="J467">
        <v>146761600</v>
      </c>
      <c r="K467" s="2">
        <v>43878</v>
      </c>
      <c r="L467">
        <v>46.755000000000003</v>
      </c>
      <c r="M467">
        <v>192989900</v>
      </c>
      <c r="N467" s="2">
        <v>43878</v>
      </c>
    </row>
    <row r="468" spans="1:14" x14ac:dyDescent="0.3">
      <c r="A468" s="1" t="s">
        <v>8</v>
      </c>
      <c r="B468" s="2">
        <v>43885</v>
      </c>
      <c r="C468">
        <v>0.64219999999999999</v>
      </c>
      <c r="D468">
        <v>12965896000</v>
      </c>
      <c r="E468" s="2">
        <v>43885</v>
      </c>
      <c r="F468">
        <v>403.4</v>
      </c>
      <c r="G468">
        <v>45551120</v>
      </c>
      <c r="H468" s="2">
        <v>43885</v>
      </c>
      <c r="I468">
        <v>233.36</v>
      </c>
      <c r="J468">
        <v>289109440</v>
      </c>
      <c r="K468" s="2">
        <v>43885</v>
      </c>
      <c r="L468">
        <v>38.435000000000002</v>
      </c>
      <c r="M468">
        <v>534844500</v>
      </c>
      <c r="N468" s="2">
        <v>43885</v>
      </c>
    </row>
    <row r="469" spans="1:14" x14ac:dyDescent="0.3">
      <c r="A469" s="1" t="s">
        <v>8</v>
      </c>
      <c r="B469" s="2">
        <v>43892</v>
      </c>
      <c r="C469">
        <v>0.64300000000000002</v>
      </c>
      <c r="D469">
        <v>16912845000</v>
      </c>
      <c r="E469" s="2">
        <v>43892</v>
      </c>
      <c r="F469">
        <v>392.95</v>
      </c>
      <c r="G469">
        <v>53351010</v>
      </c>
      <c r="H469" s="2">
        <v>43892</v>
      </c>
      <c r="I469">
        <v>219.99</v>
      </c>
      <c r="J469">
        <v>400250580</v>
      </c>
      <c r="K469" s="2">
        <v>43892</v>
      </c>
      <c r="L469">
        <v>35.68</v>
      </c>
      <c r="M469">
        <v>487683600</v>
      </c>
      <c r="N469" s="2">
        <v>43892</v>
      </c>
    </row>
    <row r="470" spans="1:14" x14ac:dyDescent="0.3">
      <c r="A470" s="1" t="s">
        <v>8</v>
      </c>
      <c r="B470" s="2">
        <v>43899</v>
      </c>
      <c r="C470">
        <v>0.5</v>
      </c>
      <c r="D470">
        <v>16543723000</v>
      </c>
      <c r="E470" s="2">
        <v>43899</v>
      </c>
      <c r="F470">
        <v>266.25</v>
      </c>
      <c r="G470">
        <v>132565580</v>
      </c>
      <c r="H470" s="2">
        <v>43899</v>
      </c>
      <c r="I470">
        <v>198.6</v>
      </c>
      <c r="J470">
        <v>840854990</v>
      </c>
      <c r="K470" s="2">
        <v>43899</v>
      </c>
      <c r="L470">
        <v>27.5</v>
      </c>
      <c r="M470">
        <v>650684900</v>
      </c>
      <c r="N470" s="2">
        <v>43899</v>
      </c>
    </row>
    <row r="471" spans="1:14" x14ac:dyDescent="0.3">
      <c r="A471" s="1" t="s">
        <v>8</v>
      </c>
      <c r="B471" s="2">
        <v>43906</v>
      </c>
      <c r="C471">
        <v>0.53969999999999996</v>
      </c>
      <c r="D471">
        <v>16287160000</v>
      </c>
      <c r="E471" s="2">
        <v>43906</v>
      </c>
      <c r="F471">
        <v>287.75</v>
      </c>
      <c r="G471">
        <v>152843900</v>
      </c>
      <c r="H471" s="2">
        <v>43906</v>
      </c>
      <c r="I471">
        <v>195.69</v>
      </c>
      <c r="J471">
        <v>869342810</v>
      </c>
      <c r="K471" s="2">
        <v>43906</v>
      </c>
      <c r="L471">
        <v>26.86</v>
      </c>
      <c r="M471">
        <v>690244200</v>
      </c>
      <c r="N471" s="2">
        <v>43906</v>
      </c>
    </row>
    <row r="472" spans="1:14" x14ac:dyDescent="0.3">
      <c r="A472" s="1" t="s">
        <v>8</v>
      </c>
      <c r="B472" s="2">
        <v>43913</v>
      </c>
      <c r="C472">
        <v>0.59740000000000004</v>
      </c>
      <c r="D472">
        <v>14265374000</v>
      </c>
      <c r="E472" s="2">
        <v>43913</v>
      </c>
      <c r="F472">
        <v>302.8</v>
      </c>
      <c r="G472">
        <v>129268040</v>
      </c>
      <c r="H472" s="2">
        <v>43913</v>
      </c>
      <c r="I472">
        <v>180.38</v>
      </c>
      <c r="J472">
        <v>675141720</v>
      </c>
      <c r="K472" s="2">
        <v>43913</v>
      </c>
      <c r="L472">
        <v>30.925000000000001</v>
      </c>
      <c r="M472">
        <v>722364600</v>
      </c>
      <c r="N472" s="2">
        <v>43913</v>
      </c>
    </row>
    <row r="473" spans="1:14" x14ac:dyDescent="0.3">
      <c r="A473" s="1" t="s">
        <v>8</v>
      </c>
      <c r="B473" s="2">
        <v>43920</v>
      </c>
      <c r="C473">
        <v>0.627</v>
      </c>
      <c r="D473">
        <v>6459028000</v>
      </c>
      <c r="E473" s="2">
        <v>43920</v>
      </c>
      <c r="F473">
        <v>345</v>
      </c>
      <c r="G473">
        <v>149288280</v>
      </c>
      <c r="H473" s="2">
        <v>43920</v>
      </c>
      <c r="I473">
        <v>185.64</v>
      </c>
      <c r="J473">
        <v>502069960</v>
      </c>
      <c r="K473" s="2">
        <v>43920</v>
      </c>
      <c r="L473">
        <v>36.384999999999998</v>
      </c>
      <c r="M473">
        <v>805347400</v>
      </c>
      <c r="N473" s="2">
        <v>43920</v>
      </c>
    </row>
    <row r="474" spans="1:14" x14ac:dyDescent="0.3">
      <c r="A474" s="1" t="s">
        <v>8</v>
      </c>
      <c r="B474" s="2">
        <v>43927</v>
      </c>
      <c r="C474">
        <v>0.63119999999999998</v>
      </c>
      <c r="D474">
        <v>5514490000</v>
      </c>
      <c r="E474" s="2">
        <v>43927</v>
      </c>
      <c r="F474">
        <v>344</v>
      </c>
      <c r="G474">
        <v>100414910</v>
      </c>
      <c r="H474" s="2">
        <v>43927</v>
      </c>
      <c r="I474">
        <v>201.99</v>
      </c>
      <c r="J474">
        <v>441885620</v>
      </c>
      <c r="K474" s="2">
        <v>43927</v>
      </c>
      <c r="L474">
        <v>37.08</v>
      </c>
      <c r="M474">
        <v>439313400</v>
      </c>
      <c r="N474" s="2">
        <v>43927</v>
      </c>
    </row>
    <row r="475" spans="1:14" x14ac:dyDescent="0.3">
      <c r="A475" s="1" t="s">
        <v>8</v>
      </c>
      <c r="B475" s="2">
        <v>43934</v>
      </c>
      <c r="C475">
        <v>0.61560000000000004</v>
      </c>
      <c r="D475">
        <v>4689437000</v>
      </c>
      <c r="E475" s="2">
        <v>43934</v>
      </c>
      <c r="F475">
        <v>313.89999999999998</v>
      </c>
      <c r="G475">
        <v>79064840</v>
      </c>
      <c r="H475" s="2">
        <v>43934</v>
      </c>
      <c r="I475">
        <v>191.8</v>
      </c>
      <c r="J475">
        <v>399899690</v>
      </c>
      <c r="K475" s="2">
        <v>43934</v>
      </c>
      <c r="L475">
        <v>34.36</v>
      </c>
      <c r="M475">
        <v>327081800</v>
      </c>
      <c r="N475" s="2">
        <v>43934</v>
      </c>
    </row>
    <row r="476" spans="1:14" x14ac:dyDescent="0.3">
      <c r="A476" s="1" t="s">
        <v>8</v>
      </c>
      <c r="B476" s="2">
        <v>43941</v>
      </c>
      <c r="C476">
        <v>0.61180000000000001</v>
      </c>
      <c r="D476">
        <v>4708673000</v>
      </c>
      <c r="E476" s="2">
        <v>43941</v>
      </c>
      <c r="F476">
        <v>324</v>
      </c>
      <c r="G476">
        <v>101778030</v>
      </c>
      <c r="H476" s="2">
        <v>43941</v>
      </c>
      <c r="I476">
        <v>188.91</v>
      </c>
      <c r="J476">
        <v>349243800</v>
      </c>
      <c r="K476" s="2">
        <v>43941</v>
      </c>
      <c r="L476">
        <v>35.125</v>
      </c>
      <c r="M476">
        <v>357281200</v>
      </c>
      <c r="N476" s="2">
        <v>43941</v>
      </c>
    </row>
    <row r="477" spans="1:14" x14ac:dyDescent="0.3">
      <c r="A477" s="1" t="s">
        <v>8</v>
      </c>
      <c r="B477" s="2">
        <v>43948</v>
      </c>
      <c r="C477">
        <v>0.63009999999999999</v>
      </c>
      <c r="D477">
        <v>3290923000</v>
      </c>
      <c r="E477" s="2">
        <v>43948</v>
      </c>
      <c r="F477">
        <v>335.65</v>
      </c>
      <c r="G477">
        <v>60258330</v>
      </c>
      <c r="H477" s="2">
        <v>43948</v>
      </c>
      <c r="I477">
        <v>197.25</v>
      </c>
      <c r="J477">
        <v>278977490</v>
      </c>
      <c r="K477" s="2">
        <v>43948</v>
      </c>
      <c r="L477">
        <v>37.115000000000002</v>
      </c>
      <c r="M477">
        <v>232046900</v>
      </c>
      <c r="N477" s="2">
        <v>43948</v>
      </c>
    </row>
    <row r="478" spans="1:14" x14ac:dyDescent="0.3">
      <c r="A478" s="1" t="s">
        <v>8</v>
      </c>
      <c r="B478" s="2">
        <v>43955</v>
      </c>
      <c r="C478">
        <v>0.63429999999999997</v>
      </c>
      <c r="D478">
        <v>2367761000</v>
      </c>
      <c r="E478" s="2">
        <v>43955</v>
      </c>
      <c r="F478">
        <v>348</v>
      </c>
      <c r="G478">
        <v>59378210</v>
      </c>
      <c r="H478" s="2">
        <v>43955</v>
      </c>
      <c r="I478">
        <v>196.02</v>
      </c>
      <c r="J478">
        <v>232439590</v>
      </c>
      <c r="K478" s="2">
        <v>43955</v>
      </c>
      <c r="L478">
        <v>37.200000000000003</v>
      </c>
      <c r="M478">
        <v>247364600</v>
      </c>
      <c r="N478" s="2">
        <v>43955</v>
      </c>
    </row>
    <row r="479" spans="1:14" x14ac:dyDescent="0.3">
      <c r="A479" s="1" t="s">
        <v>8</v>
      </c>
      <c r="B479" s="2">
        <v>43962</v>
      </c>
      <c r="C479">
        <v>0.63849999999999996</v>
      </c>
      <c r="D479">
        <v>3496020000</v>
      </c>
      <c r="E479" s="2">
        <v>43962</v>
      </c>
      <c r="F479">
        <v>350.05</v>
      </c>
      <c r="G479">
        <v>38432990</v>
      </c>
      <c r="H479" s="2">
        <v>43962</v>
      </c>
      <c r="I479">
        <v>183.85</v>
      </c>
      <c r="J479">
        <v>270093960</v>
      </c>
      <c r="K479" s="2">
        <v>43962</v>
      </c>
      <c r="L479">
        <v>40.145000000000003</v>
      </c>
      <c r="M479">
        <v>367541700</v>
      </c>
      <c r="N479" s="2">
        <v>43962</v>
      </c>
    </row>
    <row r="480" spans="1:14" x14ac:dyDescent="0.3">
      <c r="A480" s="1" t="s">
        <v>8</v>
      </c>
      <c r="B480" s="2">
        <v>43969</v>
      </c>
      <c r="C480">
        <v>0.65620000000000001</v>
      </c>
      <c r="D480">
        <v>5911990000</v>
      </c>
      <c r="E480" s="2">
        <v>43969</v>
      </c>
      <c r="F480">
        <v>364.5</v>
      </c>
      <c r="G480">
        <v>88048980</v>
      </c>
      <c r="H480" s="2">
        <v>43969</v>
      </c>
      <c r="I480">
        <v>188.9</v>
      </c>
      <c r="J480">
        <v>412050450</v>
      </c>
      <c r="K480" s="2">
        <v>43969</v>
      </c>
      <c r="L480">
        <v>39.799999999999997</v>
      </c>
      <c r="M480">
        <v>391552300</v>
      </c>
      <c r="N480" s="2">
        <v>43969</v>
      </c>
    </row>
    <row r="481" spans="1:17" x14ac:dyDescent="0.3">
      <c r="A481" s="1" t="s">
        <v>8</v>
      </c>
      <c r="B481" s="2">
        <v>43976</v>
      </c>
      <c r="C481">
        <v>0.69289999999999996</v>
      </c>
      <c r="D481">
        <v>4288685000</v>
      </c>
      <c r="E481" s="2">
        <v>43976</v>
      </c>
      <c r="F481">
        <v>376.2</v>
      </c>
      <c r="G481">
        <v>46013830</v>
      </c>
      <c r="H481" s="2">
        <v>43976</v>
      </c>
      <c r="I481">
        <v>200.5</v>
      </c>
      <c r="J481">
        <v>441628500</v>
      </c>
      <c r="K481" s="2">
        <v>43976</v>
      </c>
      <c r="L481">
        <v>39.61</v>
      </c>
      <c r="M481">
        <v>329919700</v>
      </c>
      <c r="N481" s="2">
        <v>43976</v>
      </c>
    </row>
    <row r="482" spans="1:17" x14ac:dyDescent="0.3">
      <c r="A482" s="1" t="s">
        <v>8</v>
      </c>
      <c r="B482" s="2">
        <v>43983</v>
      </c>
      <c r="C482">
        <v>0.74139999999999995</v>
      </c>
      <c r="D482">
        <v>5844687000</v>
      </c>
      <c r="E482" s="2">
        <v>43983</v>
      </c>
      <c r="F482">
        <v>401.95</v>
      </c>
      <c r="G482">
        <v>55655210</v>
      </c>
      <c r="H482" s="2">
        <v>43983</v>
      </c>
      <c r="I482">
        <v>219.1</v>
      </c>
      <c r="J482">
        <v>537319940</v>
      </c>
      <c r="K482" s="2">
        <v>43983</v>
      </c>
      <c r="L482">
        <v>40.335000000000001</v>
      </c>
      <c r="M482">
        <v>289229600</v>
      </c>
      <c r="N482" s="2">
        <v>43983</v>
      </c>
    </row>
    <row r="483" spans="1:17" x14ac:dyDescent="0.3">
      <c r="A483" s="1" t="s">
        <v>8</v>
      </c>
      <c r="B483" s="2">
        <v>43990</v>
      </c>
      <c r="C483">
        <v>0.78</v>
      </c>
      <c r="D483">
        <v>7499227000</v>
      </c>
      <c r="E483" s="2">
        <v>43990</v>
      </c>
      <c r="F483">
        <v>376.1</v>
      </c>
      <c r="G483">
        <v>46951590</v>
      </c>
      <c r="H483" s="2">
        <v>43990</v>
      </c>
      <c r="I483">
        <v>208.35</v>
      </c>
      <c r="J483">
        <v>319287950</v>
      </c>
      <c r="K483" s="2">
        <v>43990</v>
      </c>
      <c r="L483">
        <v>39.979999999999997</v>
      </c>
      <c r="M483">
        <v>197947400</v>
      </c>
      <c r="N483" s="2">
        <v>43990</v>
      </c>
    </row>
    <row r="484" spans="1:17" x14ac:dyDescent="0.3">
      <c r="A484" s="1" t="s">
        <v>8</v>
      </c>
      <c r="B484" s="2">
        <v>43997</v>
      </c>
      <c r="C484">
        <v>0.81379999999999997</v>
      </c>
      <c r="D484">
        <v>7613672000</v>
      </c>
      <c r="E484" s="2">
        <v>43997</v>
      </c>
      <c r="F484">
        <v>376.15</v>
      </c>
      <c r="G484">
        <v>40019080</v>
      </c>
      <c r="H484" s="2">
        <v>43997</v>
      </c>
      <c r="I484">
        <v>207</v>
      </c>
      <c r="J484">
        <v>345212890</v>
      </c>
      <c r="K484" s="2">
        <v>43997</v>
      </c>
      <c r="L484">
        <v>39.094999999999999</v>
      </c>
      <c r="M484">
        <v>235686500</v>
      </c>
      <c r="N484" s="2">
        <v>43997</v>
      </c>
    </row>
    <row r="485" spans="1:17" x14ac:dyDescent="0.3">
      <c r="A485" s="1" t="s">
        <v>8</v>
      </c>
      <c r="B485" s="2">
        <v>44004</v>
      </c>
      <c r="C485">
        <v>0.748</v>
      </c>
      <c r="D485">
        <v>7822943000</v>
      </c>
      <c r="E485" s="2">
        <v>44004</v>
      </c>
      <c r="F485">
        <v>367.05</v>
      </c>
      <c r="G485">
        <v>22919730</v>
      </c>
      <c r="H485" s="2">
        <v>44004</v>
      </c>
      <c r="I485">
        <v>203.15</v>
      </c>
      <c r="J485">
        <v>228882890</v>
      </c>
      <c r="K485" s="2">
        <v>44004</v>
      </c>
      <c r="L485">
        <v>38.299999999999997</v>
      </c>
      <c r="M485">
        <v>123688300</v>
      </c>
      <c r="N485" s="2">
        <v>44004</v>
      </c>
    </row>
    <row r="486" spans="1:17" x14ac:dyDescent="0.3">
      <c r="A486" s="1" t="s">
        <v>8</v>
      </c>
      <c r="B486" s="2">
        <v>44011</v>
      </c>
      <c r="C486">
        <v>0.77449999999999997</v>
      </c>
      <c r="D486">
        <v>5224016000</v>
      </c>
      <c r="E486" s="2">
        <v>44011</v>
      </c>
      <c r="F486">
        <v>365.35</v>
      </c>
      <c r="G486">
        <v>15487150</v>
      </c>
      <c r="H486" s="2">
        <v>44011</v>
      </c>
      <c r="I486">
        <v>210.95</v>
      </c>
      <c r="J486">
        <v>213076840</v>
      </c>
      <c r="K486" s="2">
        <v>44011</v>
      </c>
      <c r="L486">
        <v>38.515000000000001</v>
      </c>
      <c r="M486">
        <v>94144800</v>
      </c>
      <c r="N486" s="2">
        <v>44011</v>
      </c>
    </row>
    <row r="487" spans="1:17" x14ac:dyDescent="0.3">
      <c r="A487" s="1" t="s">
        <v>8</v>
      </c>
      <c r="B487" s="2">
        <v>44018</v>
      </c>
      <c r="C487">
        <v>0.76619999999999999</v>
      </c>
      <c r="D487">
        <v>3813666000</v>
      </c>
      <c r="E487" s="2">
        <v>44018</v>
      </c>
      <c r="F487">
        <v>364</v>
      </c>
      <c r="G487">
        <v>19613970</v>
      </c>
      <c r="H487" s="2">
        <v>44018</v>
      </c>
      <c r="I487">
        <v>212.28</v>
      </c>
      <c r="J487">
        <v>237587770</v>
      </c>
      <c r="K487" s="2">
        <v>44018</v>
      </c>
      <c r="L487">
        <v>38.590000000000003</v>
      </c>
      <c r="M487">
        <v>156916200</v>
      </c>
      <c r="N487" s="2">
        <v>44018</v>
      </c>
    </row>
    <row r="488" spans="1:17" x14ac:dyDescent="0.3">
      <c r="A488" s="1" t="s">
        <v>8</v>
      </c>
      <c r="B488" s="2">
        <v>44025</v>
      </c>
      <c r="C488">
        <v>0.755</v>
      </c>
      <c r="D488">
        <v>2479704000</v>
      </c>
      <c r="E488" s="2">
        <v>44025</v>
      </c>
      <c r="F488">
        <v>359.85</v>
      </c>
      <c r="G488">
        <v>25736030</v>
      </c>
      <c r="H488" s="2">
        <v>44025</v>
      </c>
      <c r="I488">
        <v>210.81</v>
      </c>
      <c r="J488">
        <v>241709710</v>
      </c>
      <c r="K488" s="2">
        <v>44025</v>
      </c>
      <c r="L488">
        <v>36.844999999999999</v>
      </c>
      <c r="M488">
        <v>195223400</v>
      </c>
      <c r="N488" s="2">
        <v>44025</v>
      </c>
    </row>
    <row r="489" spans="1:17" x14ac:dyDescent="0.3">
      <c r="A489" s="1" t="s">
        <v>8</v>
      </c>
      <c r="B489" s="2">
        <v>44032</v>
      </c>
      <c r="C489">
        <v>0.74629999999999996</v>
      </c>
      <c r="D489">
        <v>6000936000</v>
      </c>
      <c r="E489" s="2">
        <v>44032</v>
      </c>
      <c r="F489">
        <v>359.75</v>
      </c>
      <c r="G489">
        <v>20124810</v>
      </c>
      <c r="H489" s="2">
        <v>44032</v>
      </c>
      <c r="I489">
        <v>215.97</v>
      </c>
      <c r="J489">
        <v>264865800</v>
      </c>
      <c r="K489" s="2">
        <v>44032</v>
      </c>
      <c r="L489">
        <v>38.200000000000003</v>
      </c>
      <c r="M489">
        <v>144201100</v>
      </c>
      <c r="N489" s="2">
        <v>44032</v>
      </c>
    </row>
    <row r="490" spans="1:17" x14ac:dyDescent="0.3">
      <c r="A490" s="1" t="s">
        <v>8</v>
      </c>
      <c r="B490" s="2">
        <v>44039</v>
      </c>
      <c r="C490">
        <v>0.76349999999999996</v>
      </c>
      <c r="D490">
        <v>4713842000</v>
      </c>
      <c r="E490" s="2">
        <v>44039</v>
      </c>
      <c r="F490">
        <v>356.9</v>
      </c>
      <c r="G490">
        <v>23705000</v>
      </c>
      <c r="H490" s="2">
        <v>44039</v>
      </c>
      <c r="I490">
        <v>221.57</v>
      </c>
      <c r="J490">
        <v>214988630</v>
      </c>
      <c r="K490" s="2">
        <v>44039</v>
      </c>
      <c r="L490">
        <v>37.25</v>
      </c>
      <c r="M490">
        <v>156417000</v>
      </c>
      <c r="N490" s="2">
        <v>44039</v>
      </c>
    </row>
    <row r="491" spans="1:17" x14ac:dyDescent="0.3">
      <c r="A491" s="1" t="s">
        <v>8</v>
      </c>
      <c r="B491" s="2">
        <v>44046</v>
      </c>
      <c r="C491">
        <v>0.753</v>
      </c>
      <c r="D491">
        <v>2544619000</v>
      </c>
      <c r="E491" s="2">
        <v>44046</v>
      </c>
      <c r="F491">
        <v>367.15</v>
      </c>
      <c r="G491">
        <v>27345330</v>
      </c>
      <c r="H491" s="2">
        <v>44046</v>
      </c>
      <c r="I491">
        <v>227.28</v>
      </c>
      <c r="J491">
        <v>226832890</v>
      </c>
      <c r="K491" s="2">
        <v>44046</v>
      </c>
      <c r="L491">
        <v>37.18</v>
      </c>
      <c r="M491">
        <v>136485400</v>
      </c>
      <c r="N491" s="2">
        <v>44046</v>
      </c>
    </row>
    <row r="492" spans="1:17" x14ac:dyDescent="0.3">
      <c r="A492" s="1" t="s">
        <v>8</v>
      </c>
      <c r="B492" s="2">
        <v>44053</v>
      </c>
      <c r="C492">
        <v>0.75319999999999998</v>
      </c>
      <c r="D492">
        <v>3260877000</v>
      </c>
      <c r="E492" s="2">
        <v>44053</v>
      </c>
      <c r="F492">
        <v>387.95</v>
      </c>
      <c r="G492">
        <v>33622660</v>
      </c>
      <c r="H492" s="2">
        <v>44053</v>
      </c>
      <c r="I492">
        <v>239.99</v>
      </c>
      <c r="J492">
        <v>356123750</v>
      </c>
      <c r="K492" s="2">
        <v>44053</v>
      </c>
      <c r="L492">
        <v>38.44</v>
      </c>
      <c r="M492">
        <v>153639800</v>
      </c>
      <c r="N492" s="2">
        <v>44053</v>
      </c>
    </row>
    <row r="493" spans="1:17" x14ac:dyDescent="0.3">
      <c r="A493" s="1" t="s">
        <v>8</v>
      </c>
      <c r="B493" s="2">
        <v>44060</v>
      </c>
      <c r="C493">
        <v>0.72</v>
      </c>
      <c r="D493">
        <v>3530839000</v>
      </c>
      <c r="E493" s="2">
        <v>44060</v>
      </c>
      <c r="F493">
        <v>382.8</v>
      </c>
      <c r="G493">
        <v>25334440</v>
      </c>
      <c r="H493" s="2">
        <v>44060</v>
      </c>
      <c r="I493">
        <v>231.22</v>
      </c>
      <c r="J493">
        <v>407685810</v>
      </c>
      <c r="K493" s="2">
        <v>44060</v>
      </c>
      <c r="L493">
        <v>37.034999999999997</v>
      </c>
      <c r="M493">
        <v>128159800</v>
      </c>
      <c r="N493" s="2">
        <v>44060</v>
      </c>
    </row>
    <row r="494" spans="1:17" x14ac:dyDescent="0.3">
      <c r="A494" s="1" t="s">
        <v>8</v>
      </c>
      <c r="B494" s="2">
        <v>44067</v>
      </c>
      <c r="C494">
        <v>0.74650000000000005</v>
      </c>
      <c r="D494">
        <v>4906345000</v>
      </c>
      <c r="E494" s="2">
        <v>44067</v>
      </c>
      <c r="F494">
        <v>380.65</v>
      </c>
      <c r="G494">
        <v>22233990</v>
      </c>
      <c r="H494" s="2">
        <v>44067</v>
      </c>
      <c r="I494">
        <v>226.3</v>
      </c>
      <c r="J494">
        <v>270832880</v>
      </c>
      <c r="K494" s="2">
        <v>44067</v>
      </c>
      <c r="L494">
        <v>37.200000000000003</v>
      </c>
      <c r="M494">
        <v>163560900</v>
      </c>
      <c r="N494" s="2">
        <v>44067</v>
      </c>
    </row>
    <row r="495" spans="1:17" x14ac:dyDescent="0.3">
      <c r="A495" s="1" t="s">
        <v>8</v>
      </c>
      <c r="B495" s="2">
        <v>44074</v>
      </c>
      <c r="C495">
        <v>0.72650000000000003</v>
      </c>
      <c r="D495">
        <v>3696951000</v>
      </c>
      <c r="E495" s="2">
        <v>44074</v>
      </c>
      <c r="F495">
        <v>372.5</v>
      </c>
      <c r="G495">
        <v>26048800</v>
      </c>
      <c r="H495" s="2">
        <v>44074</v>
      </c>
      <c r="I495">
        <v>222.21</v>
      </c>
      <c r="J495">
        <v>317097730</v>
      </c>
      <c r="K495" s="2">
        <v>44074</v>
      </c>
      <c r="L495">
        <v>35.29</v>
      </c>
      <c r="M495">
        <v>207395900</v>
      </c>
      <c r="N495" s="2">
        <v>44074</v>
      </c>
    </row>
    <row r="496" spans="1:17" x14ac:dyDescent="0.3">
      <c r="Q496" s="5" t="s">
        <v>19</v>
      </c>
    </row>
  </sheetData>
  <mergeCells count="20">
    <mergeCell ref="AU25:AV25"/>
    <mergeCell ref="R25:S25"/>
    <mergeCell ref="V25:W25"/>
    <mergeCell ref="T25:U25"/>
    <mergeCell ref="X25:Y25"/>
    <mergeCell ref="AS25:AT25"/>
    <mergeCell ref="R24:U24"/>
    <mergeCell ref="V24:Y24"/>
    <mergeCell ref="AM25:AN25"/>
    <mergeCell ref="AO25:AP25"/>
    <mergeCell ref="AQ25:AR25"/>
    <mergeCell ref="Z24:AC24"/>
    <mergeCell ref="AD24:AG24"/>
    <mergeCell ref="AH24:AK24"/>
    <mergeCell ref="Z25:AA25"/>
    <mergeCell ref="AB25:AC25"/>
    <mergeCell ref="AD25:AE25"/>
    <mergeCell ref="AF25:AG25"/>
    <mergeCell ref="AH25:AI25"/>
    <mergeCell ref="AJ25:AK25"/>
  </mergeCells>
  <conditionalFormatting sqref="C15">
    <cfRule type="cellIs" dxfId="21" priority="26" operator="greaterThan">
      <formula>C$23</formula>
    </cfRule>
  </conditionalFormatting>
  <conditionalFormatting sqref="C19">
    <cfRule type="cellIs" dxfId="20" priority="16" operator="lessThan">
      <formula>C$24</formula>
    </cfRule>
  </conditionalFormatting>
  <conditionalFormatting sqref="D15:P15">
    <cfRule type="cellIs" dxfId="19" priority="15" operator="greaterThan">
      <formula>D$23</formula>
    </cfRule>
  </conditionalFormatting>
  <conditionalFormatting sqref="D19">
    <cfRule type="cellIs" dxfId="18" priority="12" operator="lessThan">
      <formula>D$24</formula>
    </cfRule>
  </conditionalFormatting>
  <conditionalFormatting sqref="F19:G19">
    <cfRule type="cellIs" dxfId="17" priority="11" operator="lessThan">
      <formula>F$24</formula>
    </cfRule>
  </conditionalFormatting>
  <conditionalFormatting sqref="I19:J19">
    <cfRule type="cellIs" dxfId="16" priority="10" operator="lessThan">
      <formula>I$24</formula>
    </cfRule>
  </conditionalFormatting>
  <conditionalFormatting sqref="L19:M19">
    <cfRule type="cellIs" dxfId="15" priority="9" operator="lessThan">
      <formula>L$24</formula>
    </cfRule>
  </conditionalFormatting>
  <conditionalFormatting sqref="P19">
    <cfRule type="cellIs" dxfId="14" priority="8" operator="lessThan">
      <formula>P$24</formula>
    </cfRule>
  </conditionalFormatting>
  <conditionalFormatting sqref="O19">
    <cfRule type="cellIs" dxfId="13" priority="7" operator="lessThan">
      <formula>O$24</formula>
    </cfRule>
  </conditionalFormatting>
  <pageMargins left="0.7" right="0.7" top="0.75" bottom="0.75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FE4F3-4553-4E98-A2A6-6DD108A401F5}">
  <dimension ref="A1:AA60"/>
  <sheetViews>
    <sheetView topLeftCell="A17" zoomScale="120" zoomScaleNormal="120" workbookViewId="0">
      <selection activeCell="C40" sqref="C40"/>
    </sheetView>
  </sheetViews>
  <sheetFormatPr defaultColWidth="8.88671875" defaultRowHeight="14.4" x14ac:dyDescent="0.3"/>
  <cols>
    <col min="1" max="1" width="14.109375" style="17" customWidth="1"/>
    <col min="2" max="9" width="8.88671875" style="17"/>
    <col min="10" max="10" width="11.88671875" style="17" customWidth="1"/>
    <col min="11" max="11" width="12.88671875" style="17" customWidth="1"/>
    <col min="12" max="12" width="11.88671875" style="17" customWidth="1"/>
    <col min="13" max="13" width="10.6640625" style="17" customWidth="1"/>
    <col min="14" max="23" width="8.88671875" style="17"/>
    <col min="24" max="27" width="9.33203125" style="17" customWidth="1"/>
    <col min="28" max="16384" width="8.88671875" style="17"/>
  </cols>
  <sheetData>
    <row r="1" spans="1:13" ht="15.6" x14ac:dyDescent="0.3">
      <c r="A1" s="18" t="s">
        <v>57</v>
      </c>
      <c r="B1" s="16"/>
      <c r="C1" s="16"/>
      <c r="D1" s="16"/>
      <c r="E1" s="16"/>
      <c r="F1" s="16"/>
      <c r="G1" s="16"/>
      <c r="H1" s="16"/>
    </row>
    <row r="2" spans="1:13" x14ac:dyDescent="0.3">
      <c r="A2" s="16"/>
      <c r="B2" s="16"/>
      <c r="C2" s="16"/>
      <c r="D2" s="16"/>
      <c r="E2" s="16"/>
      <c r="F2" s="16"/>
      <c r="G2" s="16"/>
      <c r="H2" s="16"/>
    </row>
    <row r="3" spans="1:13" x14ac:dyDescent="0.3">
      <c r="A3" s="16"/>
      <c r="B3" s="16"/>
      <c r="C3" s="16"/>
      <c r="D3" s="16"/>
      <c r="E3" s="16"/>
      <c r="F3" s="16"/>
      <c r="G3" s="16"/>
      <c r="H3" s="16"/>
    </row>
    <row r="4" spans="1:13" x14ac:dyDescent="0.3">
      <c r="A4" s="16"/>
      <c r="B4" s="16"/>
      <c r="C4" s="16"/>
      <c r="D4" s="16"/>
      <c r="E4" s="16"/>
      <c r="F4" s="16"/>
      <c r="G4" s="16"/>
      <c r="H4" s="16"/>
    </row>
    <row r="5" spans="1:13" x14ac:dyDescent="0.3">
      <c r="A5" s="16"/>
      <c r="B5" s="16"/>
      <c r="C5" s="16"/>
      <c r="D5" s="16"/>
      <c r="E5" s="16"/>
      <c r="F5" s="16"/>
      <c r="G5" s="16"/>
      <c r="H5" s="16"/>
    </row>
    <row r="6" spans="1:13" x14ac:dyDescent="0.3">
      <c r="A6" s="16"/>
      <c r="B6" s="16"/>
      <c r="C6" s="16"/>
      <c r="D6" s="16"/>
      <c r="E6" s="16"/>
      <c r="F6" s="16"/>
      <c r="G6" s="16"/>
      <c r="H6" s="16"/>
    </row>
    <row r="7" spans="1:13" x14ac:dyDescent="0.3">
      <c r="A7" s="16"/>
      <c r="B7" s="16"/>
      <c r="C7" s="16"/>
      <c r="D7" s="16"/>
      <c r="E7" s="16"/>
      <c r="F7" s="16"/>
      <c r="G7" s="16"/>
      <c r="H7" s="16"/>
    </row>
    <row r="8" spans="1:13" x14ac:dyDescent="0.3">
      <c r="A8" s="16"/>
      <c r="B8" s="16"/>
      <c r="C8" s="16"/>
      <c r="D8" s="16"/>
      <c r="E8" s="16"/>
      <c r="F8" s="16"/>
      <c r="G8" s="16"/>
      <c r="H8" s="16"/>
    </row>
    <row r="9" spans="1:13" x14ac:dyDescent="0.3">
      <c r="A9" s="16"/>
      <c r="B9" s="16"/>
      <c r="C9" s="16"/>
      <c r="D9" s="16"/>
      <c r="E9" s="16"/>
      <c r="F9" s="16"/>
      <c r="G9" s="16"/>
      <c r="H9" s="16"/>
    </row>
    <row r="10" spans="1:13" x14ac:dyDescent="0.3">
      <c r="A10" s="16"/>
      <c r="B10" s="16"/>
      <c r="C10" s="16"/>
      <c r="D10" s="16"/>
      <c r="E10" s="16"/>
      <c r="F10" s="16"/>
      <c r="G10" s="16"/>
      <c r="H10" s="16"/>
    </row>
    <row r="11" spans="1:13" x14ac:dyDescent="0.3">
      <c r="A11" s="16"/>
      <c r="B11" s="16"/>
      <c r="C11" s="16"/>
      <c r="D11" s="16"/>
      <c r="E11" s="16"/>
      <c r="F11" s="16"/>
      <c r="G11" s="16"/>
      <c r="H11" s="16"/>
    </row>
    <row r="12" spans="1:13" x14ac:dyDescent="0.3">
      <c r="A12" s="16"/>
      <c r="B12" s="16"/>
      <c r="C12" s="16"/>
      <c r="D12" s="16"/>
      <c r="E12" s="16"/>
      <c r="F12" s="16"/>
      <c r="G12" s="16"/>
      <c r="H12" s="16"/>
    </row>
    <row r="13" spans="1:13" x14ac:dyDescent="0.3">
      <c r="A13" s="16"/>
      <c r="B13" s="16"/>
      <c r="C13" s="16"/>
      <c r="D13" s="16"/>
      <c r="E13" s="16"/>
      <c r="F13" s="16"/>
      <c r="G13" s="16"/>
      <c r="H13" s="16"/>
    </row>
    <row r="14" spans="1:13" x14ac:dyDescent="0.3">
      <c r="A14" s="16"/>
      <c r="B14" s="16"/>
      <c r="C14" s="16"/>
      <c r="D14" s="16"/>
      <c r="E14" s="16"/>
      <c r="F14" s="16"/>
      <c r="G14" s="16"/>
      <c r="H14" s="16"/>
    </row>
    <row r="15" spans="1:13" x14ac:dyDescent="0.3">
      <c r="A15" s="16"/>
      <c r="B15" s="16"/>
      <c r="C15" s="16"/>
      <c r="D15" s="16"/>
      <c r="E15" s="16"/>
      <c r="F15" s="16"/>
      <c r="G15" s="16"/>
      <c r="H15" s="16"/>
    </row>
    <row r="16" spans="1:13" x14ac:dyDescent="0.3">
      <c r="I16" s="19"/>
      <c r="J16" s="19"/>
      <c r="K16" s="19"/>
      <c r="L16" s="19"/>
      <c r="M16" s="19"/>
    </row>
    <row r="17" spans="1:27" x14ac:dyDescent="0.3">
      <c r="I17" s="19"/>
      <c r="J17" s="19"/>
      <c r="K17" s="19"/>
      <c r="L17" s="19"/>
      <c r="M17" s="19"/>
    </row>
    <row r="18" spans="1:27" x14ac:dyDescent="0.3">
      <c r="B18" s="17" t="s">
        <v>38</v>
      </c>
      <c r="E18" s="17" t="s">
        <v>41</v>
      </c>
      <c r="X18" s="35" t="s">
        <v>52</v>
      </c>
    </row>
    <row r="20" spans="1:27" ht="43.2" customHeight="1" x14ac:dyDescent="0.3">
      <c r="A20" s="20" t="s">
        <v>37</v>
      </c>
      <c r="B20" s="21" t="s">
        <v>39</v>
      </c>
      <c r="C20" s="21" t="s">
        <v>40</v>
      </c>
      <c r="D20" s="70" t="s">
        <v>42</v>
      </c>
      <c r="E20" s="71"/>
      <c r="F20" s="72"/>
      <c r="G20" s="73" t="s">
        <v>46</v>
      </c>
      <c r="H20" s="74"/>
      <c r="I20" s="75"/>
      <c r="J20" s="36" t="s">
        <v>59</v>
      </c>
      <c r="K20" s="36" t="s">
        <v>60</v>
      </c>
      <c r="L20" s="36" t="s">
        <v>61</v>
      </c>
      <c r="M20" s="76" t="s">
        <v>62</v>
      </c>
      <c r="N20" s="77"/>
      <c r="X20" s="36" t="s">
        <v>53</v>
      </c>
      <c r="Y20" s="36" t="s">
        <v>54</v>
      </c>
      <c r="Z20" s="36" t="s">
        <v>56</v>
      </c>
      <c r="AA20" s="36" t="s">
        <v>55</v>
      </c>
    </row>
    <row r="21" spans="1:27" x14ac:dyDescent="0.3">
      <c r="A21" s="38">
        <v>0.87361752807211857</v>
      </c>
      <c r="B21" s="22" t="str">
        <f>IF(A21="","Пропуск","")</f>
        <v/>
      </c>
      <c r="C21" s="22" t="str">
        <f>IF(IFERROR(ABS(A21)*SIGN(A21),0)=0, "Пропуск", "")</f>
        <v/>
      </c>
      <c r="D21" s="22" t="str">
        <f>IF(AND(ISNUMBER($A21), OR($A21&gt;F$29, $A21&lt;F$30)),"Выброс","")</f>
        <v/>
      </c>
      <c r="E21" s="22">
        <v>4</v>
      </c>
      <c r="F21" s="26">
        <f>_xlfn.QUARTILE.INC(A21:A60,E21)</f>
        <v>15.450173527632581</v>
      </c>
      <c r="G21" s="22" t="str">
        <f t="shared" ref="G21:G60" si="0">IF(AND(ISNUMBER($A21), OR($A21&gt;I$29, $A21&lt;I$30)),"Выброс","")</f>
        <v/>
      </c>
      <c r="H21" s="28" t="s">
        <v>47</v>
      </c>
      <c r="I21" s="31">
        <v>0.3</v>
      </c>
      <c r="J21" s="39">
        <f>A21</f>
        <v>0.87361752807211857</v>
      </c>
      <c r="K21" s="38">
        <v>0.87361752807211857</v>
      </c>
      <c r="L21" s="43">
        <f>IF(OR(D21="Выброс",C21="Пропуск"),$F$23,A21)</f>
        <v>0.87361752807211857</v>
      </c>
      <c r="M21" s="48">
        <f>A21</f>
        <v>0.87361752807211857</v>
      </c>
      <c r="N21" s="49" t="str">
        <f>IF(AND(C21="", D21=""),"","NaN")</f>
        <v/>
      </c>
      <c r="X21" s="37">
        <f>$F$29</f>
        <v>8.0616007434697483</v>
      </c>
      <c r="Y21" s="37">
        <f>$F$30</f>
        <v>-2.2819575821950013</v>
      </c>
      <c r="Z21" s="37">
        <f>$I$29</f>
        <v>7.2086677409975213</v>
      </c>
      <c r="AA21" s="37">
        <f>$I$30</f>
        <v>-1.8810303921513571</v>
      </c>
    </row>
    <row r="22" spans="1:27" x14ac:dyDescent="0.3">
      <c r="A22" s="38">
        <v>0.40211979036867129</v>
      </c>
      <c r="B22" s="22" t="str">
        <f t="shared" ref="B22:B60" si="1">IF(A22="","Пропуск","")</f>
        <v/>
      </c>
      <c r="C22" s="22" t="str">
        <f t="shared" ref="C22:C60" si="2">IF(IFERROR(ABS(A22)*SIGN(A22),0)=0, "Пропуск", "")</f>
        <v/>
      </c>
      <c r="D22" s="22" t="str">
        <f t="shared" ref="D22:D26" si="3">IF(AND(ISNUMBER($A22), OR($A22&gt;F$29, $A22&lt;F$30)),"Выброс","")</f>
        <v/>
      </c>
      <c r="E22" s="22">
        <v>3</v>
      </c>
      <c r="F22" s="26">
        <f t="shared" ref="F22:F25" si="4">_xlfn.QUARTILE.INC(A22:A61,E22)</f>
        <v>4.1827663713454672</v>
      </c>
      <c r="G22" s="22" t="str">
        <f t="shared" si="0"/>
        <v/>
      </c>
      <c r="H22" s="29" t="s">
        <v>48</v>
      </c>
      <c r="I22" s="30">
        <f>_xlfn.STDEV.S(A21:A60)</f>
        <v>4.5448490665744394</v>
      </c>
      <c r="J22" s="39">
        <v>0.40211979036867129</v>
      </c>
      <c r="K22" s="38">
        <v>0.40211979036867129</v>
      </c>
      <c r="L22" s="43">
        <f>IF(OR(D22="Выброс",C22="Пропуск"),$F$23,A22)</f>
        <v>0.40211979036867129</v>
      </c>
      <c r="M22" s="50">
        <f t="shared" ref="M22:M60" si="5">A22</f>
        <v>0.40211979036867129</v>
      </c>
      <c r="N22" s="32" t="str">
        <f t="shared" ref="N22:N60" si="6">IF(AND(C22="", D22=""),"","NaN")</f>
        <v/>
      </c>
      <c r="X22" s="30">
        <f t="shared" ref="X22:X60" si="7">$F$29</f>
        <v>8.0616007434697483</v>
      </c>
      <c r="Y22" s="30">
        <f t="shared" ref="Y22:Y60" si="8">$F$30</f>
        <v>-2.2819575821950013</v>
      </c>
      <c r="Z22" s="30">
        <f t="shared" ref="Z22:Z60" si="9">$I$29</f>
        <v>7.2086677409975213</v>
      </c>
      <c r="AA22" s="30">
        <f t="shared" ref="AA22:AA60" si="10">$I$30</f>
        <v>-1.8810303921513571</v>
      </c>
    </row>
    <row r="23" spans="1:27" x14ac:dyDescent="0.3">
      <c r="A23" s="38">
        <v>0.90927860287996887</v>
      </c>
      <c r="B23" s="22" t="str">
        <f t="shared" si="1"/>
        <v/>
      </c>
      <c r="C23" s="22" t="str">
        <f t="shared" si="2"/>
        <v/>
      </c>
      <c r="D23" s="22" t="str">
        <f t="shared" si="3"/>
        <v/>
      </c>
      <c r="E23" s="22">
        <v>2</v>
      </c>
      <c r="F23" s="26">
        <f t="shared" si="4"/>
        <v>2.643820694211072</v>
      </c>
      <c r="G23" s="22" t="str">
        <f t="shared" si="0"/>
        <v/>
      </c>
      <c r="H23" s="29" t="s">
        <v>49</v>
      </c>
      <c r="I23" s="30">
        <f>TRIMMEAN(A21:A60, I21)</f>
        <v>2.6638186744230823</v>
      </c>
      <c r="J23" s="39">
        <v>0.90927860287996887</v>
      </c>
      <c r="K23" s="38">
        <v>0.90927860287996887</v>
      </c>
      <c r="L23" s="43">
        <f t="shared" ref="L23:L60" si="11">IF(OR(D23="Выброс",C23="Пропуск"),$F$23,A23)</f>
        <v>0.90927860287996887</v>
      </c>
      <c r="M23" s="50">
        <f t="shared" si="5"/>
        <v>0.90927860287996887</v>
      </c>
      <c r="N23" s="32" t="str">
        <f t="shared" si="6"/>
        <v/>
      </c>
      <c r="X23" s="30">
        <f t="shared" si="7"/>
        <v>8.0616007434697483</v>
      </c>
      <c r="Y23" s="30">
        <f t="shared" si="8"/>
        <v>-2.2819575821950013</v>
      </c>
      <c r="Z23" s="30">
        <f t="shared" si="9"/>
        <v>7.2086677409975213</v>
      </c>
      <c r="AA23" s="30">
        <f t="shared" si="10"/>
        <v>-1.8810303921513571</v>
      </c>
    </row>
    <row r="24" spans="1:27" x14ac:dyDescent="0.3">
      <c r="A24" s="38">
        <v>0.72729497677173083</v>
      </c>
      <c r="B24" s="22" t="str">
        <f t="shared" si="1"/>
        <v/>
      </c>
      <c r="C24" s="22" t="str">
        <f t="shared" si="2"/>
        <v/>
      </c>
      <c r="D24" s="22" t="str">
        <f t="shared" si="3"/>
        <v/>
      </c>
      <c r="E24" s="22">
        <v>1</v>
      </c>
      <c r="F24" s="26">
        <f t="shared" si="4"/>
        <v>1.5968767899292797</v>
      </c>
      <c r="G24" s="22" t="str">
        <f t="shared" si="0"/>
        <v/>
      </c>
      <c r="H24" s="32"/>
      <c r="I24" s="32"/>
      <c r="J24" s="39">
        <v>0.72729497677173083</v>
      </c>
      <c r="K24" s="38">
        <v>0.72729497677173083</v>
      </c>
      <c r="L24" s="43">
        <f t="shared" si="11"/>
        <v>0.72729497677173083</v>
      </c>
      <c r="M24" s="50">
        <f t="shared" si="5"/>
        <v>0.72729497677173083</v>
      </c>
      <c r="N24" s="32" t="str">
        <f t="shared" si="6"/>
        <v/>
      </c>
      <c r="X24" s="30">
        <f t="shared" si="7"/>
        <v>8.0616007434697483</v>
      </c>
      <c r="Y24" s="30">
        <f t="shared" si="8"/>
        <v>-2.2819575821950013</v>
      </c>
      <c r="Z24" s="30">
        <f t="shared" si="9"/>
        <v>7.2086677409975213</v>
      </c>
      <c r="AA24" s="30">
        <f t="shared" si="10"/>
        <v>-1.8810303921513571</v>
      </c>
    </row>
    <row r="25" spans="1:27" x14ac:dyDescent="0.3">
      <c r="A25" s="38">
        <v>10.312855016797672</v>
      </c>
      <c r="B25" s="22" t="str">
        <f t="shared" si="1"/>
        <v/>
      </c>
      <c r="C25" s="22" t="str">
        <f t="shared" si="2"/>
        <v/>
      </c>
      <c r="D25" s="22" t="str">
        <f t="shared" si="3"/>
        <v>Выброс</v>
      </c>
      <c r="E25" s="22">
        <v>0</v>
      </c>
      <c r="F25" s="26">
        <f t="shared" si="4"/>
        <v>-14.211382328721635</v>
      </c>
      <c r="G25" s="22" t="str">
        <f t="shared" si="0"/>
        <v>Выброс</v>
      </c>
      <c r="H25" s="32"/>
      <c r="I25" s="32"/>
      <c r="J25" s="39">
        <v>1.1175926106367795</v>
      </c>
      <c r="K25" s="38">
        <v>1.1175926106367795</v>
      </c>
      <c r="L25" s="43">
        <f t="shared" si="11"/>
        <v>2.643820694211072</v>
      </c>
      <c r="M25" s="50">
        <f t="shared" si="5"/>
        <v>10.312855016797672</v>
      </c>
      <c r="N25" s="32" t="str">
        <f t="shared" si="6"/>
        <v>NaN</v>
      </c>
      <c r="X25" s="30">
        <f t="shared" si="7"/>
        <v>8.0616007434697483</v>
      </c>
      <c r="Y25" s="30">
        <f t="shared" si="8"/>
        <v>-2.2819575821950013</v>
      </c>
      <c r="Z25" s="30">
        <f t="shared" si="9"/>
        <v>7.2086677409975213</v>
      </c>
      <c r="AA25" s="30">
        <f t="shared" si="10"/>
        <v>-1.8810303921513571</v>
      </c>
    </row>
    <row r="26" spans="1:27" x14ac:dyDescent="0.3">
      <c r="A26" s="38">
        <v>1.1175926106367795</v>
      </c>
      <c r="B26" s="22" t="str">
        <f t="shared" si="1"/>
        <v/>
      </c>
      <c r="C26" s="22" t="str">
        <f t="shared" si="2"/>
        <v/>
      </c>
      <c r="D26" s="22" t="str">
        <f t="shared" si="3"/>
        <v/>
      </c>
      <c r="E26" s="22"/>
      <c r="F26" s="22"/>
      <c r="G26" s="22" t="str">
        <f t="shared" si="0"/>
        <v/>
      </c>
      <c r="H26" s="30"/>
      <c r="I26" s="32"/>
      <c r="J26" s="39">
        <v>1.3711508532853576</v>
      </c>
      <c r="K26" s="38">
        <v>1.3711508532853576</v>
      </c>
      <c r="L26" s="43">
        <f t="shared" si="11"/>
        <v>1.1175926106367795</v>
      </c>
      <c r="M26" s="50">
        <f t="shared" si="5"/>
        <v>1.1175926106367795</v>
      </c>
      <c r="N26" s="32" t="str">
        <f t="shared" si="6"/>
        <v/>
      </c>
      <c r="X26" s="30">
        <f t="shared" si="7"/>
        <v>8.0616007434697483</v>
      </c>
      <c r="Y26" s="30">
        <f t="shared" si="8"/>
        <v>-2.2819575821950013</v>
      </c>
      <c r="Z26" s="30">
        <f t="shared" si="9"/>
        <v>7.2086677409975213</v>
      </c>
      <c r="AA26" s="30">
        <f t="shared" si="10"/>
        <v>-1.8810303921513571</v>
      </c>
    </row>
    <row r="27" spans="1:27" x14ac:dyDescent="0.3">
      <c r="A27" s="38">
        <v>1.3711508532853576</v>
      </c>
      <c r="B27" s="22" t="str">
        <f t="shared" si="1"/>
        <v/>
      </c>
      <c r="C27" s="22" t="str">
        <f t="shared" si="2"/>
        <v/>
      </c>
      <c r="D27" s="22" t="str">
        <f t="shared" ref="D27:D60" si="12">IF(AND(ISNUMBER(A27), OR(A27&gt;$F$29, A27&lt;$F$30)),"Выброс","")</f>
        <v/>
      </c>
      <c r="E27" s="22" t="s">
        <v>43</v>
      </c>
      <c r="F27" s="27">
        <f>F22-F24</f>
        <v>2.5858895814161875</v>
      </c>
      <c r="G27" s="22" t="str">
        <f t="shared" si="0"/>
        <v/>
      </c>
      <c r="H27" s="30"/>
      <c r="I27" s="32"/>
      <c r="J27" s="39">
        <v>1.0136136533418696</v>
      </c>
      <c r="K27" s="38">
        <v>1.0136136533418696</v>
      </c>
      <c r="L27" s="43">
        <f t="shared" si="11"/>
        <v>1.3711508532853576</v>
      </c>
      <c r="M27" s="50">
        <f t="shared" si="5"/>
        <v>1.3711508532853576</v>
      </c>
      <c r="N27" s="32" t="str">
        <f t="shared" si="6"/>
        <v/>
      </c>
      <c r="X27" s="30">
        <f t="shared" si="7"/>
        <v>8.0616007434697483</v>
      </c>
      <c r="Y27" s="30">
        <f t="shared" si="8"/>
        <v>-2.2819575821950013</v>
      </c>
      <c r="Z27" s="30">
        <f t="shared" si="9"/>
        <v>7.2086677409975213</v>
      </c>
      <c r="AA27" s="30">
        <f t="shared" si="10"/>
        <v>-1.8810303921513571</v>
      </c>
    </row>
    <row r="28" spans="1:27" x14ac:dyDescent="0.3">
      <c r="A28" s="38">
        <v>1.0136136533418696</v>
      </c>
      <c r="B28" s="22" t="str">
        <f t="shared" si="1"/>
        <v/>
      </c>
      <c r="C28" s="22" t="str">
        <f t="shared" si="2"/>
        <v/>
      </c>
      <c r="D28" s="22" t="str">
        <f t="shared" si="12"/>
        <v/>
      </c>
      <c r="E28" s="22"/>
      <c r="F28" s="22"/>
      <c r="G28" s="22" t="str">
        <f t="shared" si="0"/>
        <v/>
      </c>
      <c r="H28" s="30"/>
      <c r="I28" s="32"/>
      <c r="J28" s="39">
        <v>1.5982101462360836</v>
      </c>
      <c r="K28" s="38">
        <v>1.5982101462360836</v>
      </c>
      <c r="L28" s="43">
        <f t="shared" si="11"/>
        <v>1.0136136533418696</v>
      </c>
      <c r="M28" s="50">
        <f t="shared" si="5"/>
        <v>1.0136136533418696</v>
      </c>
      <c r="N28" s="32" t="str">
        <f t="shared" si="6"/>
        <v/>
      </c>
      <c r="X28" s="30">
        <f t="shared" si="7"/>
        <v>8.0616007434697483</v>
      </c>
      <c r="Y28" s="30">
        <f t="shared" si="8"/>
        <v>-2.2819575821950013</v>
      </c>
      <c r="Z28" s="30">
        <f t="shared" si="9"/>
        <v>7.2086677409975213</v>
      </c>
      <c r="AA28" s="30">
        <f t="shared" si="10"/>
        <v>-1.8810303921513571</v>
      </c>
    </row>
    <row r="29" spans="1:27" x14ac:dyDescent="0.3">
      <c r="A29" s="38">
        <v>1.5982101462360836</v>
      </c>
      <c r="B29" s="22" t="str">
        <f t="shared" si="1"/>
        <v/>
      </c>
      <c r="C29" s="22" t="str">
        <f t="shared" si="2"/>
        <v/>
      </c>
      <c r="D29" s="22" t="str">
        <f t="shared" si="12"/>
        <v/>
      </c>
      <c r="E29" s="22" t="s">
        <v>45</v>
      </c>
      <c r="F29" s="27">
        <f>F22+1.5*F27</f>
        <v>8.0616007434697483</v>
      </c>
      <c r="G29" s="22" t="str">
        <f t="shared" si="0"/>
        <v/>
      </c>
      <c r="H29" s="29" t="s">
        <v>50</v>
      </c>
      <c r="I29" s="30">
        <f>I23+I22</f>
        <v>7.2086677409975213</v>
      </c>
      <c r="J29" s="39">
        <v>1.4491870129640976</v>
      </c>
      <c r="K29" s="38">
        <v>1.4491870129640976</v>
      </c>
      <c r="L29" s="43">
        <f t="shared" si="11"/>
        <v>1.5982101462360836</v>
      </c>
      <c r="M29" s="50">
        <f t="shared" si="5"/>
        <v>1.5982101462360836</v>
      </c>
      <c r="N29" s="32" t="str">
        <f t="shared" si="6"/>
        <v/>
      </c>
      <c r="X29" s="30">
        <f t="shared" si="7"/>
        <v>8.0616007434697483</v>
      </c>
      <c r="Y29" s="30">
        <f t="shared" si="8"/>
        <v>-2.2819575821950013</v>
      </c>
      <c r="Z29" s="30">
        <f t="shared" si="9"/>
        <v>7.2086677409975213</v>
      </c>
      <c r="AA29" s="30">
        <f t="shared" si="10"/>
        <v>-1.8810303921513571</v>
      </c>
    </row>
    <row r="30" spans="1:27" x14ac:dyDescent="0.3">
      <c r="A30" s="38">
        <v>1.4491870129640976</v>
      </c>
      <c r="B30" s="22" t="str">
        <f t="shared" si="1"/>
        <v/>
      </c>
      <c r="C30" s="22" t="str">
        <f t="shared" si="2"/>
        <v/>
      </c>
      <c r="D30" s="22" t="str">
        <f t="shared" si="12"/>
        <v/>
      </c>
      <c r="E30" s="24" t="s">
        <v>44</v>
      </c>
      <c r="F30" s="27">
        <f>F24-1.5*F27</f>
        <v>-2.2819575821950013</v>
      </c>
      <c r="G30" s="22" t="str">
        <f t="shared" si="0"/>
        <v/>
      </c>
      <c r="H30" s="29" t="s">
        <v>51</v>
      </c>
      <c r="I30" s="30">
        <f>I23-I22</f>
        <v>-1.8810303921513571</v>
      </c>
      <c r="J30" s="39">
        <v>1.5928767210088679</v>
      </c>
      <c r="K30" s="38">
        <v>1.5928767210088679</v>
      </c>
      <c r="L30" s="43">
        <f t="shared" si="11"/>
        <v>1.4491870129640976</v>
      </c>
      <c r="M30" s="50">
        <f t="shared" si="5"/>
        <v>1.4491870129640976</v>
      </c>
      <c r="N30" s="32" t="str">
        <f t="shared" si="6"/>
        <v/>
      </c>
      <c r="X30" s="30">
        <f t="shared" si="7"/>
        <v>8.0616007434697483</v>
      </c>
      <c r="Y30" s="30">
        <f t="shared" si="8"/>
        <v>-2.2819575821950013</v>
      </c>
      <c r="Z30" s="30">
        <f t="shared" si="9"/>
        <v>7.2086677409975213</v>
      </c>
      <c r="AA30" s="30">
        <f t="shared" si="10"/>
        <v>-1.8810303921513571</v>
      </c>
    </row>
    <row r="31" spans="1:27" x14ac:dyDescent="0.3">
      <c r="A31" s="38">
        <v>1.5928767210088679</v>
      </c>
      <c r="B31" s="22" t="str">
        <f t="shared" si="1"/>
        <v/>
      </c>
      <c r="C31" s="22" t="str">
        <f t="shared" si="2"/>
        <v/>
      </c>
      <c r="D31" s="22" t="str">
        <f t="shared" si="12"/>
        <v/>
      </c>
      <c r="E31" s="25"/>
      <c r="F31" s="22"/>
      <c r="G31" s="22" t="str">
        <f t="shared" si="0"/>
        <v/>
      </c>
      <c r="H31" s="30"/>
      <c r="I31" s="32"/>
      <c r="J31" s="39">
        <v>2.0205701774122398</v>
      </c>
      <c r="K31" s="38">
        <v>2.0205701774122398</v>
      </c>
      <c r="L31" s="43">
        <f t="shared" si="11"/>
        <v>1.5928767210088679</v>
      </c>
      <c r="M31" s="50">
        <f t="shared" si="5"/>
        <v>1.5928767210088679</v>
      </c>
      <c r="N31" s="32" t="str">
        <f t="shared" si="6"/>
        <v/>
      </c>
      <c r="X31" s="30">
        <f t="shared" si="7"/>
        <v>8.0616007434697483</v>
      </c>
      <c r="Y31" s="30">
        <f t="shared" si="8"/>
        <v>-2.2819575821950013</v>
      </c>
      <c r="Z31" s="30">
        <f t="shared" si="9"/>
        <v>7.2086677409975213</v>
      </c>
      <c r="AA31" s="30">
        <f t="shared" si="10"/>
        <v>-1.8810303921513571</v>
      </c>
    </row>
    <row r="32" spans="1:27" x14ac:dyDescent="0.3">
      <c r="A32" s="38">
        <v>-14.211382328721635</v>
      </c>
      <c r="B32" s="22" t="str">
        <f t="shared" si="1"/>
        <v/>
      </c>
      <c r="C32" s="22" t="str">
        <f t="shared" si="2"/>
        <v/>
      </c>
      <c r="D32" s="22" t="str">
        <f t="shared" si="12"/>
        <v>Выброс</v>
      </c>
      <c r="E32" s="22"/>
      <c r="F32" s="22"/>
      <c r="G32" s="22" t="str">
        <f t="shared" si="0"/>
        <v>Выброс</v>
      </c>
      <c r="H32" s="30"/>
      <c r="I32" s="32"/>
      <c r="J32" s="39">
        <v>2.3579715339680964</v>
      </c>
      <c r="K32" s="38">
        <v>2.3579715339680964</v>
      </c>
      <c r="L32" s="43">
        <f t="shared" si="11"/>
        <v>2.643820694211072</v>
      </c>
      <c r="M32" s="50">
        <f t="shared" si="5"/>
        <v>-14.211382328721635</v>
      </c>
      <c r="N32" s="32" t="str">
        <f t="shared" si="6"/>
        <v>NaN</v>
      </c>
      <c r="X32" s="30">
        <f t="shared" si="7"/>
        <v>8.0616007434697483</v>
      </c>
      <c r="Y32" s="30">
        <f t="shared" si="8"/>
        <v>-2.2819575821950013</v>
      </c>
      <c r="Z32" s="30">
        <f t="shared" si="9"/>
        <v>7.2086677409975213</v>
      </c>
      <c r="AA32" s="30">
        <f t="shared" si="10"/>
        <v>-1.8810303921513571</v>
      </c>
    </row>
    <row r="33" spans="1:27" x14ac:dyDescent="0.3">
      <c r="A33" s="38">
        <v>2.0205701774122398</v>
      </c>
      <c r="B33" s="22" t="str">
        <f t="shared" si="1"/>
        <v/>
      </c>
      <c r="C33" s="22" t="str">
        <f t="shared" si="2"/>
        <v/>
      </c>
      <c r="D33" s="22" t="str">
        <f t="shared" si="12"/>
        <v/>
      </c>
      <c r="E33" s="22"/>
      <c r="F33" s="22"/>
      <c r="G33" s="22" t="str">
        <f t="shared" si="0"/>
        <v/>
      </c>
      <c r="H33" s="30"/>
      <c r="I33" s="32"/>
      <c r="J33" s="39">
        <v>2.0328092987653474</v>
      </c>
      <c r="K33" s="38">
        <v>2.0328092987653474</v>
      </c>
      <c r="L33" s="43">
        <f t="shared" si="11"/>
        <v>2.0205701774122398</v>
      </c>
      <c r="M33" s="50">
        <f t="shared" si="5"/>
        <v>2.0205701774122398</v>
      </c>
      <c r="N33" s="32" t="str">
        <f t="shared" si="6"/>
        <v/>
      </c>
      <c r="X33" s="30">
        <f t="shared" si="7"/>
        <v>8.0616007434697483</v>
      </c>
      <c r="Y33" s="30">
        <f t="shared" si="8"/>
        <v>-2.2819575821950013</v>
      </c>
      <c r="Z33" s="30">
        <f t="shared" si="9"/>
        <v>7.2086677409975213</v>
      </c>
      <c r="AA33" s="30">
        <f t="shared" si="10"/>
        <v>-1.8810303921513571</v>
      </c>
    </row>
    <row r="34" spans="1:27" x14ac:dyDescent="0.3">
      <c r="A34" s="38">
        <v>2.3579715339680964</v>
      </c>
      <c r="B34" s="22" t="str">
        <f t="shared" si="1"/>
        <v/>
      </c>
      <c r="C34" s="22" t="str">
        <f t="shared" si="2"/>
        <v/>
      </c>
      <c r="D34" s="22" t="str">
        <f t="shared" si="12"/>
        <v/>
      </c>
      <c r="E34" s="22"/>
      <c r="F34" s="22"/>
      <c r="G34" s="22" t="str">
        <f t="shared" si="0"/>
        <v/>
      </c>
      <c r="H34" s="30"/>
      <c r="I34" s="32"/>
      <c r="J34" s="39">
        <v>2.643820694211072</v>
      </c>
      <c r="K34" s="38">
        <v>2.643820694211072</v>
      </c>
      <c r="L34" s="43">
        <f t="shared" si="11"/>
        <v>2.3579715339680964</v>
      </c>
      <c r="M34" s="50">
        <f t="shared" si="5"/>
        <v>2.3579715339680964</v>
      </c>
      <c r="N34" s="32" t="str">
        <f t="shared" si="6"/>
        <v/>
      </c>
      <c r="X34" s="30">
        <f t="shared" si="7"/>
        <v>8.0616007434697483</v>
      </c>
      <c r="Y34" s="30">
        <f t="shared" si="8"/>
        <v>-2.2819575821950013</v>
      </c>
      <c r="Z34" s="30">
        <f t="shared" si="9"/>
        <v>7.2086677409975213</v>
      </c>
      <c r="AA34" s="30">
        <f t="shared" si="10"/>
        <v>-1.8810303921513571</v>
      </c>
    </row>
    <row r="35" spans="1:27" x14ac:dyDescent="0.3">
      <c r="A35" s="38">
        <v>2.0328092987653474</v>
      </c>
      <c r="B35" s="22" t="str">
        <f t="shared" si="1"/>
        <v/>
      </c>
      <c r="C35" s="22" t="str">
        <f t="shared" si="2"/>
        <v/>
      </c>
      <c r="D35" s="22" t="str">
        <f t="shared" si="12"/>
        <v/>
      </c>
      <c r="E35" s="22"/>
      <c r="F35" s="22"/>
      <c r="G35" s="22" t="str">
        <f t="shared" si="0"/>
        <v/>
      </c>
      <c r="H35" s="30"/>
      <c r="I35" s="32"/>
      <c r="J35" s="39">
        <v>2.5377748436351726</v>
      </c>
      <c r="K35" s="38">
        <v>2.5377748436351726</v>
      </c>
      <c r="L35" s="43">
        <f t="shared" si="11"/>
        <v>2.0328092987653474</v>
      </c>
      <c r="M35" s="50">
        <f t="shared" si="5"/>
        <v>2.0328092987653474</v>
      </c>
      <c r="N35" s="32" t="str">
        <f t="shared" si="6"/>
        <v/>
      </c>
      <c r="X35" s="30">
        <f t="shared" si="7"/>
        <v>8.0616007434697483</v>
      </c>
      <c r="Y35" s="30">
        <f t="shared" si="8"/>
        <v>-2.2819575821950013</v>
      </c>
      <c r="Z35" s="30">
        <f t="shared" si="9"/>
        <v>7.2086677409975213</v>
      </c>
      <c r="AA35" s="30">
        <f t="shared" si="10"/>
        <v>-1.8810303921513571</v>
      </c>
    </row>
    <row r="36" spans="1:27" x14ac:dyDescent="0.3">
      <c r="A36" s="38">
        <v>2.643820694211072</v>
      </c>
      <c r="B36" s="22" t="str">
        <f t="shared" si="1"/>
        <v/>
      </c>
      <c r="C36" s="22" t="str">
        <f t="shared" si="2"/>
        <v/>
      </c>
      <c r="D36" s="22" t="str">
        <f t="shared" si="12"/>
        <v/>
      </c>
      <c r="E36" s="22"/>
      <c r="F36" s="22"/>
      <c r="G36" s="22" t="str">
        <f t="shared" si="0"/>
        <v/>
      </c>
      <c r="H36" s="30"/>
      <c r="I36" s="32"/>
      <c r="J36" s="39">
        <v>2.4873960039116554</v>
      </c>
      <c r="K36" s="38">
        <v>2.4873960039116554</v>
      </c>
      <c r="L36" s="43">
        <f t="shared" si="11"/>
        <v>2.643820694211072</v>
      </c>
      <c r="M36" s="50">
        <f t="shared" si="5"/>
        <v>2.643820694211072</v>
      </c>
      <c r="N36" s="32" t="str">
        <f t="shared" si="6"/>
        <v/>
      </c>
      <c r="X36" s="30">
        <f t="shared" si="7"/>
        <v>8.0616007434697483</v>
      </c>
      <c r="Y36" s="30">
        <f t="shared" si="8"/>
        <v>-2.2819575821950013</v>
      </c>
      <c r="Z36" s="30">
        <f t="shared" si="9"/>
        <v>7.2086677409975213</v>
      </c>
      <c r="AA36" s="30">
        <f t="shared" si="10"/>
        <v>-1.8810303921513571</v>
      </c>
    </row>
    <row r="37" spans="1:27" x14ac:dyDescent="0.3">
      <c r="A37" s="38">
        <v>2.5377748436351726</v>
      </c>
      <c r="B37" s="22" t="str">
        <f t="shared" si="1"/>
        <v/>
      </c>
      <c r="C37" s="22" t="str">
        <f t="shared" si="2"/>
        <v/>
      </c>
      <c r="D37" s="22" t="str">
        <f t="shared" si="12"/>
        <v/>
      </c>
      <c r="E37" s="22"/>
      <c r="F37" s="22"/>
      <c r="G37" s="22" t="str">
        <f t="shared" si="0"/>
        <v/>
      </c>
      <c r="H37" s="30"/>
      <c r="I37" s="32"/>
      <c r="J37" s="39">
        <v>2.6857098715097192</v>
      </c>
      <c r="K37" s="38">
        <v>2.6857098715097192</v>
      </c>
      <c r="L37" s="43">
        <f t="shared" si="11"/>
        <v>2.5377748436351726</v>
      </c>
      <c r="M37" s="50">
        <f t="shared" si="5"/>
        <v>2.5377748436351726</v>
      </c>
      <c r="N37" s="32" t="str">
        <f t="shared" si="6"/>
        <v/>
      </c>
      <c r="X37" s="30">
        <f t="shared" si="7"/>
        <v>8.0616007434697483</v>
      </c>
      <c r="Y37" s="30">
        <f t="shared" si="8"/>
        <v>-2.2819575821950013</v>
      </c>
      <c r="Z37" s="30">
        <f t="shared" si="9"/>
        <v>7.2086677409975213</v>
      </c>
      <c r="AA37" s="30">
        <f t="shared" si="10"/>
        <v>-1.8810303921513571</v>
      </c>
    </row>
    <row r="38" spans="1:27" x14ac:dyDescent="0.3">
      <c r="A38" s="38">
        <v>2.4873960039116554</v>
      </c>
      <c r="B38" s="22" t="str">
        <f t="shared" si="1"/>
        <v/>
      </c>
      <c r="C38" s="22" t="str">
        <f t="shared" si="2"/>
        <v/>
      </c>
      <c r="D38" s="22" t="str">
        <f t="shared" si="12"/>
        <v/>
      </c>
      <c r="E38" s="22"/>
      <c r="F38" s="22"/>
      <c r="G38" s="22" t="str">
        <f t="shared" si="0"/>
        <v/>
      </c>
      <c r="H38" s="30"/>
      <c r="I38" s="32"/>
      <c r="J38" s="39">
        <v>2.47375194253119</v>
      </c>
      <c r="K38" s="38">
        <v>2.47375194253119</v>
      </c>
      <c r="L38" s="43">
        <f t="shared" si="11"/>
        <v>2.4873960039116554</v>
      </c>
      <c r="M38" s="50">
        <f t="shared" si="5"/>
        <v>2.4873960039116554</v>
      </c>
      <c r="N38" s="32" t="str">
        <f t="shared" si="6"/>
        <v/>
      </c>
      <c r="X38" s="30">
        <f t="shared" si="7"/>
        <v>8.0616007434697483</v>
      </c>
      <c r="Y38" s="30">
        <f t="shared" si="8"/>
        <v>-2.2819575821950013</v>
      </c>
      <c r="Z38" s="30">
        <f t="shared" si="9"/>
        <v>7.2086677409975213</v>
      </c>
      <c r="AA38" s="30">
        <f t="shared" si="10"/>
        <v>-1.8810303921513571</v>
      </c>
    </row>
    <row r="39" spans="1:27" x14ac:dyDescent="0.3">
      <c r="A39" s="38">
        <v>2.6857098715097192</v>
      </c>
      <c r="B39" s="22" t="str">
        <f t="shared" si="1"/>
        <v/>
      </c>
      <c r="C39" s="22" t="str">
        <f t="shared" si="2"/>
        <v/>
      </c>
      <c r="D39" s="22" t="str">
        <f t="shared" si="12"/>
        <v/>
      </c>
      <c r="E39" s="22"/>
      <c r="F39" s="22"/>
      <c r="G39" s="22" t="str">
        <f t="shared" si="0"/>
        <v/>
      </c>
      <c r="H39" s="30"/>
      <c r="I39" s="32"/>
      <c r="J39" s="39">
        <v>3.2092347044584488</v>
      </c>
      <c r="K39" s="61">
        <v>2.9623775829999999</v>
      </c>
      <c r="L39" s="43">
        <f t="shared" si="11"/>
        <v>2.6857098715097192</v>
      </c>
      <c r="M39" s="50">
        <f t="shared" si="5"/>
        <v>2.6857098715097192</v>
      </c>
      <c r="N39" s="32" t="str">
        <f t="shared" si="6"/>
        <v/>
      </c>
      <c r="X39" s="30">
        <f t="shared" si="7"/>
        <v>8.0616007434697483</v>
      </c>
      <c r="Y39" s="30">
        <f t="shared" si="8"/>
        <v>-2.2819575821950013</v>
      </c>
      <c r="Z39" s="30">
        <f t="shared" si="9"/>
        <v>7.2086677409975213</v>
      </c>
      <c r="AA39" s="30">
        <f t="shared" si="10"/>
        <v>-1.8810303921513571</v>
      </c>
    </row>
    <row r="40" spans="1:27" x14ac:dyDescent="0.3">
      <c r="A40" s="38">
        <v>-9.3684125053675338</v>
      </c>
      <c r="B40" s="22" t="str">
        <f t="shared" si="1"/>
        <v/>
      </c>
      <c r="C40" s="22" t="str">
        <f t="shared" si="2"/>
        <v/>
      </c>
      <c r="D40" s="22" t="str">
        <f t="shared" si="12"/>
        <v>Выброс</v>
      </c>
      <c r="E40" s="22"/>
      <c r="F40" s="22"/>
      <c r="G40" s="22" t="str">
        <f t="shared" si="0"/>
        <v>Выброс</v>
      </c>
      <c r="H40" s="30"/>
      <c r="I40" s="32"/>
      <c r="J40" s="39">
        <v>3.432108395821805</v>
      </c>
      <c r="K40" s="40">
        <v>3.2423155110000001</v>
      </c>
      <c r="L40" s="43">
        <f t="shared" si="11"/>
        <v>2.643820694211072</v>
      </c>
      <c r="M40" s="50">
        <f t="shared" si="5"/>
        <v>-9.3684125053675338</v>
      </c>
      <c r="N40" s="32" t="str">
        <f t="shared" si="6"/>
        <v>NaN</v>
      </c>
      <c r="X40" s="30">
        <f t="shared" si="7"/>
        <v>8.0616007434697483</v>
      </c>
      <c r="Y40" s="30">
        <f t="shared" si="8"/>
        <v>-2.2819575821950013</v>
      </c>
      <c r="Z40" s="30">
        <f t="shared" si="9"/>
        <v>7.2086677409975213</v>
      </c>
      <c r="AA40" s="30">
        <f t="shared" si="10"/>
        <v>-1.8810303921513571</v>
      </c>
    </row>
    <row r="41" spans="1:27" x14ac:dyDescent="0.3">
      <c r="A41" s="38">
        <v>2.47375194253119</v>
      </c>
      <c r="B41" s="22" t="str">
        <f t="shared" si="1"/>
        <v/>
      </c>
      <c r="C41" s="22" t="str">
        <f t="shared" si="2"/>
        <v/>
      </c>
      <c r="D41" s="22" t="str">
        <f t="shared" si="12"/>
        <v/>
      </c>
      <c r="E41" s="22"/>
      <c r="F41" s="22"/>
      <c r="G41" s="22" t="str">
        <f t="shared" si="0"/>
        <v/>
      </c>
      <c r="H41" s="30"/>
      <c r="I41" s="32"/>
      <c r="J41" s="39">
        <v>3.2991608533170282</v>
      </c>
      <c r="K41" s="40">
        <v>3.9732224089999999</v>
      </c>
      <c r="L41" s="43">
        <f t="shared" si="11"/>
        <v>2.47375194253119</v>
      </c>
      <c r="M41" s="50">
        <f t="shared" si="5"/>
        <v>2.47375194253119</v>
      </c>
      <c r="N41" s="32" t="str">
        <f t="shared" si="6"/>
        <v/>
      </c>
      <c r="X41" s="30">
        <f t="shared" si="7"/>
        <v>8.0616007434697483</v>
      </c>
      <c r="Y41" s="30">
        <f t="shared" si="8"/>
        <v>-2.2819575821950013</v>
      </c>
      <c r="Z41" s="30">
        <f t="shared" si="9"/>
        <v>7.2086677409975213</v>
      </c>
      <c r="AA41" s="30">
        <f t="shared" si="10"/>
        <v>-1.8810303921513571</v>
      </c>
    </row>
    <row r="42" spans="1:27" x14ac:dyDescent="0.3">
      <c r="A42" s="38"/>
      <c r="B42" s="22" t="str">
        <f t="shared" si="1"/>
        <v>Пропуск</v>
      </c>
      <c r="C42" s="22" t="str">
        <f t="shared" si="2"/>
        <v>Пропуск</v>
      </c>
      <c r="D42" s="22" t="str">
        <f t="shared" si="12"/>
        <v/>
      </c>
      <c r="E42" s="22"/>
      <c r="F42" s="22"/>
      <c r="G42" s="22" t="str">
        <f t="shared" si="0"/>
        <v/>
      </c>
      <c r="H42" s="30"/>
      <c r="I42" s="32"/>
      <c r="J42" s="39">
        <v>3.4850054162477244</v>
      </c>
      <c r="K42" s="38">
        <v>3.2092347044584488</v>
      </c>
      <c r="L42" s="43">
        <f t="shared" si="11"/>
        <v>2.643820694211072</v>
      </c>
      <c r="M42" s="50">
        <f t="shared" si="5"/>
        <v>0</v>
      </c>
      <c r="N42" s="32" t="str">
        <f t="shared" si="6"/>
        <v>NaN</v>
      </c>
      <c r="X42" s="30">
        <f t="shared" si="7"/>
        <v>8.0616007434697483</v>
      </c>
      <c r="Y42" s="30">
        <f t="shared" si="8"/>
        <v>-2.2819575821950013</v>
      </c>
      <c r="Z42" s="30">
        <f t="shared" si="9"/>
        <v>7.2086677409975213</v>
      </c>
      <c r="AA42" s="30">
        <f t="shared" si="10"/>
        <v>-1.8810303921513571</v>
      </c>
    </row>
    <row r="43" spans="1:27" x14ac:dyDescent="0.3">
      <c r="A43" s="38"/>
      <c r="B43" s="22" t="str">
        <f t="shared" si="1"/>
        <v>Пропуск</v>
      </c>
      <c r="C43" s="22" t="str">
        <f t="shared" si="2"/>
        <v>Пропуск</v>
      </c>
      <c r="D43" s="22" t="str">
        <f t="shared" si="12"/>
        <v/>
      </c>
      <c r="E43" s="22"/>
      <c r="F43" s="22"/>
      <c r="G43" s="22" t="str">
        <f t="shared" si="0"/>
        <v/>
      </c>
      <c r="H43" s="30"/>
      <c r="I43" s="32"/>
      <c r="J43" s="39">
        <v>4.1719687689799052</v>
      </c>
      <c r="K43" s="38">
        <v>3.432108395821805</v>
      </c>
      <c r="L43" s="43">
        <f t="shared" si="11"/>
        <v>2.643820694211072</v>
      </c>
      <c r="M43" s="50">
        <f t="shared" si="5"/>
        <v>0</v>
      </c>
      <c r="N43" s="32" t="str">
        <f t="shared" si="6"/>
        <v>NaN</v>
      </c>
      <c r="X43" s="30">
        <f t="shared" si="7"/>
        <v>8.0616007434697483</v>
      </c>
      <c r="Y43" s="30">
        <f t="shared" si="8"/>
        <v>-2.2819575821950013</v>
      </c>
      <c r="Z43" s="30">
        <f t="shared" si="9"/>
        <v>7.2086677409975213</v>
      </c>
      <c r="AA43" s="30">
        <f t="shared" si="10"/>
        <v>-1.8810303921513571</v>
      </c>
    </row>
    <row r="44" spans="1:27" x14ac:dyDescent="0.3">
      <c r="A44" s="40" t="s">
        <v>34</v>
      </c>
      <c r="B44" s="22" t="str">
        <f t="shared" si="1"/>
        <v/>
      </c>
      <c r="C44" s="22" t="str">
        <f t="shared" si="2"/>
        <v>Пропуск</v>
      </c>
      <c r="D44" s="22" t="str">
        <f t="shared" si="12"/>
        <v/>
      </c>
      <c r="E44" s="22"/>
      <c r="F44" s="22"/>
      <c r="G44" s="22" t="str">
        <f t="shared" si="0"/>
        <v/>
      </c>
      <c r="H44" s="30"/>
      <c r="I44" s="32"/>
      <c r="J44" s="39">
        <v>3.5769846944008137</v>
      </c>
      <c r="K44" s="38">
        <v>3.2991608533170282</v>
      </c>
      <c r="L44" s="43">
        <f t="shared" si="11"/>
        <v>2.643820694211072</v>
      </c>
      <c r="M44" s="50" t="str">
        <f t="shared" si="5"/>
        <v> 2.962377583</v>
      </c>
      <c r="N44" s="32" t="str">
        <f t="shared" si="6"/>
        <v>NaN</v>
      </c>
      <c r="X44" s="30">
        <f t="shared" si="7"/>
        <v>8.0616007434697483</v>
      </c>
      <c r="Y44" s="30">
        <f t="shared" si="8"/>
        <v>-2.2819575821950013</v>
      </c>
      <c r="Z44" s="30">
        <f t="shared" si="9"/>
        <v>7.2086677409975213</v>
      </c>
      <c r="AA44" s="30">
        <f t="shared" si="10"/>
        <v>-1.8810303921513571</v>
      </c>
    </row>
    <row r="45" spans="1:27" x14ac:dyDescent="0.3">
      <c r="A45" s="40" t="s">
        <v>35</v>
      </c>
      <c r="B45" s="22" t="str">
        <f t="shared" si="1"/>
        <v/>
      </c>
      <c r="C45" s="22" t="str">
        <f t="shared" si="2"/>
        <v>Пропуск</v>
      </c>
      <c r="D45" s="22" t="str">
        <f t="shared" si="12"/>
        <v/>
      </c>
      <c r="E45" s="22"/>
      <c r="F45" s="22"/>
      <c r="G45" s="22" t="str">
        <f t="shared" si="0"/>
        <v/>
      </c>
      <c r="H45" s="30"/>
      <c r="I45" s="32"/>
      <c r="J45" s="39">
        <v>4.4499099755795255</v>
      </c>
      <c r="K45" s="38">
        <v>3.4850054162477244</v>
      </c>
      <c r="L45" s="43">
        <f t="shared" si="11"/>
        <v>2.643820694211072</v>
      </c>
      <c r="M45" s="50" t="str">
        <f t="shared" si="5"/>
        <v> 3.242315511</v>
      </c>
      <c r="N45" s="32" t="str">
        <f t="shared" si="6"/>
        <v>NaN</v>
      </c>
      <c r="X45" s="30">
        <f t="shared" si="7"/>
        <v>8.0616007434697483</v>
      </c>
      <c r="Y45" s="30">
        <f t="shared" si="8"/>
        <v>-2.2819575821950013</v>
      </c>
      <c r="Z45" s="30">
        <f t="shared" si="9"/>
        <v>7.2086677409975213</v>
      </c>
      <c r="AA45" s="30">
        <f t="shared" si="10"/>
        <v>-1.8810303921513571</v>
      </c>
    </row>
    <row r="46" spans="1:27" x14ac:dyDescent="0.3">
      <c r="A46" s="40" t="s">
        <v>36</v>
      </c>
      <c r="B46" s="22" t="str">
        <f t="shared" si="1"/>
        <v/>
      </c>
      <c r="C46" s="22" t="str">
        <f t="shared" si="2"/>
        <v>Пропуск</v>
      </c>
      <c r="D46" s="22" t="str">
        <f t="shared" si="12"/>
        <v/>
      </c>
      <c r="E46" s="22"/>
      <c r="F46" s="22"/>
      <c r="G46" s="22" t="str">
        <f t="shared" si="0"/>
        <v/>
      </c>
      <c r="H46" s="30"/>
      <c r="I46" s="32"/>
      <c r="J46" s="39">
        <v>4.3779373866296805</v>
      </c>
      <c r="K46" s="38">
        <v>4.1719687689799052</v>
      </c>
      <c r="L46" s="43">
        <f t="shared" si="11"/>
        <v>2.643820694211072</v>
      </c>
      <c r="M46" s="50" t="str">
        <f t="shared" si="5"/>
        <v> 3.973222409</v>
      </c>
      <c r="N46" s="32" t="str">
        <f t="shared" si="6"/>
        <v>NaN</v>
      </c>
      <c r="X46" s="30">
        <f t="shared" si="7"/>
        <v>8.0616007434697483</v>
      </c>
      <c r="Y46" s="30">
        <f t="shared" si="8"/>
        <v>-2.2819575821950013</v>
      </c>
      <c r="Z46" s="30">
        <f t="shared" si="9"/>
        <v>7.2086677409975213</v>
      </c>
      <c r="AA46" s="30">
        <f t="shared" si="10"/>
        <v>-1.8810303921513571</v>
      </c>
    </row>
    <row r="47" spans="1:27" x14ac:dyDescent="0.3">
      <c r="A47" s="38">
        <v>15.450173527632581</v>
      </c>
      <c r="B47" s="22" t="str">
        <f t="shared" si="1"/>
        <v/>
      </c>
      <c r="C47" s="22" t="str">
        <f t="shared" si="2"/>
        <v/>
      </c>
      <c r="D47" s="22" t="str">
        <f t="shared" si="12"/>
        <v>Выброс</v>
      </c>
      <c r="E47" s="22"/>
      <c r="F47" s="22"/>
      <c r="G47" s="22" t="str">
        <f t="shared" si="0"/>
        <v>Выброс</v>
      </c>
      <c r="H47" s="30"/>
      <c r="I47" s="32"/>
      <c r="J47" s="39">
        <v>4.1863655721339885</v>
      </c>
      <c r="K47" s="38">
        <v>3.5769846944008137</v>
      </c>
      <c r="L47" s="43">
        <f t="shared" si="11"/>
        <v>2.643820694211072</v>
      </c>
      <c r="M47" s="50">
        <f t="shared" si="5"/>
        <v>15.450173527632581</v>
      </c>
      <c r="N47" s="32" t="str">
        <f t="shared" si="6"/>
        <v>NaN</v>
      </c>
      <c r="X47" s="30">
        <f t="shared" si="7"/>
        <v>8.0616007434697483</v>
      </c>
      <c r="Y47" s="30">
        <f t="shared" si="8"/>
        <v>-2.2819575821950013</v>
      </c>
      <c r="Z47" s="30">
        <f t="shared" si="9"/>
        <v>7.2086677409975213</v>
      </c>
      <c r="AA47" s="30">
        <f t="shared" si="10"/>
        <v>-1.8810303921513571</v>
      </c>
    </row>
    <row r="48" spans="1:27" x14ac:dyDescent="0.3">
      <c r="A48" s="38">
        <v>3.2092347044584488</v>
      </c>
      <c r="B48" s="22" t="str">
        <f t="shared" si="1"/>
        <v/>
      </c>
      <c r="C48" s="22" t="str">
        <f t="shared" si="2"/>
        <v/>
      </c>
      <c r="D48" s="22" t="str">
        <f t="shared" si="12"/>
        <v/>
      </c>
      <c r="E48" s="22"/>
      <c r="F48" s="22"/>
      <c r="G48" s="22" t="str">
        <f t="shared" si="0"/>
        <v/>
      </c>
      <c r="H48" s="30"/>
      <c r="I48" s="32"/>
      <c r="J48" s="39">
        <v>4.2874517561600616</v>
      </c>
      <c r="K48" s="44">
        <v>4.4499099755795255</v>
      </c>
      <c r="L48" s="46">
        <f t="shared" si="11"/>
        <v>3.2092347044584488</v>
      </c>
      <c r="M48" s="50">
        <f t="shared" si="5"/>
        <v>3.2092347044584488</v>
      </c>
      <c r="N48" s="32" t="str">
        <f t="shared" si="6"/>
        <v/>
      </c>
      <c r="X48" s="30">
        <f t="shared" si="7"/>
        <v>8.0616007434697483</v>
      </c>
      <c r="Y48" s="30">
        <f t="shared" si="8"/>
        <v>-2.2819575821950013</v>
      </c>
      <c r="Z48" s="30">
        <f t="shared" si="9"/>
        <v>7.2086677409975213</v>
      </c>
      <c r="AA48" s="30">
        <f t="shared" si="10"/>
        <v>-1.8810303921513571</v>
      </c>
    </row>
    <row r="49" spans="1:27" x14ac:dyDescent="0.3">
      <c r="A49" s="38">
        <v>3.432108395821805</v>
      </c>
      <c r="B49" s="22" t="str">
        <f t="shared" si="1"/>
        <v/>
      </c>
      <c r="C49" s="22" t="str">
        <f t="shared" si="2"/>
        <v/>
      </c>
      <c r="D49" s="22" t="str">
        <f t="shared" si="12"/>
        <v/>
      </c>
      <c r="E49" s="22"/>
      <c r="F49" s="22"/>
      <c r="G49" s="22" t="str">
        <f t="shared" si="0"/>
        <v/>
      </c>
      <c r="H49" s="30"/>
      <c r="I49" s="32"/>
      <c r="J49" s="39">
        <v>4.4054694585934051</v>
      </c>
      <c r="K49" s="44">
        <v>4.3779373866296805</v>
      </c>
      <c r="L49" s="46">
        <f t="shared" si="11"/>
        <v>3.432108395821805</v>
      </c>
      <c r="M49" s="50">
        <f t="shared" si="5"/>
        <v>3.432108395821805</v>
      </c>
      <c r="N49" s="32" t="str">
        <f t="shared" si="6"/>
        <v/>
      </c>
      <c r="X49" s="30">
        <f t="shared" si="7"/>
        <v>8.0616007434697483</v>
      </c>
      <c r="Y49" s="30">
        <f t="shared" si="8"/>
        <v>-2.2819575821950013</v>
      </c>
      <c r="Z49" s="30">
        <f t="shared" si="9"/>
        <v>7.2086677409975213</v>
      </c>
      <c r="AA49" s="30">
        <f t="shared" si="10"/>
        <v>-1.8810303921513571</v>
      </c>
    </row>
    <row r="50" spans="1:27" x14ac:dyDescent="0.3">
      <c r="A50" s="38">
        <v>3.2991608533170282</v>
      </c>
      <c r="B50" s="22" t="str">
        <f t="shared" si="1"/>
        <v/>
      </c>
      <c r="C50" s="22" t="str">
        <f t="shared" si="2"/>
        <v/>
      </c>
      <c r="D50" s="22" t="str">
        <f t="shared" si="12"/>
        <v/>
      </c>
      <c r="E50" s="22"/>
      <c r="F50" s="22"/>
      <c r="G50" s="22" t="str">
        <f t="shared" si="0"/>
        <v/>
      </c>
      <c r="H50" s="30"/>
      <c r="I50" s="32"/>
      <c r="J50" s="39">
        <v>4.2775353461300814</v>
      </c>
      <c r="K50" s="44">
        <v>4.1863655721339885</v>
      </c>
      <c r="L50" s="46">
        <f t="shared" si="11"/>
        <v>3.2991608533170282</v>
      </c>
      <c r="M50" s="50">
        <f t="shared" si="5"/>
        <v>3.2991608533170282</v>
      </c>
      <c r="N50" s="32" t="str">
        <f t="shared" si="6"/>
        <v/>
      </c>
      <c r="X50" s="30">
        <f t="shared" si="7"/>
        <v>8.0616007434697483</v>
      </c>
      <c r="Y50" s="30">
        <f t="shared" si="8"/>
        <v>-2.2819575821950013</v>
      </c>
      <c r="Z50" s="30">
        <f t="shared" si="9"/>
        <v>7.2086677409975213</v>
      </c>
      <c r="AA50" s="30">
        <f t="shared" si="10"/>
        <v>-1.8810303921513571</v>
      </c>
    </row>
    <row r="51" spans="1:27" x14ac:dyDescent="0.3">
      <c r="A51" s="38">
        <v>3.4850054162477244</v>
      </c>
      <c r="B51" s="22" t="str">
        <f t="shared" si="1"/>
        <v/>
      </c>
      <c r="C51" s="22" t="str">
        <f t="shared" si="2"/>
        <v/>
      </c>
      <c r="D51" s="22" t="str">
        <f t="shared" si="12"/>
        <v/>
      </c>
      <c r="E51" s="22"/>
      <c r="F51" s="22"/>
      <c r="G51" s="22" t="str">
        <f t="shared" si="0"/>
        <v/>
      </c>
      <c r="H51" s="30"/>
      <c r="I51" s="32"/>
      <c r="J51" s="42">
        <v>4.7829826091924756</v>
      </c>
      <c r="K51" s="44">
        <v>4.2874517561600616</v>
      </c>
      <c r="L51" s="46">
        <f t="shared" si="11"/>
        <v>3.4850054162477244</v>
      </c>
      <c r="M51" s="50">
        <f t="shared" si="5"/>
        <v>3.4850054162477244</v>
      </c>
      <c r="N51" s="32" t="str">
        <f t="shared" si="6"/>
        <v/>
      </c>
      <c r="X51" s="30">
        <f t="shared" si="7"/>
        <v>8.0616007434697483</v>
      </c>
      <c r="Y51" s="30">
        <f t="shared" si="8"/>
        <v>-2.2819575821950013</v>
      </c>
      <c r="Z51" s="30">
        <f t="shared" si="9"/>
        <v>7.2086677409975213</v>
      </c>
      <c r="AA51" s="30">
        <f t="shared" si="10"/>
        <v>-1.8810303921513571</v>
      </c>
    </row>
    <row r="52" spans="1:27" x14ac:dyDescent="0.3">
      <c r="A52" s="38">
        <v>4.1719687689799052</v>
      </c>
      <c r="B52" s="22" t="str">
        <f t="shared" si="1"/>
        <v/>
      </c>
      <c r="C52" s="22" t="str">
        <f t="shared" si="2"/>
        <v/>
      </c>
      <c r="D52" s="22" t="str">
        <f t="shared" si="12"/>
        <v/>
      </c>
      <c r="E52" s="22"/>
      <c r="F52" s="22"/>
      <c r="G52" s="22" t="str">
        <f t="shared" si="0"/>
        <v/>
      </c>
      <c r="H52" s="30"/>
      <c r="I52" s="32"/>
      <c r="K52" s="44">
        <v>4.4054694585934051</v>
      </c>
      <c r="L52" s="46">
        <f t="shared" si="11"/>
        <v>4.1719687689799052</v>
      </c>
      <c r="M52" s="50">
        <f t="shared" si="5"/>
        <v>4.1719687689799052</v>
      </c>
      <c r="N52" s="32" t="str">
        <f t="shared" si="6"/>
        <v/>
      </c>
      <c r="X52" s="30">
        <f t="shared" si="7"/>
        <v>8.0616007434697483</v>
      </c>
      <c r="Y52" s="30">
        <f t="shared" si="8"/>
        <v>-2.2819575821950013</v>
      </c>
      <c r="Z52" s="30">
        <f t="shared" si="9"/>
        <v>7.2086677409975213</v>
      </c>
      <c r="AA52" s="30">
        <f t="shared" si="10"/>
        <v>-1.8810303921513571</v>
      </c>
    </row>
    <row r="53" spans="1:27" x14ac:dyDescent="0.3">
      <c r="A53" s="38">
        <v>3.5769846944008137</v>
      </c>
      <c r="B53" s="22" t="str">
        <f t="shared" si="1"/>
        <v/>
      </c>
      <c r="C53" s="22" t="str">
        <f t="shared" si="2"/>
        <v/>
      </c>
      <c r="D53" s="22" t="str">
        <f t="shared" si="12"/>
        <v/>
      </c>
      <c r="E53" s="22"/>
      <c r="F53" s="22"/>
      <c r="G53" s="22" t="str">
        <f t="shared" si="0"/>
        <v/>
      </c>
      <c r="H53" s="30"/>
      <c r="I53" s="32"/>
      <c r="K53" s="44">
        <v>4.2775353461300814</v>
      </c>
      <c r="L53" s="46">
        <f t="shared" si="11"/>
        <v>3.5769846944008137</v>
      </c>
      <c r="M53" s="50">
        <f t="shared" si="5"/>
        <v>3.5769846944008137</v>
      </c>
      <c r="N53" s="32" t="str">
        <f t="shared" si="6"/>
        <v/>
      </c>
      <c r="X53" s="30">
        <f t="shared" si="7"/>
        <v>8.0616007434697483</v>
      </c>
      <c r="Y53" s="30">
        <f t="shared" si="8"/>
        <v>-2.2819575821950013</v>
      </c>
      <c r="Z53" s="30">
        <f t="shared" si="9"/>
        <v>7.2086677409975213</v>
      </c>
      <c r="AA53" s="30">
        <f t="shared" si="10"/>
        <v>-1.8810303921513571</v>
      </c>
    </row>
    <row r="54" spans="1:27" x14ac:dyDescent="0.3">
      <c r="A54" s="38">
        <v>4.4499099755795255</v>
      </c>
      <c r="B54" s="22" t="str">
        <f t="shared" si="1"/>
        <v/>
      </c>
      <c r="C54" s="22" t="str">
        <f t="shared" si="2"/>
        <v/>
      </c>
      <c r="D54" s="22" t="str">
        <f t="shared" si="12"/>
        <v/>
      </c>
      <c r="E54" s="22"/>
      <c r="F54" s="22"/>
      <c r="G54" s="22" t="str">
        <f t="shared" si="0"/>
        <v/>
      </c>
      <c r="H54" s="30"/>
      <c r="I54" s="32"/>
      <c r="K54" s="45">
        <v>4.7829826091924801</v>
      </c>
      <c r="L54" s="46">
        <f t="shared" si="11"/>
        <v>4.4499099755795255</v>
      </c>
      <c r="M54" s="50">
        <f t="shared" si="5"/>
        <v>4.4499099755795255</v>
      </c>
      <c r="N54" s="32" t="str">
        <f t="shared" si="6"/>
        <v/>
      </c>
      <c r="X54" s="30">
        <f t="shared" si="7"/>
        <v>8.0616007434697483</v>
      </c>
      <c r="Y54" s="30">
        <f t="shared" si="8"/>
        <v>-2.2819575821950013</v>
      </c>
      <c r="Z54" s="30">
        <f t="shared" si="9"/>
        <v>7.2086677409975213</v>
      </c>
      <c r="AA54" s="30">
        <f t="shared" si="10"/>
        <v>-1.8810303921513571</v>
      </c>
    </row>
    <row r="55" spans="1:27" x14ac:dyDescent="0.3">
      <c r="A55" s="38">
        <v>4.3779373866296805</v>
      </c>
      <c r="B55" s="22" t="str">
        <f t="shared" si="1"/>
        <v/>
      </c>
      <c r="C55" s="22" t="str">
        <f t="shared" si="2"/>
        <v/>
      </c>
      <c r="D55" s="22" t="str">
        <f t="shared" si="12"/>
        <v/>
      </c>
      <c r="E55" s="22"/>
      <c r="F55" s="22"/>
      <c r="G55" s="22" t="str">
        <f t="shared" si="0"/>
        <v/>
      </c>
      <c r="H55" s="30"/>
      <c r="I55" s="32"/>
      <c r="L55" s="46">
        <f t="shared" si="11"/>
        <v>4.3779373866296805</v>
      </c>
      <c r="M55" s="50">
        <f t="shared" si="5"/>
        <v>4.3779373866296805</v>
      </c>
      <c r="N55" s="32" t="str">
        <f t="shared" si="6"/>
        <v/>
      </c>
      <c r="X55" s="30">
        <f t="shared" si="7"/>
        <v>8.0616007434697483</v>
      </c>
      <c r="Y55" s="30">
        <f t="shared" si="8"/>
        <v>-2.2819575821950013</v>
      </c>
      <c r="Z55" s="30">
        <f t="shared" si="9"/>
        <v>7.2086677409975213</v>
      </c>
      <c r="AA55" s="30">
        <f t="shared" si="10"/>
        <v>-1.8810303921513571</v>
      </c>
    </row>
    <row r="56" spans="1:27" x14ac:dyDescent="0.3">
      <c r="A56" s="38">
        <v>4.1863655721339885</v>
      </c>
      <c r="B56" s="22" t="str">
        <f t="shared" si="1"/>
        <v/>
      </c>
      <c r="C56" s="22" t="str">
        <f t="shared" si="2"/>
        <v/>
      </c>
      <c r="D56" s="22" t="str">
        <f t="shared" si="12"/>
        <v/>
      </c>
      <c r="E56" s="22"/>
      <c r="F56" s="22"/>
      <c r="G56" s="22" t="str">
        <f t="shared" si="0"/>
        <v/>
      </c>
      <c r="H56" s="30"/>
      <c r="I56" s="32"/>
      <c r="L56" s="46">
        <f t="shared" si="11"/>
        <v>4.1863655721339885</v>
      </c>
      <c r="M56" s="50">
        <f t="shared" si="5"/>
        <v>4.1863655721339885</v>
      </c>
      <c r="N56" s="32" t="str">
        <f t="shared" si="6"/>
        <v/>
      </c>
      <c r="X56" s="30">
        <f t="shared" si="7"/>
        <v>8.0616007434697483</v>
      </c>
      <c r="Y56" s="30">
        <f t="shared" si="8"/>
        <v>-2.2819575821950013</v>
      </c>
      <c r="Z56" s="30">
        <f t="shared" si="9"/>
        <v>7.2086677409975213</v>
      </c>
      <c r="AA56" s="30">
        <f t="shared" si="10"/>
        <v>-1.8810303921513571</v>
      </c>
    </row>
    <row r="57" spans="1:27" x14ac:dyDescent="0.3">
      <c r="A57" s="38">
        <v>4.2874517561600616</v>
      </c>
      <c r="B57" s="22" t="str">
        <f t="shared" si="1"/>
        <v/>
      </c>
      <c r="C57" s="22" t="str">
        <f t="shared" si="2"/>
        <v/>
      </c>
      <c r="D57" s="22" t="str">
        <f t="shared" si="12"/>
        <v/>
      </c>
      <c r="E57" s="22"/>
      <c r="F57" s="22"/>
      <c r="G57" s="22" t="str">
        <f t="shared" si="0"/>
        <v/>
      </c>
      <c r="H57" s="30"/>
      <c r="I57" s="32"/>
      <c r="L57" s="46">
        <f t="shared" si="11"/>
        <v>4.2874517561600616</v>
      </c>
      <c r="M57" s="50">
        <f t="shared" si="5"/>
        <v>4.2874517561600616</v>
      </c>
      <c r="N57" s="32" t="str">
        <f t="shared" si="6"/>
        <v/>
      </c>
      <c r="X57" s="30">
        <f t="shared" si="7"/>
        <v>8.0616007434697483</v>
      </c>
      <c r="Y57" s="30">
        <f t="shared" si="8"/>
        <v>-2.2819575821950013</v>
      </c>
      <c r="Z57" s="30">
        <f t="shared" si="9"/>
        <v>7.2086677409975213</v>
      </c>
      <c r="AA57" s="30">
        <f t="shared" si="10"/>
        <v>-1.8810303921513571</v>
      </c>
    </row>
    <row r="58" spans="1:27" x14ac:dyDescent="0.3">
      <c r="A58" s="38">
        <v>4.4054694585934051</v>
      </c>
      <c r="B58" s="22" t="str">
        <f t="shared" si="1"/>
        <v/>
      </c>
      <c r="C58" s="22" t="str">
        <f t="shared" si="2"/>
        <v/>
      </c>
      <c r="D58" s="22" t="str">
        <f t="shared" si="12"/>
        <v/>
      </c>
      <c r="E58" s="22"/>
      <c r="F58" s="22"/>
      <c r="G58" s="22" t="str">
        <f t="shared" si="0"/>
        <v/>
      </c>
      <c r="H58" s="30"/>
      <c r="I58" s="32"/>
      <c r="L58" s="46">
        <f t="shared" si="11"/>
        <v>4.4054694585934051</v>
      </c>
      <c r="M58" s="50">
        <f t="shared" si="5"/>
        <v>4.4054694585934051</v>
      </c>
      <c r="N58" s="32" t="str">
        <f t="shared" si="6"/>
        <v/>
      </c>
      <c r="X58" s="30">
        <f t="shared" si="7"/>
        <v>8.0616007434697483</v>
      </c>
      <c r="Y58" s="30">
        <f t="shared" si="8"/>
        <v>-2.2819575821950013</v>
      </c>
      <c r="Z58" s="30">
        <f t="shared" si="9"/>
        <v>7.2086677409975213</v>
      </c>
      <c r="AA58" s="30">
        <f t="shared" si="10"/>
        <v>-1.8810303921513571</v>
      </c>
    </row>
    <row r="59" spans="1:27" x14ac:dyDescent="0.3">
      <c r="A59" s="38">
        <v>4.2775353461300814</v>
      </c>
      <c r="B59" s="22" t="str">
        <f t="shared" si="1"/>
        <v/>
      </c>
      <c r="C59" s="22" t="str">
        <f t="shared" si="2"/>
        <v/>
      </c>
      <c r="D59" s="22" t="str">
        <f t="shared" si="12"/>
        <v/>
      </c>
      <c r="E59" s="22"/>
      <c r="F59" s="22"/>
      <c r="G59" s="22" t="str">
        <f t="shared" si="0"/>
        <v/>
      </c>
      <c r="H59" s="30"/>
      <c r="I59" s="32"/>
      <c r="L59" s="46">
        <f t="shared" si="11"/>
        <v>4.2775353461300814</v>
      </c>
      <c r="M59" s="50">
        <f t="shared" si="5"/>
        <v>4.2775353461300814</v>
      </c>
      <c r="N59" s="32" t="str">
        <f t="shared" si="6"/>
        <v/>
      </c>
      <c r="X59" s="30">
        <f t="shared" si="7"/>
        <v>8.0616007434697483</v>
      </c>
      <c r="Y59" s="30">
        <f t="shared" si="8"/>
        <v>-2.2819575821950013</v>
      </c>
      <c r="Z59" s="30">
        <f t="shared" si="9"/>
        <v>7.2086677409975213</v>
      </c>
      <c r="AA59" s="30">
        <f t="shared" si="10"/>
        <v>-1.8810303921513571</v>
      </c>
    </row>
    <row r="60" spans="1:27" x14ac:dyDescent="0.3">
      <c r="A60" s="41">
        <v>4.7829826091924756</v>
      </c>
      <c r="B60" s="23" t="str">
        <f t="shared" si="1"/>
        <v/>
      </c>
      <c r="C60" s="23" t="str">
        <f t="shared" si="2"/>
        <v/>
      </c>
      <c r="D60" s="23" t="str">
        <f t="shared" si="12"/>
        <v/>
      </c>
      <c r="E60" s="23"/>
      <c r="F60" s="23"/>
      <c r="G60" s="23" t="str">
        <f t="shared" si="0"/>
        <v/>
      </c>
      <c r="H60" s="33"/>
      <c r="I60" s="34"/>
      <c r="L60" s="47">
        <f t="shared" si="11"/>
        <v>4.7829826091924756</v>
      </c>
      <c r="M60" s="51">
        <f t="shared" si="5"/>
        <v>4.7829826091924756</v>
      </c>
      <c r="N60" s="34" t="str">
        <f t="shared" si="6"/>
        <v/>
      </c>
      <c r="X60" s="33">
        <f t="shared" si="7"/>
        <v>8.0616007434697483</v>
      </c>
      <c r="Y60" s="33">
        <f t="shared" si="8"/>
        <v>-2.2819575821950013</v>
      </c>
      <c r="Z60" s="33">
        <f t="shared" si="9"/>
        <v>7.2086677409975213</v>
      </c>
      <c r="AA60" s="33">
        <f t="shared" si="10"/>
        <v>-1.8810303921513571</v>
      </c>
    </row>
  </sheetData>
  <mergeCells count="3">
    <mergeCell ref="D20:F20"/>
    <mergeCell ref="G20:I20"/>
    <mergeCell ref="M20:N20"/>
  </mergeCells>
  <conditionalFormatting sqref="B21:C60">
    <cfRule type="cellIs" dxfId="6" priority="5" operator="equal">
      <formula>"Пропуск"</formula>
    </cfRule>
  </conditionalFormatting>
  <conditionalFormatting sqref="D21:D60">
    <cfRule type="cellIs" dxfId="5" priority="4" operator="equal">
      <formula>"Выброс"</formula>
    </cfRule>
  </conditionalFormatting>
  <conditionalFormatting sqref="G21:G60">
    <cfRule type="cellIs" dxfId="4" priority="2" operator="equal">
      <formula>"Выброс"</formula>
    </cfRule>
  </conditionalFormatting>
  <conditionalFormatting sqref="L21:L60">
    <cfRule type="cellIs" dxfId="3" priority="1" operator="equal">
      <formula>$F$23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278B-1444-4011-BA87-4CC6605110C3}">
  <dimension ref="A1:Q60"/>
  <sheetViews>
    <sheetView tabSelected="1" topLeftCell="A11" zoomScale="120" zoomScaleNormal="120" workbookViewId="0">
      <selection activeCell="Q22" sqref="Q22"/>
    </sheetView>
  </sheetViews>
  <sheetFormatPr defaultColWidth="8.88671875" defaultRowHeight="14.4" x14ac:dyDescent="0.3"/>
  <cols>
    <col min="1" max="1" width="14.109375" style="17" customWidth="1"/>
    <col min="2" max="6" width="8.88671875" style="17"/>
    <col min="7" max="7" width="10.6640625" style="17" customWidth="1"/>
    <col min="8" max="8" width="8.88671875" style="17"/>
    <col min="9" max="10" width="12.109375" style="17" customWidth="1"/>
    <col min="11" max="11" width="12.6640625" style="17" customWidth="1"/>
    <col min="12" max="12" width="8.88671875" style="17"/>
    <col min="13" max="13" width="12.88671875" style="17" customWidth="1"/>
    <col min="14" max="14" width="5.88671875" style="17" customWidth="1"/>
    <col min="15" max="15" width="7.88671875" style="17" customWidth="1"/>
    <col min="16" max="16" width="12.5546875" style="17" customWidth="1"/>
    <col min="17" max="17" width="12.109375" style="17" customWidth="1"/>
    <col min="18" max="16384" width="8.88671875" style="17"/>
  </cols>
  <sheetData>
    <row r="1" spans="1:7" ht="15.6" x14ac:dyDescent="0.3">
      <c r="A1" s="18" t="s">
        <v>63</v>
      </c>
      <c r="B1" s="16"/>
      <c r="C1" s="16"/>
      <c r="D1" s="16"/>
      <c r="E1" s="16"/>
      <c r="F1" s="16"/>
    </row>
    <row r="2" spans="1:7" x14ac:dyDescent="0.3">
      <c r="A2" s="16"/>
      <c r="B2" s="16"/>
      <c r="C2" s="16"/>
      <c r="D2" s="16"/>
      <c r="E2" s="16"/>
      <c r="F2" s="16"/>
    </row>
    <row r="3" spans="1:7" x14ac:dyDescent="0.3">
      <c r="A3" s="16"/>
      <c r="B3" s="16"/>
      <c r="C3" s="16"/>
      <c r="D3" s="16"/>
      <c r="E3" s="16"/>
      <c r="F3" s="16"/>
    </row>
    <row r="4" spans="1:7" x14ac:dyDescent="0.3">
      <c r="A4" s="16"/>
      <c r="B4" s="16"/>
      <c r="C4" s="16"/>
      <c r="D4" s="16"/>
      <c r="E4" s="16"/>
      <c r="F4" s="16"/>
    </row>
    <row r="5" spans="1:7" x14ac:dyDescent="0.3">
      <c r="A5" s="16"/>
      <c r="B5" s="16"/>
      <c r="C5" s="16"/>
      <c r="D5" s="16"/>
      <c r="E5" s="16"/>
      <c r="F5" s="16"/>
    </row>
    <row r="6" spans="1:7" x14ac:dyDescent="0.3">
      <c r="A6" s="16"/>
      <c r="B6" s="16"/>
      <c r="C6" s="16"/>
      <c r="D6" s="16"/>
      <c r="E6" s="16"/>
      <c r="F6" s="16"/>
    </row>
    <row r="7" spans="1:7" x14ac:dyDescent="0.3">
      <c r="A7" s="16"/>
      <c r="B7" s="16"/>
      <c r="C7" s="16"/>
      <c r="D7" s="16"/>
      <c r="E7" s="16"/>
      <c r="F7" s="16"/>
    </row>
    <row r="8" spans="1:7" x14ac:dyDescent="0.3">
      <c r="A8" s="16"/>
      <c r="B8" s="16"/>
      <c r="C8" s="16"/>
      <c r="D8" s="16"/>
      <c r="E8" s="16"/>
      <c r="F8" s="16"/>
    </row>
    <row r="9" spans="1:7" x14ac:dyDescent="0.3">
      <c r="A9" s="16"/>
      <c r="B9" s="16"/>
      <c r="C9" s="16"/>
      <c r="D9" s="16"/>
      <c r="E9" s="16"/>
      <c r="F9" s="16"/>
    </row>
    <row r="10" spans="1:7" x14ac:dyDescent="0.3">
      <c r="A10" s="16"/>
      <c r="B10" s="16"/>
      <c r="C10" s="16"/>
      <c r="D10" s="16"/>
      <c r="E10" s="16"/>
      <c r="F10" s="16"/>
    </row>
    <row r="11" spans="1:7" x14ac:dyDescent="0.3">
      <c r="A11" s="16"/>
      <c r="B11" s="16"/>
      <c r="C11" s="16"/>
      <c r="D11" s="16"/>
      <c r="E11" s="16"/>
      <c r="F11" s="16"/>
    </row>
    <row r="12" spans="1:7" x14ac:dyDescent="0.3">
      <c r="A12" s="16"/>
      <c r="B12" s="16"/>
      <c r="C12" s="16"/>
      <c r="D12" s="16"/>
      <c r="E12" s="16"/>
      <c r="F12" s="16"/>
    </row>
    <row r="13" spans="1:7" x14ac:dyDescent="0.3">
      <c r="A13" s="16"/>
      <c r="B13" s="16"/>
      <c r="C13" s="16"/>
      <c r="D13" s="16"/>
      <c r="E13" s="16"/>
      <c r="F13" s="16"/>
    </row>
    <row r="14" spans="1:7" x14ac:dyDescent="0.3">
      <c r="A14" s="16"/>
      <c r="B14" s="16"/>
      <c r="C14" s="16"/>
      <c r="D14" s="16"/>
      <c r="E14" s="16"/>
      <c r="F14" s="16"/>
    </row>
    <row r="15" spans="1:7" x14ac:dyDescent="0.3">
      <c r="A15" s="16"/>
      <c r="B15" s="16"/>
      <c r="C15" s="16"/>
      <c r="D15" s="16"/>
      <c r="E15" s="16"/>
      <c r="F15" s="16"/>
    </row>
    <row r="16" spans="1:7" x14ac:dyDescent="0.3">
      <c r="G16" s="19"/>
    </row>
    <row r="17" spans="1:17" x14ac:dyDescent="0.3">
      <c r="G17" s="19"/>
    </row>
    <row r="18" spans="1:17" x14ac:dyDescent="0.3">
      <c r="B18" s="17" t="s">
        <v>38</v>
      </c>
      <c r="E18" s="17" t="s">
        <v>41</v>
      </c>
    </row>
    <row r="20" spans="1:17" ht="71.400000000000006" customHeight="1" thickBot="1" x14ac:dyDescent="0.35">
      <c r="A20" s="20" t="s">
        <v>37</v>
      </c>
      <c r="B20" s="21" t="s">
        <v>39</v>
      </c>
      <c r="C20" s="21" t="s">
        <v>40</v>
      </c>
      <c r="D20" s="70" t="s">
        <v>42</v>
      </c>
      <c r="E20" s="71"/>
      <c r="F20" s="72"/>
      <c r="G20" s="76" t="s">
        <v>64</v>
      </c>
      <c r="H20" s="77"/>
      <c r="I20" s="76" t="s">
        <v>65</v>
      </c>
      <c r="J20" s="77"/>
      <c r="K20" s="76" t="s">
        <v>66</v>
      </c>
      <c r="L20" s="77"/>
      <c r="M20" s="76" t="s">
        <v>73</v>
      </c>
      <c r="N20" s="78"/>
      <c r="O20" s="77"/>
      <c r="P20" s="76" t="s">
        <v>74</v>
      </c>
      <c r="Q20" s="77"/>
    </row>
    <row r="21" spans="1:17" x14ac:dyDescent="0.3">
      <c r="A21" s="38">
        <v>0.87361752807211857</v>
      </c>
      <c r="B21"/>
      <c r="C21"/>
      <c r="D21" s="22"/>
      <c r="E21" s="22">
        <v>4</v>
      </c>
      <c r="F21" s="26"/>
      <c r="G21" s="48">
        <f>A21</f>
        <v>0.87361752807211857</v>
      </c>
      <c r="H21" s="49" t="str">
        <f>IF(AND(C21="", D21=""),"","NaN")</f>
        <v/>
      </c>
      <c r="I21" s="48"/>
      <c r="J21" s="32"/>
      <c r="K21" s="52" t="s">
        <v>67</v>
      </c>
      <c r="L21" s="56"/>
      <c r="M21"/>
      <c r="N21" s="32">
        <v>1</v>
      </c>
      <c r="O21" s="62"/>
      <c r="P21" s="53" t="s">
        <v>67</v>
      </c>
      <c r="Q21" s="57"/>
    </row>
    <row r="22" spans="1:17" x14ac:dyDescent="0.3">
      <c r="A22" s="38">
        <v>0.40211979036867129</v>
      </c>
      <c r="B22"/>
      <c r="C22"/>
      <c r="D22" s="22"/>
      <c r="E22" s="22">
        <v>3</v>
      </c>
      <c r="F22" s="26"/>
      <c r="G22" s="50">
        <f t="shared" ref="G22:G60" si="0">A22</f>
        <v>0.40211979036867129</v>
      </c>
      <c r="H22" s="32" t="str">
        <f t="shared" ref="H22:H60" si="1">IF(AND(C22="", D22=""),"","NaN")</f>
        <v/>
      </c>
      <c r="I22" s="50"/>
      <c r="J22" s="32"/>
      <c r="K22" s="53" t="s">
        <v>68</v>
      </c>
      <c r="L22" s="57"/>
      <c r="M22"/>
      <c r="N22" s="32">
        <v>2</v>
      </c>
      <c r="O22" s="62"/>
      <c r="P22" s="53" t="s">
        <v>68</v>
      </c>
      <c r="Q22" s="57"/>
    </row>
    <row r="23" spans="1:17" x14ac:dyDescent="0.3">
      <c r="A23" s="38">
        <v>0.90927860287996887</v>
      </c>
      <c r="B23"/>
      <c r="C23"/>
      <c r="D23" s="22"/>
      <c r="E23" s="22">
        <v>2</v>
      </c>
      <c r="F23" s="26"/>
      <c r="G23" s="50">
        <f t="shared" si="0"/>
        <v>0.90927860287996887</v>
      </c>
      <c r="H23" s="32" t="str">
        <f t="shared" si="1"/>
        <v/>
      </c>
      <c r="I23" s="50"/>
      <c r="J23" s="32"/>
      <c r="K23" s="53" t="s">
        <v>69</v>
      </c>
      <c r="L23" s="57"/>
      <c r="M23"/>
      <c r="N23" s="32">
        <v>3</v>
      </c>
      <c r="O23" s="62"/>
      <c r="P23" s="53" t="s">
        <v>69</v>
      </c>
      <c r="Q23" s="57"/>
    </row>
    <row r="24" spans="1:17" x14ac:dyDescent="0.3">
      <c r="A24" s="38">
        <v>0.72729497677173083</v>
      </c>
      <c r="B24"/>
      <c r="C24"/>
      <c r="D24" s="22"/>
      <c r="E24" s="22">
        <v>1</v>
      </c>
      <c r="F24" s="26"/>
      <c r="G24" s="50">
        <f t="shared" si="0"/>
        <v>0.72729497677173083</v>
      </c>
      <c r="H24" s="32" t="str">
        <f t="shared" si="1"/>
        <v/>
      </c>
      <c r="I24" s="50"/>
      <c r="J24" s="32"/>
      <c r="K24" s="53" t="s">
        <v>70</v>
      </c>
      <c r="L24" s="57"/>
      <c r="M24"/>
      <c r="N24" s="32">
        <v>4</v>
      </c>
      <c r="O24" s="62"/>
      <c r="P24" s="53" t="s">
        <v>70</v>
      </c>
      <c r="Q24" s="57"/>
    </row>
    <row r="25" spans="1:17" ht="15" thickBot="1" x14ac:dyDescent="0.35">
      <c r="A25" s="38">
        <v>10.312855016797672</v>
      </c>
      <c r="B25"/>
      <c r="C25"/>
      <c r="D25" s="22"/>
      <c r="E25" s="22">
        <v>0</v>
      </c>
      <c r="F25" s="26"/>
      <c r="G25" s="50">
        <f t="shared" si="0"/>
        <v>10.312855016797672</v>
      </c>
      <c r="H25" s="32" t="str">
        <f t="shared" si="1"/>
        <v/>
      </c>
      <c r="I25" s="50"/>
      <c r="J25" s="32"/>
      <c r="K25" s="54" t="s">
        <v>71</v>
      </c>
      <c r="L25" s="58"/>
      <c r="M25"/>
      <c r="N25" s="32">
        <v>5</v>
      </c>
      <c r="O25" s="62"/>
      <c r="P25" s="54" t="s">
        <v>71</v>
      </c>
      <c r="Q25" s="58"/>
    </row>
    <row r="26" spans="1:17" ht="15" thickBot="1" x14ac:dyDescent="0.35">
      <c r="A26" s="38">
        <v>1.1175926106367795</v>
      </c>
      <c r="B26"/>
      <c r="C26"/>
      <c r="D26" s="22"/>
      <c r="E26" s="22"/>
      <c r="F26" s="22"/>
      <c r="G26" s="50">
        <f t="shared" si="0"/>
        <v>1.1175926106367795</v>
      </c>
      <c r="H26" s="32" t="str">
        <f t="shared" si="1"/>
        <v/>
      </c>
      <c r="I26" s="50"/>
      <c r="J26" s="32"/>
      <c r="K26" s="55" t="s">
        <v>72</v>
      </c>
      <c r="L26" s="59"/>
      <c r="M26"/>
      <c r="N26" s="34">
        <v>6</v>
      </c>
      <c r="O26" s="63"/>
      <c r="P26" s="55" t="s">
        <v>75</v>
      </c>
      <c r="Q26" s="60"/>
    </row>
    <row r="27" spans="1:17" x14ac:dyDescent="0.3">
      <c r="A27" s="38">
        <v>1.3711508532853576</v>
      </c>
      <c r="B27"/>
      <c r="C27"/>
      <c r="D27" s="22"/>
      <c r="E27" s="22" t="s">
        <v>43</v>
      </c>
      <c r="F27" s="27"/>
      <c r="G27" s="50">
        <f t="shared" si="0"/>
        <v>1.3711508532853576</v>
      </c>
      <c r="H27" s="32" t="str">
        <f t="shared" si="1"/>
        <v/>
      </c>
      <c r="I27" s="50"/>
      <c r="J27" s="32"/>
      <c r="M27"/>
    </row>
    <row r="28" spans="1:17" x14ac:dyDescent="0.3">
      <c r="A28" s="38">
        <v>1.0136136533418696</v>
      </c>
      <c r="B28"/>
      <c r="C28"/>
      <c r="D28" s="22"/>
      <c r="E28" s="22"/>
      <c r="F28" s="22"/>
      <c r="G28" s="50">
        <f t="shared" si="0"/>
        <v>1.0136136533418696</v>
      </c>
      <c r="H28" s="32" t="str">
        <f t="shared" si="1"/>
        <v/>
      </c>
      <c r="I28" s="50"/>
      <c r="J28" s="32"/>
      <c r="M28"/>
    </row>
    <row r="29" spans="1:17" x14ac:dyDescent="0.3">
      <c r="A29" s="38">
        <v>1.5982101462360836</v>
      </c>
      <c r="B29"/>
      <c r="C29"/>
      <c r="D29" s="22"/>
      <c r="E29" s="22" t="s">
        <v>45</v>
      </c>
      <c r="F29" s="27"/>
      <c r="G29" s="50">
        <f t="shared" si="0"/>
        <v>1.5982101462360836</v>
      </c>
      <c r="H29" s="32" t="str">
        <f t="shared" si="1"/>
        <v/>
      </c>
      <c r="I29" s="50"/>
      <c r="J29" s="32"/>
      <c r="M29"/>
    </row>
    <row r="30" spans="1:17" x14ac:dyDescent="0.3">
      <c r="A30" s="38">
        <v>1.4491870129640976</v>
      </c>
      <c r="B30"/>
      <c r="C30"/>
      <c r="D30" s="22"/>
      <c r="E30" s="24" t="s">
        <v>44</v>
      </c>
      <c r="F30" s="27"/>
      <c r="G30" s="50">
        <f t="shared" si="0"/>
        <v>1.4491870129640976</v>
      </c>
      <c r="H30" s="32" t="str">
        <f t="shared" si="1"/>
        <v/>
      </c>
      <c r="I30" s="50"/>
      <c r="J30" s="32"/>
      <c r="M30"/>
    </row>
    <row r="31" spans="1:17" x14ac:dyDescent="0.3">
      <c r="A31" s="38">
        <v>1.5928767210088679</v>
      </c>
      <c r="B31"/>
      <c r="C31"/>
      <c r="D31" s="22"/>
      <c r="E31" s="25"/>
      <c r="F31" s="22"/>
      <c r="G31" s="50">
        <f t="shared" si="0"/>
        <v>1.5928767210088679</v>
      </c>
      <c r="H31" s="32" t="str">
        <f t="shared" si="1"/>
        <v/>
      </c>
      <c r="I31" s="50"/>
      <c r="J31" s="32"/>
      <c r="M31"/>
    </row>
    <row r="32" spans="1:17" x14ac:dyDescent="0.3">
      <c r="A32" s="38">
        <v>-14.211382328721635</v>
      </c>
      <c r="B32"/>
      <c r="C32"/>
      <c r="D32" s="22"/>
      <c r="E32" s="22"/>
      <c r="F32" s="22"/>
      <c r="G32" s="50">
        <f t="shared" si="0"/>
        <v>-14.211382328721635</v>
      </c>
      <c r="H32" s="32" t="str">
        <f t="shared" si="1"/>
        <v/>
      </c>
      <c r="I32" s="50"/>
      <c r="J32" s="32"/>
      <c r="M32"/>
    </row>
    <row r="33" spans="1:13" x14ac:dyDescent="0.3">
      <c r="A33" s="38">
        <v>2.0205701774122398</v>
      </c>
      <c r="B33"/>
      <c r="C33"/>
      <c r="D33" s="22"/>
      <c r="E33" s="22"/>
      <c r="F33" s="22"/>
      <c r="G33" s="50">
        <f t="shared" si="0"/>
        <v>2.0205701774122398</v>
      </c>
      <c r="H33" s="32" t="str">
        <f t="shared" si="1"/>
        <v/>
      </c>
      <c r="I33" s="50"/>
      <c r="J33" s="32"/>
      <c r="M33"/>
    </row>
    <row r="34" spans="1:13" x14ac:dyDescent="0.3">
      <c r="A34" s="38">
        <v>2.3579715339680964</v>
      </c>
      <c r="B34"/>
      <c r="C34"/>
      <c r="D34" s="22"/>
      <c r="E34" s="22"/>
      <c r="F34" s="22"/>
      <c r="G34" s="50">
        <f t="shared" si="0"/>
        <v>2.3579715339680964</v>
      </c>
      <c r="H34" s="32" t="str">
        <f t="shared" si="1"/>
        <v/>
      </c>
      <c r="I34" s="50"/>
      <c r="J34" s="32"/>
      <c r="M34"/>
    </row>
    <row r="35" spans="1:13" x14ac:dyDescent="0.3">
      <c r="A35" s="38">
        <v>2.0328092987653474</v>
      </c>
      <c r="B35"/>
      <c r="C35"/>
      <c r="D35" s="22"/>
      <c r="E35" s="22"/>
      <c r="F35" s="22"/>
      <c r="G35" s="50">
        <f t="shared" si="0"/>
        <v>2.0328092987653474</v>
      </c>
      <c r="H35" s="32" t="str">
        <f t="shared" si="1"/>
        <v/>
      </c>
      <c r="I35" s="50"/>
      <c r="J35" s="32"/>
      <c r="M35"/>
    </row>
    <row r="36" spans="1:13" x14ac:dyDescent="0.3">
      <c r="A36" s="38">
        <v>2.643820694211072</v>
      </c>
      <c r="B36"/>
      <c r="C36"/>
      <c r="D36" s="22"/>
      <c r="E36" s="22"/>
      <c r="F36" s="22"/>
      <c r="G36" s="50">
        <f t="shared" si="0"/>
        <v>2.643820694211072</v>
      </c>
      <c r="H36" s="32" t="str">
        <f t="shared" si="1"/>
        <v/>
      </c>
      <c r="I36" s="50"/>
      <c r="J36" s="32"/>
      <c r="M36"/>
    </row>
    <row r="37" spans="1:13" x14ac:dyDescent="0.3">
      <c r="A37" s="38">
        <v>2.5377748436351726</v>
      </c>
      <c r="B37"/>
      <c r="C37"/>
      <c r="D37" s="22"/>
      <c r="E37" s="22"/>
      <c r="F37" s="22"/>
      <c r="G37" s="50">
        <f t="shared" si="0"/>
        <v>2.5377748436351726</v>
      </c>
      <c r="H37" s="32" t="str">
        <f t="shared" si="1"/>
        <v/>
      </c>
      <c r="I37" s="50"/>
      <c r="J37" s="32"/>
      <c r="M37"/>
    </row>
    <row r="38" spans="1:13" x14ac:dyDescent="0.3">
      <c r="A38" s="38">
        <v>2.4873960039116554</v>
      </c>
      <c r="B38"/>
      <c r="C38"/>
      <c r="D38" s="22"/>
      <c r="E38" s="22"/>
      <c r="F38" s="22"/>
      <c r="G38" s="50">
        <f t="shared" si="0"/>
        <v>2.4873960039116554</v>
      </c>
      <c r="H38" s="32" t="str">
        <f t="shared" si="1"/>
        <v/>
      </c>
      <c r="I38" s="50"/>
      <c r="J38" s="32"/>
      <c r="M38"/>
    </row>
    <row r="39" spans="1:13" x14ac:dyDescent="0.3">
      <c r="A39" s="38">
        <v>2.6857098715097192</v>
      </c>
      <c r="B39"/>
      <c r="C39"/>
      <c r="D39" s="22"/>
      <c r="E39" s="22"/>
      <c r="F39" s="22"/>
      <c r="G39" s="50">
        <f t="shared" si="0"/>
        <v>2.6857098715097192</v>
      </c>
      <c r="H39" s="32" t="str">
        <f t="shared" si="1"/>
        <v/>
      </c>
      <c r="I39" s="50"/>
      <c r="J39" s="32"/>
      <c r="M39"/>
    </row>
    <row r="40" spans="1:13" x14ac:dyDescent="0.3">
      <c r="A40" s="38">
        <v>-9.3684125053675338</v>
      </c>
      <c r="B40"/>
      <c r="C40"/>
      <c r="D40" s="22"/>
      <c r="E40" s="22"/>
      <c r="F40" s="22"/>
      <c r="G40" s="50">
        <f t="shared" si="0"/>
        <v>-9.3684125053675338</v>
      </c>
      <c r="H40" s="32" t="str">
        <f t="shared" si="1"/>
        <v/>
      </c>
      <c r="I40" s="50"/>
      <c r="J40" s="32"/>
      <c r="M40"/>
    </row>
    <row r="41" spans="1:13" x14ac:dyDescent="0.3">
      <c r="A41" s="38">
        <v>2.47375194253119</v>
      </c>
      <c r="B41"/>
      <c r="C41"/>
      <c r="D41" s="22"/>
      <c r="E41" s="22"/>
      <c r="F41" s="22"/>
      <c r="G41" s="50">
        <f t="shared" si="0"/>
        <v>2.47375194253119</v>
      </c>
      <c r="H41" s="32" t="str">
        <f t="shared" si="1"/>
        <v/>
      </c>
      <c r="I41" s="50"/>
      <c r="J41" s="32"/>
      <c r="M41"/>
    </row>
    <row r="42" spans="1:13" x14ac:dyDescent="0.3">
      <c r="A42" s="38"/>
      <c r="B42"/>
      <c r="C42"/>
      <c r="D42" s="22"/>
      <c r="E42" s="22"/>
      <c r="F42" s="22"/>
      <c r="G42" s="50">
        <f t="shared" si="0"/>
        <v>0</v>
      </c>
      <c r="H42" s="32" t="str">
        <f t="shared" si="1"/>
        <v/>
      </c>
      <c r="I42" s="50"/>
      <c r="J42" s="32"/>
      <c r="M42"/>
    </row>
    <row r="43" spans="1:13" x14ac:dyDescent="0.3">
      <c r="A43" s="38"/>
      <c r="B43"/>
      <c r="C43"/>
      <c r="D43" s="22"/>
      <c r="E43" s="22"/>
      <c r="F43" s="22"/>
      <c r="G43" s="50">
        <f t="shared" si="0"/>
        <v>0</v>
      </c>
      <c r="H43" s="32" t="str">
        <f t="shared" si="1"/>
        <v/>
      </c>
      <c r="I43" s="50"/>
      <c r="J43" s="32"/>
      <c r="M43"/>
    </row>
    <row r="44" spans="1:13" x14ac:dyDescent="0.3">
      <c r="A44" s="40" t="s">
        <v>34</v>
      </c>
      <c r="B44"/>
      <c r="C44"/>
      <c r="D44" s="22"/>
      <c r="E44" s="22"/>
      <c r="F44" s="22"/>
      <c r="G44" s="50" t="str">
        <f t="shared" si="0"/>
        <v> 2.962377583</v>
      </c>
      <c r="H44" s="32" t="str">
        <f t="shared" si="1"/>
        <v/>
      </c>
      <c r="I44" s="40"/>
      <c r="J44" s="32"/>
      <c r="M44"/>
    </row>
    <row r="45" spans="1:13" x14ac:dyDescent="0.3">
      <c r="A45" s="40" t="s">
        <v>35</v>
      </c>
      <c r="B45"/>
      <c r="C45"/>
      <c r="D45" s="22"/>
      <c r="E45" s="22"/>
      <c r="F45" s="22"/>
      <c r="G45" s="50" t="str">
        <f t="shared" si="0"/>
        <v> 3.242315511</v>
      </c>
      <c r="H45" s="32" t="str">
        <f t="shared" si="1"/>
        <v/>
      </c>
      <c r="I45" s="40"/>
      <c r="J45" s="32"/>
      <c r="M45"/>
    </row>
    <row r="46" spans="1:13" x14ac:dyDescent="0.3">
      <c r="A46" s="40" t="s">
        <v>36</v>
      </c>
      <c r="B46"/>
      <c r="C46"/>
      <c r="D46" s="22"/>
      <c r="E46" s="22"/>
      <c r="F46" s="22"/>
      <c r="G46" s="50" t="str">
        <f t="shared" si="0"/>
        <v> 3.973222409</v>
      </c>
      <c r="H46" s="32" t="str">
        <f t="shared" si="1"/>
        <v/>
      </c>
      <c r="I46" s="40"/>
      <c r="J46" s="32"/>
      <c r="M46"/>
    </row>
    <row r="47" spans="1:13" x14ac:dyDescent="0.3">
      <c r="A47" s="38">
        <v>15.450173527632581</v>
      </c>
      <c r="B47"/>
      <c r="C47"/>
      <c r="D47" s="22"/>
      <c r="E47" s="22"/>
      <c r="F47" s="22"/>
      <c r="G47" s="50">
        <f t="shared" si="0"/>
        <v>15.450173527632581</v>
      </c>
      <c r="H47" s="32" t="str">
        <f t="shared" si="1"/>
        <v/>
      </c>
      <c r="I47" s="50"/>
      <c r="J47" s="32"/>
      <c r="M47"/>
    </row>
    <row r="48" spans="1:13" x14ac:dyDescent="0.3">
      <c r="A48" s="38">
        <v>3.2092347044584488</v>
      </c>
      <c r="B48"/>
      <c r="C48"/>
      <c r="D48" s="22"/>
      <c r="E48" s="22"/>
      <c r="F48" s="22"/>
      <c r="G48" s="50">
        <f t="shared" si="0"/>
        <v>3.2092347044584488</v>
      </c>
      <c r="H48" s="32" t="str">
        <f t="shared" si="1"/>
        <v/>
      </c>
      <c r="I48" s="50"/>
      <c r="J48" s="32"/>
      <c r="M48"/>
    </row>
    <row r="49" spans="1:13" x14ac:dyDescent="0.3">
      <c r="A49" s="38">
        <v>3.432108395821805</v>
      </c>
      <c r="B49"/>
      <c r="C49"/>
      <c r="D49" s="22"/>
      <c r="E49" s="22"/>
      <c r="F49" s="22"/>
      <c r="G49" s="50">
        <f t="shared" si="0"/>
        <v>3.432108395821805</v>
      </c>
      <c r="H49" s="32" t="str">
        <f t="shared" si="1"/>
        <v/>
      </c>
      <c r="I49" s="50"/>
      <c r="J49" s="32"/>
      <c r="M49"/>
    </row>
    <row r="50" spans="1:13" x14ac:dyDescent="0.3">
      <c r="A50" s="38">
        <v>3.2991608533170282</v>
      </c>
      <c r="B50"/>
      <c r="C50"/>
      <c r="D50" s="22"/>
      <c r="E50" s="22"/>
      <c r="F50" s="22"/>
      <c r="G50" s="50">
        <f t="shared" si="0"/>
        <v>3.2991608533170282</v>
      </c>
      <c r="H50" s="32" t="str">
        <f t="shared" si="1"/>
        <v/>
      </c>
      <c r="I50" s="50"/>
      <c r="J50" s="32"/>
      <c r="M50"/>
    </row>
    <row r="51" spans="1:13" x14ac:dyDescent="0.3">
      <c r="A51" s="38">
        <v>3.4850054162477244</v>
      </c>
      <c r="B51"/>
      <c r="C51"/>
      <c r="D51" s="22"/>
      <c r="E51" s="22"/>
      <c r="F51" s="22"/>
      <c r="G51" s="50">
        <f t="shared" si="0"/>
        <v>3.4850054162477244</v>
      </c>
      <c r="H51" s="32" t="str">
        <f t="shared" si="1"/>
        <v/>
      </c>
      <c r="I51" s="50"/>
      <c r="J51" s="32"/>
      <c r="M51"/>
    </row>
    <row r="52" spans="1:13" x14ac:dyDescent="0.3">
      <c r="A52" s="38">
        <v>4.1719687689799052</v>
      </c>
      <c r="B52"/>
      <c r="C52"/>
      <c r="D52" s="22"/>
      <c r="E52" s="22"/>
      <c r="F52" s="22"/>
      <c r="G52" s="50">
        <f t="shared" si="0"/>
        <v>4.1719687689799052</v>
      </c>
      <c r="H52" s="32" t="str">
        <f t="shared" si="1"/>
        <v/>
      </c>
      <c r="I52" s="50"/>
      <c r="J52" s="32"/>
      <c r="M52"/>
    </row>
    <row r="53" spans="1:13" x14ac:dyDescent="0.3">
      <c r="A53" s="38">
        <v>3.5769846944008137</v>
      </c>
      <c r="B53"/>
      <c r="C53"/>
      <c r="D53" s="22"/>
      <c r="E53" s="22"/>
      <c r="F53" s="22"/>
      <c r="G53" s="50">
        <f t="shared" si="0"/>
        <v>3.5769846944008137</v>
      </c>
      <c r="H53" s="32" t="str">
        <f t="shared" si="1"/>
        <v/>
      </c>
      <c r="I53" s="50"/>
      <c r="J53" s="32"/>
      <c r="M53"/>
    </row>
    <row r="54" spans="1:13" x14ac:dyDescent="0.3">
      <c r="A54" s="38">
        <v>4.4499099755795255</v>
      </c>
      <c r="B54"/>
      <c r="C54"/>
      <c r="D54" s="22"/>
      <c r="E54" s="22"/>
      <c r="F54" s="22"/>
      <c r="G54" s="50">
        <f t="shared" si="0"/>
        <v>4.4499099755795255</v>
      </c>
      <c r="H54" s="32" t="str">
        <f t="shared" si="1"/>
        <v/>
      </c>
      <c r="I54" s="50"/>
      <c r="J54" s="32"/>
      <c r="M54"/>
    </row>
    <row r="55" spans="1:13" x14ac:dyDescent="0.3">
      <c r="A55" s="38">
        <v>4.3779373866296805</v>
      </c>
      <c r="B55"/>
      <c r="C55"/>
      <c r="D55" s="22"/>
      <c r="E55" s="22"/>
      <c r="F55" s="22"/>
      <c r="G55" s="50">
        <f t="shared" si="0"/>
        <v>4.3779373866296805</v>
      </c>
      <c r="H55" s="32" t="str">
        <f t="shared" si="1"/>
        <v/>
      </c>
      <c r="I55" s="50"/>
      <c r="J55" s="32"/>
      <c r="M55"/>
    </row>
    <row r="56" spans="1:13" x14ac:dyDescent="0.3">
      <c r="A56" s="38">
        <v>4.1863655721339885</v>
      </c>
      <c r="B56"/>
      <c r="C56"/>
      <c r="D56" s="22"/>
      <c r="E56" s="22"/>
      <c r="F56" s="22"/>
      <c r="G56" s="50">
        <f t="shared" si="0"/>
        <v>4.1863655721339885</v>
      </c>
      <c r="H56" s="32" t="str">
        <f t="shared" si="1"/>
        <v/>
      </c>
      <c r="I56" s="50"/>
      <c r="J56" s="32"/>
      <c r="M56"/>
    </row>
    <row r="57" spans="1:13" x14ac:dyDescent="0.3">
      <c r="A57" s="38">
        <v>4.2874517561600616</v>
      </c>
      <c r="B57"/>
      <c r="C57"/>
      <c r="D57" s="22"/>
      <c r="E57" s="22"/>
      <c r="F57" s="22"/>
      <c r="G57" s="50">
        <f t="shared" si="0"/>
        <v>4.2874517561600616</v>
      </c>
      <c r="H57" s="32" t="str">
        <f t="shared" si="1"/>
        <v/>
      </c>
      <c r="I57" s="50"/>
      <c r="J57" s="32"/>
      <c r="M57"/>
    </row>
    <row r="58" spans="1:13" x14ac:dyDescent="0.3">
      <c r="A58" s="38">
        <v>4.4054694585934051</v>
      </c>
      <c r="B58"/>
      <c r="C58"/>
      <c r="D58" s="22"/>
      <c r="E58" s="22"/>
      <c r="F58" s="22"/>
      <c r="G58" s="50">
        <f t="shared" si="0"/>
        <v>4.4054694585934051</v>
      </c>
      <c r="H58" s="32" t="str">
        <f t="shared" si="1"/>
        <v/>
      </c>
      <c r="I58" s="50"/>
      <c r="J58" s="32"/>
      <c r="M58"/>
    </row>
    <row r="59" spans="1:13" x14ac:dyDescent="0.3">
      <c r="A59" s="38">
        <v>4.2775353461300814</v>
      </c>
      <c r="B59"/>
      <c r="C59"/>
      <c r="D59" s="22"/>
      <c r="E59" s="22"/>
      <c r="F59" s="22"/>
      <c r="G59" s="50">
        <f t="shared" si="0"/>
        <v>4.2775353461300814</v>
      </c>
      <c r="H59" s="32" t="str">
        <f t="shared" si="1"/>
        <v/>
      </c>
      <c r="I59" s="50"/>
      <c r="J59" s="32"/>
      <c r="M59"/>
    </row>
    <row r="60" spans="1:13" x14ac:dyDescent="0.3">
      <c r="A60" s="41">
        <v>4.7829826091924756</v>
      </c>
      <c r="B60"/>
      <c r="C60"/>
      <c r="D60" s="23"/>
      <c r="E60" s="23"/>
      <c r="F60" s="23"/>
      <c r="G60" s="51">
        <f t="shared" si="0"/>
        <v>4.7829826091924756</v>
      </c>
      <c r="H60" s="34" t="str">
        <f t="shared" si="1"/>
        <v/>
      </c>
      <c r="I60" s="51"/>
      <c r="J60" s="34"/>
      <c r="M60"/>
    </row>
  </sheetData>
  <mergeCells count="6">
    <mergeCell ref="P20:Q20"/>
    <mergeCell ref="D20:F20"/>
    <mergeCell ref="G20:H20"/>
    <mergeCell ref="I20:J20"/>
    <mergeCell ref="K20:L20"/>
    <mergeCell ref="M20:O20"/>
  </mergeCells>
  <conditionalFormatting sqref="D21:D60">
    <cfRule type="cellIs" dxfId="1" priority="4" operator="equal">
      <formula>"Выброс"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F A A B Q S w M E F A A C A A g A y 2 0 7 U c E U / C O j A A A A 9 Q A A A B I A H A B D b 2 5 m a W c v U G F j a 2 F n Z S 5 4 b W w g o h g A K K A U A A A A A A A A A A A A A A A A A A A A A A A A A A A A h Y + 9 D o I w H M R f h X S n r e h A y J 8 y u E p i N B r X p l R o h G L 6 Y X k 3 B x / J V x C j q J v j 3 e 8 u u b t f b 1 A M X R t d p L G q 1 z m a Y Y o i q U V f K V 3 n y L t j n K K C w Z q L E 6 9 l N I a 1 z Q a r c t Q 4 d 8 4 I C S H g M M e 9 q U l C 6 Y w c y t V W N L L j s d L W c S 0 k + r S q / y 3 E Y P 8 a w x K c L n B K x 0 l A J g 9 K p b 8 8 G d m T / p i w 9 K 3 z R j L j 4 8 0 O y C S B v C + w B 1 B L A w Q U A A I A C A D L b T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2 0 7 U a M f B m r E A g A A 1 B s A A B M A H A B G b 3 J t d W x h c y 9 T Z W N 0 a W 9 u M S 5 t I K I Y A C i g F A A A A A A A A A A A A A A A A A A A A A A A A A A A A O 2 W 3 2 s T Q R D H 3 w P 5 H 5 b z J Y E z J N U W t I 0 Q k / Q H r U n N X Q V p p F y T V Q N 3 e 3 K 3 K Z Y S S F u s Q h / 6 4 k P x R R D / g F g N j W l S / 4 X d / 8 i 5 v W i S X r R R A s 3 D 3 s v d z e z u f G f m 5 s O 5 u E Q r N k G a f 0 / M h 0 P h k P v S c H A Z L T / N F L Y S i f i 9 e G J r J u 7 d U B K Z m I Z D C C 5 2 y v f 5 A b v k b 1 m X t V g b f G l 3 J 5 a x S 1 U L E x p Z r J g 4 l r Y J h R c 3 o m T u F z 2 L W 2 S f Y X W X H 4 p d Z 6 z J 6 3 y f t e C k J j 8 o s k + s y T q s g e J 3 E P s A h 9 d 5 H S x t f g R L T h D 7 x h q w r 8 u P + Z t i U F 6 s 5 O 4 o U X U z g 8 2 K V a H Y S S r z i o r S t l m 1 i J u c U 1 G W l O x y h b x I J m Z m E y p 6 X L U p 1 u i u i Z P 9 x 1 j O J v h Z V P X T v K W w j + y S n U H I d 6 B E B G d N x M 5 B y V d w X H h O 1 m Y t B Q q g G 9 u w f 9 2 x L T h s G R t l 7 L i R q 4 V S 0 W Z v R c o 0 t Z J h G o 6 b p E 5 1 K O Y p B O i I e L 9 i f k d w S I v 9 6 M f R H Y O 4 z 2 3 H 8 h P U d 1 9 h N z K + X n V v T 1 n Q V 9 K r 2 c I D q B K F 7 Y j i 1 7 S m I n C s j 7 R m U n r 2 t 7 l s U O y b 9 Z V H w r x C 6 N z d m C f E t 6 f X 8 l p 2 x D F P 8 m t X l t c G c n 8 P X T 8 E s S 3 Q D Q 9 e z y 8 G U v G r C a Y v / I g f 9 8 u h Y R M + 4 l 6 z I 3 + v o d r P s J / U g N 6 e x N p Y H Q F F i J + w c z C 1 Q V j n + g 7 9 W 4 Z Q s k A t S d X a x k 4 N y q l g c n t D U 4 a + 1 6 a Y m l Z P r 9 f w x r X l K 2 B i W H i s 8 g U S V o c E K g t i N H v v Q x 3 v u f z i 1 q L h U I X 8 n + x B T h X y W m 6 K O R W U J z k l O T U + p y S e J o 0 n M Z G j 8 S R c k 8 W T 9 j A 7 z b 9 R Q X k S T x J P E k 8 3 h y c x k a P x J F w T x l N u K T 3 N e M o t a R J P E k 8 S T 1 O D J 2 8 i / 4 A n z z V Z P G 0 U V l N T j K e g P I k n i S e J p 5 v D k 5 j I 0 X g S r s n i K b W 4 p k 8 x n o L y J J 4 k n i S e b g 5 P Y i J H 4 0 m 4 J o C n n 1 B L A Q I t A B Q A A g A I A M t t O 1 H B F P w j o w A A A P U A A A A S A A A A A A A A A A A A A A A A A A A A A A B D b 2 5 m a W c v U G F j a 2 F n Z S 5 4 b W x Q S w E C L Q A U A A I A C A D L b T t R D 8 r p q 6 Q A A A D p A A A A E w A A A A A A A A A A A A A A A A D v A A A A W 0 N v b n R l b n R f V H l w Z X N d L n h t b F B L A Q I t A B Q A A g A I A M t t O 1 G j H w Z q x A I A A N Q b A A A T A A A A A A A A A A A A A A A A A O A B A A B G b 3 J t d W x h c y 9 T Z W N 0 a W 9 u M S 5 t U E s F B g A A A A A D A A M A w g A A A P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l W A A A A A A A A l 1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T U i I C 8 + P E V u d H J 5 I F R 5 c G U 9 I k Z p b G x U Y X J n Z X Q i I F Z h b H V l P S J z S F l E U l 8 x M T A 5 M D F f M j A w O T A x I i A v P j x F b n R y e S B U e X B l P S J O Y X Z p Z 2 F 0 a W 9 u U 3 R l c E 5 h b W U i I F Z h b H V l P S J z 0 J 3 Q s N C y 0 L j Q s 9 C w 0 Y b Q u N G P I i A v P j x F b n R y e S B U e X B l P S J G a W x s T G F z d F V w Z G F 0 Z W Q i I F Z h b H V l P S J k M j A y M C 0 w O S 0 y N 1 Q x M D o y M j o y M S 4 1 M T Y 3 M z Q 2 W i I g L z 4 8 R W 5 0 c n k g V H l w Z T 0 i R m l s b E N v b H V t b l R 5 c G V z I i B W Y W x 1 Z T 0 i c 0 J n a 0 Z B d z 0 9 I i A v P j x F b n R y e S B U e X B l P S J G a W x s Q 2 9 s d W 1 u T m F t Z X M i I F Z h b H V l P S J z W y Z x d W 9 0 O 1 x 1 M D A z Y 1 B F U l x 1 M D A z Z S Z x d W 9 0 O y w m c X V v d D t c d T A w M 2 N E Q V R F X H U w M D N l J n F 1 b 3 Q 7 L C Z x d W 9 0 O 1 x 1 M D A z Y 0 h Z R F J f Q 0 x P U 0 V c d T A w M 2 U m c X V v d D s s J n F 1 b 3 Q 7 X H U w M D N j S F l E U l 9 W T 0 x c d T A w M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W U R S X z E x M D k w M V 8 y M D A 5 M D E v 0 J j Q t 9 C 8 0 L X Q v d C 1 0 L 3 Q v d G L 0 L k g 0 Y L Q u N C / L n t c d T A w M 2 N Q R V J c d T A w M 2 U s M X 0 m c X V v d D s s J n F 1 b 3 Q 7 U 2 V j d G l v b j E v S F l E U l 8 x M T A 5 M D F f M j A w O T A x L 9 C Y 0 L f Q v N C 1 0 L 3 Q t d C 9 0 L 3 R i 9 C 5 I N G C 0 L j Q v y 5 7 X H U w M D N j R E F U R V x 1 M D A z Z S w y f S Z x d W 9 0 O y w m c X V v d D t T Z W N 0 a W 9 u M S 9 I W U R S X z E x M D k w M V 8 y M D A 5 M D E v 0 J j Q t 9 C 8 0 L X Q v d C 1 0 L 3 Q v d G L 0 L k g 0 Y L Q u N C / I N G B I N G P 0 L f R i 9 C 6 0 L 7 Q v C 5 7 X H U w M D N j Q 0 x P U 0 V c d T A w M 2 U s M n 0 m c X V v d D s s J n F 1 b 3 Q 7 U 2 V j d G l v b j E v S F l E U l 8 x M T A 5 M D F f M j A w O T A x L 9 C Y 0 L f Q v N C 1 0 L 3 Q t d C 9 0 L 3 R i 9 C 5 I N G C 0 L j Q v y 5 7 X H U w M D N j V k 9 M X H U w M D N l L D V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h Z R F J f M T E w O T A x X z I w M D k w M S / Q m N C 3 0 L z Q t d C 9 0 L X Q v d C 9 0 Y v Q u S D R g t C 4 0 L 8 u e 1 x 1 M D A z Y 1 B F U l x 1 M D A z Z S w x f S Z x d W 9 0 O y w m c X V v d D t T Z W N 0 a W 9 u M S 9 I W U R S X z E x M D k w M V 8 y M D A 5 M D E v 0 J j Q t 9 C 8 0 L X Q v d C 1 0 L 3 Q v d G L 0 L k g 0 Y L Q u N C / L n t c d T A w M 2 N E Q V R F X H U w M D N l L D J 9 J n F 1 b 3 Q 7 L C Z x d W 9 0 O 1 N l Y 3 R p b 2 4 x L 0 h Z R F J f M T E w O T A x X z I w M D k w M S / Q m N C 3 0 L z Q t d C 9 0 L X Q v d C 9 0 Y v Q u S D R g t C 4 0 L 8 g 0 Y E g 0 Y / Q t 9 G L 0 L r Q v t C 8 L n t c d T A w M 2 N D T E 9 T R V x 1 M D A z Z S w y f S Z x d W 9 0 O y w m c X V v d D t T Z W N 0 a W 9 u M S 9 I W U R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Z R F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Z R F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W U R S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l E U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Q 2 9 1 b n Q i I F Z h b H V l P S J s N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U i I C 8 + P E V u d H J 5 I F R 5 c G U 9 I l J l Y 2 9 2 Z X J 5 V G F y Z 2 V 0 U m 9 3 I i B W Y W x 1 Z T 0 i b D E 1 I i A v P j x F b n R y e S B U e X B l P S J G a W x s V G F y Z 2 V 0 I i B W Y W x 1 Z T 0 i c 1 J P U 0 5 f M T E w O T A x X z I w M D k w M S I g L z 4 8 R W 5 0 c n k g V H l w Z T 0 i R m l s b E x h c 3 R V c G R h d G V k I i B W Y W x 1 Z T 0 i Z D I w M j A t M D k t M j d U M T A 6 M j I 6 N T g u M D Y x N j U 1 O V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k 9 T T l 9 D T E 9 T R V x 1 M D A z Z S Z x d W 9 0 O y w m c X V v d D t c d T A w M 2 N S T 1 N O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U 0 5 f M T E w O T A x X z I w M D k w M S / Q m N C 3 0 L z Q t d C 9 0 L X Q v d C 9 0 Y v Q u S D R g t C 4 0 L 8 u e 1 x 1 M D A z Y 0 R B V E V c d T A w M 2 U s M n 0 m c X V v d D s s J n F 1 b 3 Q 7 U 2 V j d G l v b j E v U k 9 T T l 8 x M T A 5 M D F f M j A w O T A x L 9 C Y 0 L f Q v N C 1 0 L 3 Q t d C 9 0 L 3 R i 9 C 5 I N G C 0 L j Q v y D R g S D R j 9 C 3 0 Y v Q u t C + 0 L w u e 1 x 1 M D A z Y 0 N M T 1 N F X H U w M D N l L D F 9 J n F 1 b 3 Q 7 L C Z x d W 9 0 O 1 N l Y 3 R p b 2 4 x L 1 J P U 0 5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T 1 N O X z E x M D k w M V 8 y M D A 5 M D E v 0 J j Q t 9 C 8 0 L X Q v d C 1 0 L 3 Q v d G L 0 L k g 0 Y L Q u N C / L n t c d T A w M 2 N E Q V R F X H U w M D N l L D J 9 J n F 1 b 3 Q 7 L C Z x d W 9 0 O 1 N l Y 3 R p b 2 4 x L 1 J P U 0 5 f M T E w O T A x X z I w M D k w M S / Q m N C 3 0 L z Q t d C 9 0 L X Q v d C 9 0 Y v Q u S D R g t C 4 0 L 8 g 0 Y E g 0 Y / Q t 9 G L 0 L r Q v t C 8 L n t c d T A w M 2 N D T E 9 T R V x 1 M D A z Z S w x f S Z x d W 9 0 O y w m c X V v d D t T Z W N 0 a W 9 u M S 9 S T 1 N O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U 0 5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U 0 5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N O X z E x M D k w M V 8 y M D A 5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T T l 8 x M T A 5 M D F f M j A w O T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Y 5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g i I C 8 + P E V u d H J 5 I F R 5 c G U 9 I l J l Y 2 9 2 Z X J 5 V G F y Z 2 V 0 U m 9 3 I i B W Y W x 1 Z T 0 i b D E 1 I i A v P j x F b n R y e S B U e X B l P S J G a W x s V G F y Z 2 V 0 I i B W Y W x 1 Z T 0 i c 1 N C R V J f M T E w O T A x X z I w M D k w M S I g L z 4 8 R W 5 0 c n k g V H l w Z T 0 i R m l s b E x h c 3 R V c G R h d G V k I i B W Y W x 1 Z T 0 i Z D I w M j A t M D k t M j d U M T A 6 M j M 6 M j A u N z g x O D E 0 N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J F U l 9 D T E 9 T R V x 1 M D A z Z S Z x d W 9 0 O y w m c X V v d D t c d T A w M 2 N T Q k V S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C R V J f M T E w O T A x X z I w M D k w M S / Q m N C 3 0 L z Q t d C 9 0 L X Q v d C 9 0 Y v Q u S D R g t C 4 0 L 8 u e 1 x 1 M D A z Y 0 R B V E V c d T A w M 2 U s M n 0 m c X V v d D s s J n F 1 b 3 Q 7 U 2 V j d G l v b j E v U 0 J F U l 8 x M T A 5 M D F f M j A w O T A x L 9 C Y 0 L f Q v N C 1 0 L 3 Q t d C 9 0 L 3 R i 9 C 5 I N G C 0 L j Q v y D R g S D R j 9 C 3 0 Y v Q u t C + 0 L w u e 1 x 1 M D A z Y 0 N M T 1 N F X H U w M D N l L D F 9 J n F 1 b 3 Q 7 L C Z x d W 9 0 O 1 N l Y 3 R p b 2 4 x L 1 N C R V J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k V S X z E x M D k w M V 8 y M D A 5 M D E v 0 J j Q t 9 C 8 0 L X Q v d C 1 0 L 3 Q v d G L 0 L k g 0 Y L Q u N C / L n t c d T A w M 2 N E Q V R F X H U w M D N l L D J 9 J n F 1 b 3 Q 7 L C Z x d W 9 0 O 1 N l Y 3 R p b 2 4 x L 1 N C R V J f M T E w O T A x X z I w M D k w M S / Q m N C 3 0 L z Q t d C 9 0 L X Q v d C 9 0 Y v Q u S D R g t C 4 0 L 8 g 0 Y E g 0 Y / Q t 9 G L 0 L r Q v t C 8 L n t c d T A w M 2 N D T E 9 T R V x 1 M D A z Z S w x f S Z x d W 9 0 O y w m c X V v d D t T Z W N 0 a W 9 u M S 9 T Q k V S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C R V J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J F U l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k V S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D b 3 V u d C I g V m F s d W U 9 I m w 0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T E i I C 8 + P E V u d H J 5 I F R 5 c G U 9 I l J l Y 2 9 2 Z X J 5 V G F y Z 2 V 0 U m 9 3 I i B W Y W x 1 Z T 0 i b D E 1 I i A v P j x F b n R y e S B U e X B l P S J G a W x s V G F y Z 2 V 0 I i B W Y W x 1 Z T 0 i c 1 N O R 0 N f M T E w O T A x X z I w M D k w M S I g L z 4 8 R W 5 0 c n k g V H l w Z T 0 i R m l s b E x h c 3 R V c G R h d G V k I i B W Y W x 1 Z T 0 i Z D I w M j A t M D k t M j d U M T A 6 M j Q 6 M j M u M z c 2 N j E 4 M l o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U 0 5 H U 1 9 D T E 9 T R V x 1 M D A z Z S Z x d W 9 0 O y w m c X V v d D t c d T A w M 2 N T T k d T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R 0 N f M T E w O T A x X z I w M D k w M S / Q m N C 3 0 L z Q t d C 9 0 L X Q v d C 9 0 Y v Q u S D R g t C 4 0 L 8 u e 1 x 1 M D A z Y 0 R B V E V c d T A w M 2 U s M n 0 m c X V v d D s s J n F 1 b 3 Q 7 U 2 V j d G l v b j E v U 0 5 H Q 1 8 x M T A 5 M D F f M j A w O T A x L 9 C Y 0 L f Q v N C 1 0 L 3 Q t d C 9 0 L 3 R i 9 C 5 I N G C 0 L j Q v y D R g S D R j 9 C 3 0 Y v Q u t C + 0 L w u e 1 x 1 M D A z Y 0 N M T 1 N F X H U w M D N l L D F 9 J n F 1 b 3 Q 7 L C Z x d W 9 0 O 1 N l Y 3 R p b 2 4 x L 1 N O R 0 N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T k d D X z E x M D k w M V 8 y M D A 5 M D E v 0 J j Q t 9 C 8 0 L X Q v d C 1 0 L 3 Q v d G L 0 L k g 0 Y L Q u N C / L n t c d T A w M 2 N E Q V R F X H U w M D N l L D J 9 J n F 1 b 3 Q 7 L C Z x d W 9 0 O 1 N l Y 3 R p b 2 4 x L 1 N O R 0 N f M T E w O T A x X z I w M D k w M S / Q m N C 3 0 L z Q t d C 9 0 L X Q v d C 9 0 Y v Q u S D R g t C 4 0 L 8 g 0 Y E g 0 Y / Q t 9 G L 0 L r Q v t C 8 L n t c d T A w M 2 N D T E 9 T R V x 1 M D A z Z S w x f S Z x d W 9 0 O y w m c X V v d D t T Z W N 0 a W 9 u M S 9 T T k d D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R 0 N f M T E w O T A x X z I w M D k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R 0 N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T k d D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5 H Q 1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C R V J f M T E w O T A x X z I w M D k w M S 8 l R D A l O T Q l R D E l O D A l R D E l O D M l R D A l Q j M l R D A l Q j g l R D A l Q j U l M j A l R D E l O D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2 x 1 b W 5 U e X B l c y I g V m F s d W U 9 I n N D U V V E I i A v P j x F b n R y e S B U e X B l P S J G a W x s Q 2 9 s d W 1 u T m F t Z X M i I F Z h b H V l P S J z W y Z x d W 9 0 O 1 x 1 M D A z Y 0 R B V E V c d T A w M 2 U m c X V v d D s s J n F 1 b 3 Q 7 X H U w M D N j V V J L Q V 9 D T E 9 T R V x 1 M D A z Z S Z x d W 9 0 O y w m c X V v d D t c d T A w M 2 N V U k t B X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S S 0 F f M T E w O T A x X z I w M D k w M S / Q m N C 3 0 L z Q t d C 9 0 L X Q v d C 9 0 Y v Q u S D R g t C 4 0 L 8 u e 1 x 1 M D A z Y 0 R B V E V c d T A w M 2 U s M n 0 m c X V v d D s s J n F 1 b 3 Q 7 U 2 V j d G l v b j E v V V J L Q V 8 x M T A 5 M D F f M j A w O T A x L 9 C Y 0 L f Q v N C 1 0 L 3 Q t d C 9 0 L 3 R i 9 C 5 I N G C 0 L j Q v y D R g S D R j 9 C 3 0 Y v Q u t C + 0 L w u e 1 x 1 M D A z Y 0 N M T 1 N F X H U w M D N l L D F 9 J n F 1 b 3 Q 7 L C Z x d W 9 0 O 1 N l Y 3 R p b 2 4 x L 1 V S S 0 F f M T E w O T A x X z I w M D k w M S / Q m N C 3 0 L z Q t d C 9 0 L X Q v d C 9 0 Y v Q u S D R g t C 4 0 L 8 u e 1 x 1 M D A z Y 1 Z P T F x 1 M D A z Z S w 1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U k t B X z E x M D k w M V 8 y M D A 5 M D E v 0 J j Q t 9 C 8 0 L X Q v d C 1 0 L 3 Q v d G L 0 L k g 0 Y L Q u N C / L n t c d T A w M 2 N E Q V R F X H U w M D N l L D J 9 J n F 1 b 3 Q 7 L C Z x d W 9 0 O 1 N l Y 3 R p b 2 4 x L 1 V S S 0 F f M T E w O T A x X z I w M D k w M S / Q m N C 3 0 L z Q t d C 9 0 L X Q v d C 9 0 Y v Q u S D R g t C 4 0 L 8 g 0 Y E g 0 Y / Q t 9 G L 0 L r Q v t C 8 L n t c d T A w M 2 N D T E 9 T R V x 1 M D A z Z S w x f S Z x d W 9 0 O y w m c X V v d D t T Z W N 0 a W 9 u M S 9 V U k t B X z E x M D k w M V 8 y M D A 5 M D E v 0 J j Q t 9 C 8 0 L X Q v d C 1 0 L 3 Q v d G L 0 L k g 0 Y L Q u N C / L n t c d T A w M 2 N W T 0 x c d T A w M 2 U s N X 0 m c X V v d D t d L C Z x d W 9 0 O 1 J l b G F 0 a W 9 u c 2 h p c E l u Z m 8 m c X V v d D s 6 W 1 1 9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5 L T I 3 V D E w O j M 3 O j A y L j c 0 N j A x N j h a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a G V l d D E i I C 8 + P E V u d H J 5 I F R 5 c G U 9 I l J l Y 2 9 2 Z X J 5 V G F y Z 2 V 0 Q 2 9 s d W 1 u I i B W Y W x 1 Z T 0 i b D E 0 I i A v P j x F b n R y e S B U e X B l P S J S Z W N v d m V y e V R h c m d l d F J v d y I g V m F s d W U 9 I m w x N C I g L z 4 8 L 1 N 0 Y W J s Z U V u d H J p Z X M + P C 9 J d G V t P j x J d G V t P j x J d G V t T G 9 j Y X R p b 2 4 + P E l 0 Z W 1 U e X B l P k Z v c m 1 1 b G E 8 L 0 l 0 Z W 1 U e X B l P j x J d G V t U G F 0 a D 5 T Z W N 0 a W 9 u M S 9 V U k t B X z E x M D k w M V 8 y M D A 5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k t B X z E x M D k w M V 8 y M D A 5 M D E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J L Q V 8 x M T A 5 M D F f M j A w O T A x L y V E M C U 5 O C V E M C V C N y V E M C V C Q y V E M C V C N S V E M C V C R C V E M C V C N S V E M C V C R C V E M C V C R C V E M S U 4 Q i V E M C V C O S U y M C V E M S U 4 M i V E M C V C O C V E M C V C R i U y M C V E M S U 4 M S U y M C V E M S U 4 R i V E M C V C N y V E M S U 4 Q i V E M C V C Q S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S 0 F f M T E w O T A x X z I w M D k w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d W 5 0 I i B W Y W x 1 Z T 0 i b D Q 2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Q U Z M V F 8 x M T A 5 M D F f M j A w O T A x I i A v P j x F b n R y e S B U e X B l P S J G a W x s R X J y b 3 J D b 3 V u d C I g V m F s d W U 9 I m w w I i A v P j x F b n R y e S B U e X B l P S J G a W x s T G F z d F V w Z G F 0 Z W Q i I F Z h b H V l P S J k M j A y M C 0 w O S 0 y N 1 Q x M D o 0 N j o y M y 4 3 M z M 3 N T I z W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Z M V F 8 x M T A 5 M D F f M j A w O T A x L 9 C Y 0 L f Q v N C 1 0 L 3 Q t d C 9 0 L 3 R i 9 C 5 I N G C 0 L j Q v y 5 7 X H U w M D N j R E F U R V x 1 M D A z Z S w y f S Z x d W 9 0 O y w m c X V v d D t T Z W N 0 a W 9 u M S 9 B R k x U X z E x M D k w M V 8 y M D A 5 M D E v 0 J j Q t 9 C 8 0 L X Q v d C 1 0 L 3 Q v d G L 0 L k g 0 Y L Q u N C / I N G B I N G P 0 L f R i 9 C 6 0 L 7 Q v C 5 7 X H U w M D N j Q 0 x P U 0 V c d T A w M 2 U s M X 0 m c X V v d D s s J n F 1 b 3 Q 7 U 2 V j d G l v b j E v Q U Z M V F 8 x M T A 5 M D F f M j A w O T A x L 9 C Y 0 L f Q v N C 1 0 L 3 Q t d C 9 0 L 3 R i 9 C 5 I N G C 0 L j Q v y 5 7 X H U w M D N j V k 9 M X H U w M D N l L D V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F G T F R f M T E w O T A x X z I w M D k w M S / Q m N C 3 0 L z Q t d C 9 0 L X Q v d C 9 0 Y v Q u S D R g t C 4 0 L 8 u e 1 x 1 M D A z Y 0 R B V E V c d T A w M 2 U s M n 0 m c X V v d D s s J n F 1 b 3 Q 7 U 2 V j d G l v b j E v Q U Z M V F 8 x M T A 5 M D F f M j A w O T A x L 9 C Y 0 L f Q v N C 1 0 L 3 Q t d C 9 0 L 3 R i 9 C 5 I N G C 0 L j Q v y D R g S D R j 9 C 3 0 Y v Q u t C + 0 L w u e 1 x 1 M D A z Y 0 N M T 1 N F X H U w M D N l L D F 9 J n F 1 b 3 Q 7 L C Z x d W 9 0 O 1 N l Y 3 R p b 2 4 x L 0 F G T F R f M T E w O T A x X z I w M D k w M S / Q m N C 3 0 L z Q t d C 9 0 L X Q v d C 9 0 Y v Q u S D R g t C 4 0 L 8 u e 1 x 1 M D A z Y 1 Z P T F x 1 M D A z Z S w 1 f S Z x d W 9 0 O 1 0 s J n F 1 b 3 Q 7 U m V s Y X R p b 2 5 z a G l w S W 5 m b y Z x d W 9 0 O z p b X X 0 i I C 8 + P E V u d H J 5 I F R 5 c G U 9 I k Z p b G x D b 2 x 1 b W 5 O Y W 1 l c y I g V m F s d W U 9 I n N b J n F 1 b 3 Q 7 X H U w M D N j R E F U R V x 1 M D A z Z S Z x d W 9 0 O y w m c X V v d D t c d T A w M 2 N B R k x U X 0 N M T 1 N F X H U w M D N l J n F 1 b 3 Q 7 L C Z x d W 9 0 O 1 x 1 M D A z Y 0 F G T F R f V k 9 M X H U w M D N l J n F 1 b 3 Q 7 X S I g L z 4 8 R W 5 0 c n k g V H l w Z T 0 i R m l s b E N v b H V t b l R 5 c G V z I i B W Y W x 1 Z T 0 i c 0 N R V U Q i I C 8 + P E V u d H J 5 I F R 5 c G U 9 I l J l Y 2 9 2 Z X J 5 V G F y Z 2 V 0 U 2 h l Z X Q i I F Z h b H V l P S J z U 2 h l Z X Q x I i A v P j x F b n R y e S B U e X B l P S J S Z W N v d m V y e V R h c m d l d E N v b H V t b i I g V m F s d W U 9 I m w x N C I g L z 4 8 R W 5 0 c n k g V H l w Z T 0 i U m V j b 3 Z l c n l U Y X J n Z X R S b 3 c i I F Z h b H V l P S J s M T Q i I C 8 + P C 9 T d G F i b G V F b n R y a W V z P j w v S X R l b T 4 8 S X R l b T 4 8 S X R l b U x v Y 2 F 0 a W 9 u P j x J d G V t V H l w Z T 5 G b 3 J t d W x h P C 9 J d G V t V H l w Z T 4 8 S X R l b V B h d G g + U 2 V j d G l v b j E v Q U Z M V F 8 x M T A 5 M D F f M j A w O T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Z M V F 8 x M T A 5 M D F f M j A w O T A x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G T F R f M T E w O T A x X z I w M D k w M S 8 l R D A l O T g l R D A l Q j c l R D A l Q k M l R D A l Q j U l R D A l Q k Q l R D A l Q j U l R D A l Q k Q l R D A l Q k Q l R D E l O E I l R D A l Q j k l M j A l R D E l O D I l R D A l Q j g l R D A l Q k Y l M j A l R D E l O D E l M j A l R D E l O E Y l R D A l Q j c l R D E l O E I l R D A l Q k E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R k x U X z E x M D k w M V 8 y M D A 5 M D E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v C K z 5 g g 6 F O i b a R w W r y Z H k A A A A A A g A A A A A A E G Y A A A A B A A A g A A A A I V b o q y D N 2 Y G i + s 4 N U i O J V A C W R i D E M S c u O 9 B w U V f C 3 L E A A A A A D o A A A A A C A A A g A A A A x d T M s J 4 a c f Z 0 l m H Y c c R k c x r X O 8 4 N 1 P N J i M K D v u w c p x 1 Q A A A A 7 u D g r c c 4 h j k 1 W C 2 / E i A N c y e q e R r q D 3 i d S n D i K x f a W 2 R K L 0 Y X g h l R c Q b k W Y 2 7 R L s N 7 B R K L m X a A T o E x O 4 g s f 5 y x x x L h I f B X 9 q b g 4 P B g f f j y 7 Z A A A A A M 9 0 9 u 4 b U i f A 9 L Z P 2 B j m C 8 H e Z K x / 4 p E Q V o y q v L a l 8 l 7 d N 0 D t B 9 9 f V j W b W 5 s 2 i s e L g W R e t I e b 6 D U 8 Z F M V 4 I f w T B A = = < / D a t a M a s h u p > 
</file>

<file path=customXml/itemProps1.xml><?xml version="1.0" encoding="utf-8"?>
<ds:datastoreItem xmlns:ds="http://schemas.openxmlformats.org/officeDocument/2006/customXml" ds:itemID="{3CD80C16-7E59-41D9-930E-F5156A4E38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Выбросы</vt:lpstr>
      <vt:lpstr>Пропуски</vt:lpstr>
      <vt:lpstr>Импутация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Михаил Смирнов</cp:lastModifiedBy>
  <dcterms:created xsi:type="dcterms:W3CDTF">2015-06-05T18:17:20Z</dcterms:created>
  <dcterms:modified xsi:type="dcterms:W3CDTF">2021-10-07T12:37:53Z</dcterms:modified>
</cp:coreProperties>
</file>