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smirnov\Downloads\"/>
    </mc:Choice>
  </mc:AlternateContent>
  <xr:revisionPtr revIDLastSave="0" documentId="13_ncr:1_{E0F076F6-6067-4E6F-8CCE-FAECCD5BD7F2}" xr6:coauthVersionLast="36" xr6:coauthVersionMax="45" xr10:uidLastSave="{00000000-0000-0000-0000-000000000000}"/>
  <bookViews>
    <workbookView xWindow="1710" yWindow="150" windowWidth="19485" windowHeight="12270" activeTab="1" xr2:uid="{00000000-000D-0000-FFFF-FFFF00000000}"/>
  </bookViews>
  <sheets>
    <sheet name="Нейрон" sheetId="1" r:id="rId1"/>
    <sheet name="Нейронная сеть" sheetId="2" r:id="rId2"/>
  </sheets>
  <definedNames>
    <definedName name="ExternalData_1" localSheetId="1" hidden="1">'Нейронная сеть'!$A$28:$C$327</definedName>
    <definedName name="solver_adj" localSheetId="1" hidden="1">'Нейронная сеть'!$B$21:$N$21</definedName>
    <definedName name="solver_cvg" localSheetId="1" hidden="1">0.0001</definedName>
    <definedName name="solver_drv" localSheetId="1" hidden="1">2</definedName>
    <definedName name="solver_eng" localSheetId="0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'Нейронная сеть'!$B$21:$N$21</definedName>
    <definedName name="solver_lhs2" localSheetId="1" hidden="1">'Нейронная сеть'!$B$21:$N$21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Нейрон!$D$4</definedName>
    <definedName name="solver_opt" localSheetId="1" hidden="1">'Нейронная сеть'!$E$24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-1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G38" i="2" l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8" i="2"/>
  <c r="F38" i="2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L9" i="2"/>
  <c r="J9" i="2"/>
  <c r="I9" i="2"/>
  <c r="H13" i="2"/>
  <c r="H9" i="2"/>
  <c r="E13" i="2"/>
  <c r="F13" i="2" s="1"/>
  <c r="E9" i="2"/>
  <c r="F9" i="2" s="1"/>
  <c r="H5" i="2"/>
  <c r="F5" i="2"/>
  <c r="E5" i="2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4" i="1"/>
  <c r="G12" i="1"/>
  <c r="I5" i="1"/>
  <c r="G5" i="1"/>
  <c r="F5" i="1"/>
  <c r="E24" i="2" l="1"/>
  <c r="E5" i="1"/>
  <c r="E6" i="1"/>
  <c r="E4" i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1DCC5-CB2F-494B-B7EA-30376D004618}" keepAlive="1" name="Запрос — USD-RUB 2020" description="Соединение с запросом &quot;USD-RUB 2020&quot; в книге." type="5" refreshedVersion="6" background="1" saveData="1">
    <dbPr connection="Provider=Microsoft.Mashup.OleDb.1;Data Source=$Workbook$;Location=&quot;USD-RUB 2020&quot;;Extended Properties=&quot;&quot;" command="SELECT * FROM [USD-RUB 2020]"/>
  </connection>
</connections>
</file>

<file path=xl/sharedStrings.xml><?xml version="1.0" encoding="utf-8"?>
<sst xmlns="http://schemas.openxmlformats.org/spreadsheetml/2006/main" count="55" uniqueCount="45">
  <si>
    <t>Вход 1</t>
  </si>
  <si>
    <t>Вход 2</t>
  </si>
  <si>
    <t>Вход 3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</si>
  <si>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</si>
  <si>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</si>
  <si>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</si>
  <si>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</si>
  <si>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</si>
  <si>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</si>
  <si>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</si>
  <si>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</si>
  <si>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</si>
  <si>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</si>
  <si>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</si>
  <si>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</si>
  <si>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</si>
  <si>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</si>
  <si>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</si>
  <si>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</si>
  <si>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</si>
  <si>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</si>
  <si>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</si>
  <si>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</si>
  <si>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</si>
  <si>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</si>
  <si>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</si>
  <si>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</si>
  <si>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</si>
  <si>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</si>
  <si>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</si>
  <si>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>Создадим общую формулу однослойной нейронной сети:</t>
  </si>
  <si>
    <t>"=TANH(СУММ(C10*D10;C11*D11;C12*D12))*D13"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</si>
  <si>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</si>
  <si>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</si>
  <si>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</si>
  <si>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</si>
  <si>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</si>
  <si>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Значения входов</t>
  </si>
  <si>
    <t>Индекс</t>
  </si>
  <si>
    <t>Курс</t>
  </si>
  <si>
    <t>Вход норм</t>
  </si>
  <si>
    <t>Ошибка</t>
  </si>
  <si>
    <t>Для такой сети необходимо подбирать 13 коэффициентов - отмечены зеленым и голубым</t>
  </si>
  <si>
    <t>Создадим нейронную сеть из трех входных и одного выходного нейронов</t>
  </si>
  <si>
    <t>График функции нейрона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</si>
</sst>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/>
    <xf numFmtId="166" fontId="0" fillId="0" borderId="0" xfId="0" applyNumberFormat="1"/>
    <xf numFmtId="0" fontId="0" fillId="3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NumberFormat="1"/>
    <xf numFmtId="0" fontId="0" fillId="7" borderId="1" xfId="0" applyFill="1" applyBorder="1"/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165" fontId="0" fillId="2" borderId="1" xfId="0" applyNumberFormat="1" applyFill="1" applyBorder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Нейрон!$B$23</c:f>
              <c:strCache>
                <c:ptCount val="1"/>
                <c:pt idx="0">
                  <c:v>Выход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Нейрон!$A$24:$A$64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Нейрон!$B$24:$B$64</c:f>
              <c:numCache>
                <c:formatCode>0.000000000</c:formatCode>
                <c:ptCount val="41"/>
                <c:pt idx="0">
                  <c:v>-0.88535164820226242</c:v>
                </c:pt>
                <c:pt idx="1">
                  <c:v>-0.86924933314885477</c:v>
                </c:pt>
                <c:pt idx="2">
                  <c:v>-0.85106410966794366</c:v>
                </c:pt>
                <c:pt idx="3">
                  <c:v>-0.83057886853852836</c:v>
                </c:pt>
                <c:pt idx="4">
                  <c:v>-0.80756891657861429</c:v>
                </c:pt>
                <c:pt idx="5">
                  <c:v>-0.78180635760877393</c:v>
                </c:pt>
                <c:pt idx="6">
                  <c:v>-0.75306590486955194</c:v>
                </c:pt>
                <c:pt idx="7">
                  <c:v>-0.72113225407669956</c:v>
                </c:pt>
                <c:pt idx="8">
                  <c:v>-0.68580906222909421</c:v>
                </c:pt>
                <c:pt idx="9">
                  <c:v>-0.6469294504417662</c:v>
                </c:pt>
                <c:pt idx="10">
                  <c:v>-0.60436777711716305</c:v>
                </c:pt>
                <c:pt idx="11">
                  <c:v>-0.55805221555962414</c:v>
                </c:pt>
                <c:pt idx="12">
                  <c:v>-0.50797743289789576</c:v>
                </c:pt>
                <c:pt idx="13">
                  <c:v>-0.4542164326822587</c:v>
                </c:pt>
                <c:pt idx="14">
                  <c:v>-0.39693043200507711</c:v>
                </c:pt>
                <c:pt idx="15">
                  <c:v>-0.33637554433633177</c:v>
                </c:pt>
                <c:pt idx="16">
                  <c:v>-0.27290508056313223</c:v>
                </c:pt>
                <c:pt idx="17">
                  <c:v>-0.20696649972945214</c:v>
                </c:pt>
                <c:pt idx="18">
                  <c:v>-0.13909244787845759</c:v>
                </c:pt>
                <c:pt idx="19">
                  <c:v>-6.9885890316428528E-2</c:v>
                </c:pt>
                <c:pt idx="20">
                  <c:v>4.4686476741162545E-16</c:v>
                </c:pt>
                <c:pt idx="21">
                  <c:v>6.988589031642943E-2</c:v>
                </c:pt>
                <c:pt idx="22">
                  <c:v>0.13909244787845848</c:v>
                </c:pt>
                <c:pt idx="23">
                  <c:v>0.206966499729453</c:v>
                </c:pt>
                <c:pt idx="24">
                  <c:v>0.27290508056313312</c:v>
                </c:pt>
                <c:pt idx="25">
                  <c:v>0.3363755443363326</c:v>
                </c:pt>
                <c:pt idx="26">
                  <c:v>0.39693043200507794</c:v>
                </c:pt>
                <c:pt idx="27">
                  <c:v>0.45421643268225931</c:v>
                </c:pt>
                <c:pt idx="28">
                  <c:v>0.50797743289789632</c:v>
                </c:pt>
                <c:pt idx="29">
                  <c:v>0.55805221555962459</c:v>
                </c:pt>
                <c:pt idx="30">
                  <c:v>0.60436777711716383</c:v>
                </c:pt>
                <c:pt idx="31">
                  <c:v>0.64692945044176686</c:v>
                </c:pt>
                <c:pt idx="32">
                  <c:v>0.68580906222909477</c:v>
                </c:pt>
                <c:pt idx="33">
                  <c:v>0.72113225407670012</c:v>
                </c:pt>
                <c:pt idx="34">
                  <c:v>0.75306590486955238</c:v>
                </c:pt>
                <c:pt idx="35">
                  <c:v>0.78180635760877437</c:v>
                </c:pt>
                <c:pt idx="36">
                  <c:v>0.80756891657861452</c:v>
                </c:pt>
                <c:pt idx="37">
                  <c:v>0.83057886853852869</c:v>
                </c:pt>
                <c:pt idx="38">
                  <c:v>0.8510641096679441</c:v>
                </c:pt>
                <c:pt idx="39">
                  <c:v>0.86924933314885489</c:v>
                </c:pt>
                <c:pt idx="40">
                  <c:v>0.88535164820226275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49C-9BE7-D8AB89B9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46863"/>
        <c:axId val="867550271"/>
      </c:scatterChart>
      <c:valAx>
        <c:axId val="192574686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550271"/>
        <c:crosses val="autoZero"/>
        <c:crossBetween val="midCat"/>
      </c:valAx>
      <c:valAx>
        <c:axId val="8675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'Нейронная сеть'!$C$28</c:f>
              <c:strCache>
                <c:ptCount val="1"/>
                <c:pt idx="0">
                  <c:v>Курс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'Нейронная сеть'!$G$38:$G$327</c:f>
              <c:numCache>
                <c:formatCode>General</c:formatCode>
                <c:ptCount val="290"/>
                <c:pt idx="0">
                  <c:v>66.171192215459286</c:v>
                </c:pt>
                <c:pt idx="1">
                  <c:v>65.685998355595231</c:v>
                </c:pt>
                <c:pt idx="2">
                  <c:v>66.208451988957606</c:v>
                </c:pt>
                <c:pt idx="3">
                  <c:v>65.23736101925914</c:v>
                </c:pt>
                <c:pt idx="4">
                  <c:v>66.151707945446034</c:v>
                </c:pt>
                <c:pt idx="5">
                  <c:v>66.422230335488678</c:v>
                </c:pt>
                <c:pt idx="6">
                  <c:v>66.335947401756087</c:v>
                </c:pt>
                <c:pt idx="7">
                  <c:v>66.14444079892661</c:v>
                </c:pt>
                <c:pt idx="8">
                  <c:v>66.536304869446155</c:v>
                </c:pt>
                <c:pt idx="9">
                  <c:v>66.674105007412379</c:v>
                </c:pt>
                <c:pt idx="10">
                  <c:v>65.990897565525728</c:v>
                </c:pt>
                <c:pt idx="11">
                  <c:v>66.271841099013344</c:v>
                </c:pt>
                <c:pt idx="12">
                  <c:v>66.198451997311281</c:v>
                </c:pt>
                <c:pt idx="13">
                  <c:v>66.643511849126739</c:v>
                </c:pt>
                <c:pt idx="14">
                  <c:v>66.614432911915031</c:v>
                </c:pt>
                <c:pt idx="15">
                  <c:v>66.706163343580968</c:v>
                </c:pt>
                <c:pt idx="16">
                  <c:v>66.73525688913135</c:v>
                </c:pt>
                <c:pt idx="17">
                  <c:v>66.251356503807514</c:v>
                </c:pt>
                <c:pt idx="18">
                  <c:v>66.562420868924519</c:v>
                </c:pt>
                <c:pt idx="19">
                  <c:v>67.267197269899583</c:v>
                </c:pt>
                <c:pt idx="20">
                  <c:v>67.067090288685293</c:v>
                </c:pt>
                <c:pt idx="21">
                  <c:v>67.547501420295632</c:v>
                </c:pt>
                <c:pt idx="22">
                  <c:v>68.026407666999546</c:v>
                </c:pt>
                <c:pt idx="23">
                  <c:v>66.611364634066106</c:v>
                </c:pt>
                <c:pt idx="24">
                  <c:v>67.911632392968912</c:v>
                </c:pt>
                <c:pt idx="25">
                  <c:v>68.288594244415137</c:v>
                </c:pt>
                <c:pt idx="26">
                  <c:v>67.493575481796498</c:v>
                </c:pt>
                <c:pt idx="27">
                  <c:v>66.620850483194886</c:v>
                </c:pt>
                <c:pt idx="28">
                  <c:v>67.23323853141072</c:v>
                </c:pt>
                <c:pt idx="29">
                  <c:v>67.159371556065892</c:v>
                </c:pt>
                <c:pt idx="30">
                  <c:v>66.884325155756116</c:v>
                </c:pt>
                <c:pt idx="31">
                  <c:v>68.082921164193536</c:v>
                </c:pt>
                <c:pt idx="32">
                  <c:v>68.700867933787279</c:v>
                </c:pt>
                <c:pt idx="33">
                  <c:v>68.087108079626162</c:v>
                </c:pt>
                <c:pt idx="34">
                  <c:v>66.659226918910562</c:v>
                </c:pt>
                <c:pt idx="35">
                  <c:v>67.308356279605448</c:v>
                </c:pt>
                <c:pt idx="36">
                  <c:v>67.553504786086748</c:v>
                </c:pt>
                <c:pt idx="37">
                  <c:v>66.665030848773554</c:v>
                </c:pt>
                <c:pt idx="38">
                  <c:v>67.701980473036755</c:v>
                </c:pt>
                <c:pt idx="39">
                  <c:v>68.24812657484398</c:v>
                </c:pt>
                <c:pt idx="40">
                  <c:v>67.127971096804032</c:v>
                </c:pt>
                <c:pt idx="41">
                  <c:v>67.71459169394825</c:v>
                </c:pt>
                <c:pt idx="42">
                  <c:v>67.550852373028391</c:v>
                </c:pt>
                <c:pt idx="43">
                  <c:v>68.023829071225023</c:v>
                </c:pt>
                <c:pt idx="44">
                  <c:v>68.38468685690448</c:v>
                </c:pt>
                <c:pt idx="45">
                  <c:v>67.547352496999125</c:v>
                </c:pt>
                <c:pt idx="46">
                  <c:v>68.827061252671911</c:v>
                </c:pt>
                <c:pt idx="47">
                  <c:v>68.654565693490156</c:v>
                </c:pt>
                <c:pt idx="48">
                  <c:v>68.348633715294383</c:v>
                </c:pt>
                <c:pt idx="49">
                  <c:v>69.312750667477687</c:v>
                </c:pt>
                <c:pt idx="50">
                  <c:v>69.867910142438888</c:v>
                </c:pt>
                <c:pt idx="51">
                  <c:v>69.355252804416196</c:v>
                </c:pt>
                <c:pt idx="52">
                  <c:v>69.836280295865549</c:v>
                </c:pt>
                <c:pt idx="53">
                  <c:v>70.186301956899399</c:v>
                </c:pt>
                <c:pt idx="54">
                  <c:v>69.423721235795469</c:v>
                </c:pt>
                <c:pt idx="55">
                  <c:v>67.713296656614816</c:v>
                </c:pt>
                <c:pt idx="56">
                  <c:v>68.8363225009643</c:v>
                </c:pt>
                <c:pt idx="57">
                  <c:v>69.066990390340521</c:v>
                </c:pt>
                <c:pt idx="58">
                  <c:v>70.48978157397147</c:v>
                </c:pt>
                <c:pt idx="59">
                  <c:v>70.586085070182762</c:v>
                </c:pt>
                <c:pt idx="60">
                  <c:v>72.732133283208171</c:v>
                </c:pt>
                <c:pt idx="61">
                  <c:v>73.656081826429045</c:v>
                </c:pt>
                <c:pt idx="62">
                  <c:v>70.858632517952159</c:v>
                </c:pt>
                <c:pt idx="63">
                  <c:v>74.155684344668387</c:v>
                </c:pt>
                <c:pt idx="64">
                  <c:v>74.966730888705669</c:v>
                </c:pt>
                <c:pt idx="65">
                  <c:v>64.22622153120335</c:v>
                </c:pt>
                <c:pt idx="66">
                  <c:v>74.196614566407575</c:v>
                </c:pt>
                <c:pt idx="67">
                  <c:v>73.41753503213225</c:v>
                </c:pt>
                <c:pt idx="68">
                  <c:v>69.710457771321899</c:v>
                </c:pt>
                <c:pt idx="69">
                  <c:v>75.049473500849587</c:v>
                </c:pt>
                <c:pt idx="70">
                  <c:v>76.336442998879022</c:v>
                </c:pt>
                <c:pt idx="71">
                  <c:v>76.356339523416253</c:v>
                </c:pt>
                <c:pt idx="72">
                  <c:v>75.221138319613971</c:v>
                </c:pt>
                <c:pt idx="73">
                  <c:v>76.552283106878974</c:v>
                </c:pt>
                <c:pt idx="74">
                  <c:v>71.196985951018888</c:v>
                </c:pt>
                <c:pt idx="75">
                  <c:v>74.264076120501684</c:v>
                </c:pt>
                <c:pt idx="76">
                  <c:v>74.506442381789782</c:v>
                </c:pt>
                <c:pt idx="77">
                  <c:v>74.888025213557071</c:v>
                </c:pt>
                <c:pt idx="78">
                  <c:v>74.171915698182588</c:v>
                </c:pt>
                <c:pt idx="79">
                  <c:v>73.081752592274739</c:v>
                </c:pt>
                <c:pt idx="80">
                  <c:v>75.427385591332339</c:v>
                </c:pt>
                <c:pt idx="81">
                  <c:v>75.012500970109727</c:v>
                </c:pt>
                <c:pt idx="82">
                  <c:v>75.501211626363073</c:v>
                </c:pt>
                <c:pt idx="83">
                  <c:v>74.460998209804742</c:v>
                </c:pt>
                <c:pt idx="84">
                  <c:v>74.970122283744203</c:v>
                </c:pt>
                <c:pt idx="85">
                  <c:v>74.326220090039939</c:v>
                </c:pt>
                <c:pt idx="86">
                  <c:v>72.234149596597916</c:v>
                </c:pt>
                <c:pt idx="87">
                  <c:v>74.486676925401568</c:v>
                </c:pt>
                <c:pt idx="88">
                  <c:v>72.647281805020029</c:v>
                </c:pt>
                <c:pt idx="89">
                  <c:v>73.30941074922093</c:v>
                </c:pt>
                <c:pt idx="90">
                  <c:v>74.09074518542306</c:v>
                </c:pt>
                <c:pt idx="91">
                  <c:v>73.116562267153668</c:v>
                </c:pt>
                <c:pt idx="92">
                  <c:v>71.89938961651238</c:v>
                </c:pt>
                <c:pt idx="93">
                  <c:v>72.629164309433534</c:v>
                </c:pt>
                <c:pt idx="94">
                  <c:v>72.634409386402865</c:v>
                </c:pt>
                <c:pt idx="95">
                  <c:v>71.898940010469829</c:v>
                </c:pt>
                <c:pt idx="96">
                  <c:v>73.118034670003254</c:v>
                </c:pt>
                <c:pt idx="97">
                  <c:v>72.70933362153707</c:v>
                </c:pt>
                <c:pt idx="98">
                  <c:v>72.888316103537548</c:v>
                </c:pt>
                <c:pt idx="99">
                  <c:v>73.191448671670742</c:v>
                </c:pt>
                <c:pt idx="100">
                  <c:v>72.948923851516469</c:v>
                </c:pt>
                <c:pt idx="101">
                  <c:v>73.724253090742025</c:v>
                </c:pt>
                <c:pt idx="102">
                  <c:v>71.740870474235294</c:v>
                </c:pt>
                <c:pt idx="103">
                  <c:v>73.708320466387249</c:v>
                </c:pt>
                <c:pt idx="104">
                  <c:v>74.628821995888657</c:v>
                </c:pt>
                <c:pt idx="105">
                  <c:v>74.214766238724593</c:v>
                </c:pt>
                <c:pt idx="106">
                  <c:v>73.618171199249602</c:v>
                </c:pt>
                <c:pt idx="107">
                  <c:v>73.34928611005175</c:v>
                </c:pt>
                <c:pt idx="108">
                  <c:v>70.206987138654881</c:v>
                </c:pt>
                <c:pt idx="109">
                  <c:v>72.324571929027485</c:v>
                </c:pt>
                <c:pt idx="110">
                  <c:v>73.753890855244379</c:v>
                </c:pt>
                <c:pt idx="111">
                  <c:v>73.030483793757625</c:v>
                </c:pt>
                <c:pt idx="112">
                  <c:v>72.385182266476775</c:v>
                </c:pt>
                <c:pt idx="113">
                  <c:v>72.435406539116471</c:v>
                </c:pt>
                <c:pt idx="114">
                  <c:v>72.781525079094436</c:v>
                </c:pt>
                <c:pt idx="115">
                  <c:v>72.483603672324961</c:v>
                </c:pt>
                <c:pt idx="116">
                  <c:v>74.224852149787054</c:v>
                </c:pt>
                <c:pt idx="117">
                  <c:v>73.433512905323056</c:v>
                </c:pt>
                <c:pt idx="118">
                  <c:v>72.680313202363152</c:v>
                </c:pt>
                <c:pt idx="119">
                  <c:v>73.39058054636466</c:v>
                </c:pt>
                <c:pt idx="120">
                  <c:v>72.328007161739635</c:v>
                </c:pt>
                <c:pt idx="121">
                  <c:v>71.39925684853182</c:v>
                </c:pt>
                <c:pt idx="122">
                  <c:v>73.553206965315951</c:v>
                </c:pt>
                <c:pt idx="123">
                  <c:v>72.122257250338791</c:v>
                </c:pt>
                <c:pt idx="124">
                  <c:v>72.768808128852555</c:v>
                </c:pt>
                <c:pt idx="125">
                  <c:v>72.725778673548518</c:v>
                </c:pt>
                <c:pt idx="126">
                  <c:v>72.733539276442798</c:v>
                </c:pt>
                <c:pt idx="127">
                  <c:v>72.636586403151384</c:v>
                </c:pt>
                <c:pt idx="128">
                  <c:v>72.562753145055254</c:v>
                </c:pt>
                <c:pt idx="129">
                  <c:v>73.043842401518987</c:v>
                </c:pt>
                <c:pt idx="130">
                  <c:v>72.252563789691479</c:v>
                </c:pt>
                <c:pt idx="131">
                  <c:v>71.708005669798979</c:v>
                </c:pt>
                <c:pt idx="132">
                  <c:v>72.160665764438662</c:v>
                </c:pt>
                <c:pt idx="133">
                  <c:v>71.079904293865511</c:v>
                </c:pt>
                <c:pt idx="134">
                  <c:v>70.917468047994234</c:v>
                </c:pt>
                <c:pt idx="135">
                  <c:v>71.827220985965326</c:v>
                </c:pt>
                <c:pt idx="136">
                  <c:v>71.319231169578089</c:v>
                </c:pt>
                <c:pt idx="137">
                  <c:v>72.297181916786997</c:v>
                </c:pt>
                <c:pt idx="138">
                  <c:v>72.529943033952421</c:v>
                </c:pt>
                <c:pt idx="139">
                  <c:v>70.745507410743173</c:v>
                </c:pt>
                <c:pt idx="140">
                  <c:v>71.446649868186981</c:v>
                </c:pt>
                <c:pt idx="141">
                  <c:v>70.914777649887967</c:v>
                </c:pt>
                <c:pt idx="142">
                  <c:v>70.775423267725856</c:v>
                </c:pt>
                <c:pt idx="143">
                  <c:v>71.741726679859326</c:v>
                </c:pt>
                <c:pt idx="144">
                  <c:v>70.734074438806232</c:v>
                </c:pt>
                <c:pt idx="145">
                  <c:v>70.229711416587463</c:v>
                </c:pt>
                <c:pt idx="146">
                  <c:v>70.225984665373147</c:v>
                </c:pt>
                <c:pt idx="147">
                  <c:v>69.869605818966519</c:v>
                </c:pt>
                <c:pt idx="148">
                  <c:v>69.461701023699717</c:v>
                </c:pt>
                <c:pt idx="149">
                  <c:v>70.538436608972802</c:v>
                </c:pt>
                <c:pt idx="150">
                  <c:v>71.043338574487208</c:v>
                </c:pt>
                <c:pt idx="151">
                  <c:v>70.561054266733805</c:v>
                </c:pt>
                <c:pt idx="152">
                  <c:v>69.327996092941333</c:v>
                </c:pt>
                <c:pt idx="153">
                  <c:v>70.796011122194187</c:v>
                </c:pt>
                <c:pt idx="154">
                  <c:v>70.166506525232904</c:v>
                </c:pt>
                <c:pt idx="155">
                  <c:v>71.103088749784817</c:v>
                </c:pt>
                <c:pt idx="156">
                  <c:v>71.550199721838908</c:v>
                </c:pt>
                <c:pt idx="157">
                  <c:v>70.717423561166541</c:v>
                </c:pt>
                <c:pt idx="158">
                  <c:v>71.726640547392066</c:v>
                </c:pt>
                <c:pt idx="159">
                  <c:v>70.615183693106843</c:v>
                </c:pt>
                <c:pt idx="160">
                  <c:v>70.467486740372181</c:v>
                </c:pt>
                <c:pt idx="161">
                  <c:v>71.052406436350012</c:v>
                </c:pt>
                <c:pt idx="162">
                  <c:v>70.598018954371753</c:v>
                </c:pt>
                <c:pt idx="163">
                  <c:v>70.170808119825566</c:v>
                </c:pt>
                <c:pt idx="164">
                  <c:v>71.092208322961142</c:v>
                </c:pt>
                <c:pt idx="165">
                  <c:v>70.681561023937647</c:v>
                </c:pt>
                <c:pt idx="166">
                  <c:v>70.391473211739012</c:v>
                </c:pt>
                <c:pt idx="167">
                  <c:v>70.473675915425105</c:v>
                </c:pt>
                <c:pt idx="168">
                  <c:v>70.714606250267636</c:v>
                </c:pt>
                <c:pt idx="169">
                  <c:v>70.327261758672691</c:v>
                </c:pt>
                <c:pt idx="170">
                  <c:v>70.709391000189939</c:v>
                </c:pt>
                <c:pt idx="171">
                  <c:v>71.606776911349172</c:v>
                </c:pt>
                <c:pt idx="172">
                  <c:v>70.627465343902941</c:v>
                </c:pt>
                <c:pt idx="173">
                  <c:v>71.342270745832181</c:v>
                </c:pt>
                <c:pt idx="174">
                  <c:v>71.546719241791266</c:v>
                </c:pt>
                <c:pt idx="175">
                  <c:v>71.901502823878815</c:v>
                </c:pt>
                <c:pt idx="176">
                  <c:v>71.737410464245244</c:v>
                </c:pt>
                <c:pt idx="177">
                  <c:v>71.770975750446055</c:v>
                </c:pt>
                <c:pt idx="178">
                  <c:v>70.698921371406044</c:v>
                </c:pt>
                <c:pt idx="179">
                  <c:v>71.395285057130295</c:v>
                </c:pt>
                <c:pt idx="180">
                  <c:v>72.740289377533941</c:v>
                </c:pt>
                <c:pt idx="181">
                  <c:v>71.384844156751186</c:v>
                </c:pt>
                <c:pt idx="182">
                  <c:v>71.619826376252192</c:v>
                </c:pt>
                <c:pt idx="183">
                  <c:v>71.832299457303435</c:v>
                </c:pt>
                <c:pt idx="184">
                  <c:v>70.672770965288535</c:v>
                </c:pt>
                <c:pt idx="185">
                  <c:v>70.960565248014362</c:v>
                </c:pt>
                <c:pt idx="186">
                  <c:v>71.70449432088698</c:v>
                </c:pt>
                <c:pt idx="187">
                  <c:v>71.760744134142101</c:v>
                </c:pt>
                <c:pt idx="188">
                  <c:v>71.505071739237152</c:v>
                </c:pt>
                <c:pt idx="189">
                  <c:v>71.336565229530606</c:v>
                </c:pt>
                <c:pt idx="190">
                  <c:v>71.744240408924469</c:v>
                </c:pt>
                <c:pt idx="191">
                  <c:v>72.064139602306767</c:v>
                </c:pt>
                <c:pt idx="192">
                  <c:v>71.76339415687346</c:v>
                </c:pt>
                <c:pt idx="193">
                  <c:v>72.307323411172831</c:v>
                </c:pt>
                <c:pt idx="194">
                  <c:v>71.673408994844294</c:v>
                </c:pt>
                <c:pt idx="195">
                  <c:v>71.079893489137163</c:v>
                </c:pt>
                <c:pt idx="196">
                  <c:v>71.430708566131131</c:v>
                </c:pt>
                <c:pt idx="197">
                  <c:v>71.055488209242981</c:v>
                </c:pt>
                <c:pt idx="198">
                  <c:v>71.74147832794462</c:v>
                </c:pt>
                <c:pt idx="199">
                  <c:v>72.504420093631225</c:v>
                </c:pt>
                <c:pt idx="200">
                  <c:v>72.131194136496759</c:v>
                </c:pt>
                <c:pt idx="201">
                  <c:v>71.791736779347019</c:v>
                </c:pt>
                <c:pt idx="202">
                  <c:v>71.808005839651315</c:v>
                </c:pt>
                <c:pt idx="203">
                  <c:v>72.384266385775803</c:v>
                </c:pt>
                <c:pt idx="204">
                  <c:v>73.052087747452191</c:v>
                </c:pt>
                <c:pt idx="205">
                  <c:v>73.242820952519736</c:v>
                </c:pt>
                <c:pt idx="206">
                  <c:v>73.225626350135101</c:v>
                </c:pt>
                <c:pt idx="207">
                  <c:v>73.282894354096456</c:v>
                </c:pt>
                <c:pt idx="208">
                  <c:v>72.000736383730015</c:v>
                </c:pt>
                <c:pt idx="209">
                  <c:v>72.406277278831624</c:v>
                </c:pt>
                <c:pt idx="210">
                  <c:v>72.097002701732009</c:v>
                </c:pt>
                <c:pt idx="211">
                  <c:v>72.398786322006018</c:v>
                </c:pt>
                <c:pt idx="212">
                  <c:v>72.591581083956072</c:v>
                </c:pt>
                <c:pt idx="213">
                  <c:v>72.830646744023682</c:v>
                </c:pt>
                <c:pt idx="214">
                  <c:v>73.1771164017008</c:v>
                </c:pt>
                <c:pt idx="215">
                  <c:v>72.548151478183783</c:v>
                </c:pt>
                <c:pt idx="216">
                  <c:v>72.225184217539322</c:v>
                </c:pt>
                <c:pt idx="217">
                  <c:v>72.60809011901577</c:v>
                </c:pt>
                <c:pt idx="218">
                  <c:v>72.290773896039767</c:v>
                </c:pt>
                <c:pt idx="219">
                  <c:v>72.374463175075206</c:v>
                </c:pt>
                <c:pt idx="220">
                  <c:v>72.784067176204005</c:v>
                </c:pt>
                <c:pt idx="221">
                  <c:v>72.092642977554519</c:v>
                </c:pt>
                <c:pt idx="222">
                  <c:v>72.475044581031526</c:v>
                </c:pt>
                <c:pt idx="223">
                  <c:v>72.809225216139367</c:v>
                </c:pt>
                <c:pt idx="224">
                  <c:v>72.772789370926432</c:v>
                </c:pt>
                <c:pt idx="225">
                  <c:v>73.131704218467334</c:v>
                </c:pt>
                <c:pt idx="226">
                  <c:v>72.98403829569105</c:v>
                </c:pt>
                <c:pt idx="227">
                  <c:v>73.346277823719319</c:v>
                </c:pt>
                <c:pt idx="228">
                  <c:v>73.493886385150347</c:v>
                </c:pt>
                <c:pt idx="229">
                  <c:v>73.062818275124116</c:v>
                </c:pt>
                <c:pt idx="230">
                  <c:v>73.079578525901695</c:v>
                </c:pt>
                <c:pt idx="231">
                  <c:v>73.669980786661867</c:v>
                </c:pt>
                <c:pt idx="232">
                  <c:v>73.286208460626028</c:v>
                </c:pt>
                <c:pt idx="233">
                  <c:v>73.329494463892132</c:v>
                </c:pt>
                <c:pt idx="234">
                  <c:v>72.754773362532163</c:v>
                </c:pt>
                <c:pt idx="235">
                  <c:v>71.851292734712615</c:v>
                </c:pt>
                <c:pt idx="236">
                  <c:v>72.654568883236735</c:v>
                </c:pt>
                <c:pt idx="237">
                  <c:v>73.142058672852798</c:v>
                </c:pt>
                <c:pt idx="238">
                  <c:v>73.145656324810219</c:v>
                </c:pt>
                <c:pt idx="239">
                  <c:v>73.361377207229424</c:v>
                </c:pt>
                <c:pt idx="240">
                  <c:v>73.905536708265785</c:v>
                </c:pt>
                <c:pt idx="241">
                  <c:v>74.317662552421666</c:v>
                </c:pt>
                <c:pt idx="242">
                  <c:v>73.059994223548131</c:v>
                </c:pt>
                <c:pt idx="243">
                  <c:v>73.198775029397893</c:v>
                </c:pt>
                <c:pt idx="244">
                  <c:v>73.917493684253387</c:v>
                </c:pt>
                <c:pt idx="245">
                  <c:v>73.677832529104521</c:v>
                </c:pt>
                <c:pt idx="246">
                  <c:v>73.487709684453748</c:v>
                </c:pt>
                <c:pt idx="247">
                  <c:v>72.893260213225759</c:v>
                </c:pt>
                <c:pt idx="248">
                  <c:v>72.399942146228767</c:v>
                </c:pt>
                <c:pt idx="249">
                  <c:v>73.181154280341588</c:v>
                </c:pt>
                <c:pt idx="250">
                  <c:v>73.549545266218672</c:v>
                </c:pt>
                <c:pt idx="251">
                  <c:v>73.51358335884936</c:v>
                </c:pt>
                <c:pt idx="252">
                  <c:v>73.320752194270682</c:v>
                </c:pt>
                <c:pt idx="253">
                  <c:v>73.490477751850662</c:v>
                </c:pt>
                <c:pt idx="254">
                  <c:v>73.255247731005028</c:v>
                </c:pt>
                <c:pt idx="255">
                  <c:v>73.486162635453425</c:v>
                </c:pt>
                <c:pt idx="256">
                  <c:v>73.676952344184159</c:v>
                </c:pt>
                <c:pt idx="257">
                  <c:v>74.000836542302636</c:v>
                </c:pt>
                <c:pt idx="258">
                  <c:v>73.790228520052366</c:v>
                </c:pt>
                <c:pt idx="259">
                  <c:v>74.546038737653305</c:v>
                </c:pt>
                <c:pt idx="260">
                  <c:v>74.538016234257825</c:v>
                </c:pt>
                <c:pt idx="261">
                  <c:v>74.132632482917785</c:v>
                </c:pt>
                <c:pt idx="262">
                  <c:v>74.673769833756538</c:v>
                </c:pt>
                <c:pt idx="263">
                  <c:v>74.579251715361593</c:v>
                </c:pt>
                <c:pt idx="264">
                  <c:v>75.052561724887198</c:v>
                </c:pt>
                <c:pt idx="265">
                  <c:v>74.714079933850684</c:v>
                </c:pt>
                <c:pt idx="266">
                  <c:v>74.922929674931652</c:v>
                </c:pt>
                <c:pt idx="267">
                  <c:v>74.536615562762691</c:v>
                </c:pt>
                <c:pt idx="268">
                  <c:v>73.591997358108074</c:v>
                </c:pt>
                <c:pt idx="269">
                  <c:v>73.819962116902673</c:v>
                </c:pt>
                <c:pt idx="270">
                  <c:v>74.872012768471137</c:v>
                </c:pt>
                <c:pt idx="271">
                  <c:v>75.366569426728958</c:v>
                </c:pt>
                <c:pt idx="272">
                  <c:v>74.140897721744608</c:v>
                </c:pt>
                <c:pt idx="273">
                  <c:v>74.343942569514581</c:v>
                </c:pt>
                <c:pt idx="274">
                  <c:v>74.095048925322516</c:v>
                </c:pt>
                <c:pt idx="275">
                  <c:v>73.886887834293049</c:v>
                </c:pt>
                <c:pt idx="276">
                  <c:v>73.77783825459602</c:v>
                </c:pt>
                <c:pt idx="277">
                  <c:v>73.604413994684634</c:v>
                </c:pt>
                <c:pt idx="278">
                  <c:v>74.253574060726507</c:v>
                </c:pt>
                <c:pt idx="279">
                  <c:v>74.469767231706612</c:v>
                </c:pt>
                <c:pt idx="280">
                  <c:v>74.405774094511827</c:v>
                </c:pt>
                <c:pt idx="281">
                  <c:v>74.638953623427966</c:v>
                </c:pt>
                <c:pt idx="282">
                  <c:v>74.538938559414063</c:v>
                </c:pt>
                <c:pt idx="283">
                  <c:v>74.706895058585815</c:v>
                </c:pt>
                <c:pt idx="284">
                  <c:v>74.498441171388919</c:v>
                </c:pt>
                <c:pt idx="285">
                  <c:v>74.157725385028243</c:v>
                </c:pt>
                <c:pt idx="286">
                  <c:v>74.084793107896175</c:v>
                </c:pt>
                <c:pt idx="287">
                  <c:v>73.811939519916493</c:v>
                </c:pt>
                <c:pt idx="288">
                  <c:v>73.707232966531848</c:v>
                </c:pt>
                <c:pt idx="289">
                  <c:v>73.441762579269039</c:v>
                </c:pt>
              </c:numCache>
            </c:numRef>
          </c:xVal>
          <c:yVal>
            <c:numRef>
              <c:f>'Нейронная сеть'!$C$38:$C$327</c:f>
              <c:numCache>
                <c:formatCode>General</c:formatCode>
                <c:ptCount val="290"/>
                <c:pt idx="0">
                  <c:v>61.26</c:v>
                </c:pt>
                <c:pt idx="1">
                  <c:v>61.24</c:v>
                </c:pt>
                <c:pt idx="2">
                  <c:v>61.24</c:v>
                </c:pt>
                <c:pt idx="3">
                  <c:v>61.15</c:v>
                </c:pt>
                <c:pt idx="4">
                  <c:v>61.2</c:v>
                </c:pt>
                <c:pt idx="5">
                  <c:v>61.43</c:v>
                </c:pt>
                <c:pt idx="6">
                  <c:v>61.5</c:v>
                </c:pt>
                <c:pt idx="7">
                  <c:v>61.55</c:v>
                </c:pt>
                <c:pt idx="8">
                  <c:v>61.51</c:v>
                </c:pt>
                <c:pt idx="9">
                  <c:v>61.51</c:v>
                </c:pt>
                <c:pt idx="10">
                  <c:v>61.52</c:v>
                </c:pt>
                <c:pt idx="11">
                  <c:v>61.64</c:v>
                </c:pt>
                <c:pt idx="12">
                  <c:v>61.86</c:v>
                </c:pt>
                <c:pt idx="13">
                  <c:v>61.92</c:v>
                </c:pt>
                <c:pt idx="14">
                  <c:v>61.88</c:v>
                </c:pt>
                <c:pt idx="15">
                  <c:v>61.87</c:v>
                </c:pt>
                <c:pt idx="16">
                  <c:v>61.87</c:v>
                </c:pt>
                <c:pt idx="17">
                  <c:v>62.18</c:v>
                </c:pt>
                <c:pt idx="18">
                  <c:v>62.69</c:v>
                </c:pt>
                <c:pt idx="19">
                  <c:v>62.6</c:v>
                </c:pt>
                <c:pt idx="20">
                  <c:v>62.73</c:v>
                </c:pt>
                <c:pt idx="21">
                  <c:v>63.2</c:v>
                </c:pt>
                <c:pt idx="22">
                  <c:v>63.5</c:v>
                </c:pt>
                <c:pt idx="23">
                  <c:v>63.5</c:v>
                </c:pt>
                <c:pt idx="24">
                  <c:v>63.66</c:v>
                </c:pt>
                <c:pt idx="25">
                  <c:v>63.63</c:v>
                </c:pt>
                <c:pt idx="26">
                  <c:v>63.13</c:v>
                </c:pt>
                <c:pt idx="27">
                  <c:v>62.91</c:v>
                </c:pt>
                <c:pt idx="28">
                  <c:v>63.3</c:v>
                </c:pt>
                <c:pt idx="29">
                  <c:v>63.76</c:v>
                </c:pt>
                <c:pt idx="30">
                  <c:v>63.77</c:v>
                </c:pt>
                <c:pt idx="31">
                  <c:v>63.85</c:v>
                </c:pt>
                <c:pt idx="32">
                  <c:v>63.9</c:v>
                </c:pt>
                <c:pt idx="33">
                  <c:v>63.49</c:v>
                </c:pt>
                <c:pt idx="34">
                  <c:v>63.29</c:v>
                </c:pt>
                <c:pt idx="35">
                  <c:v>63.53</c:v>
                </c:pt>
                <c:pt idx="36">
                  <c:v>63.53</c:v>
                </c:pt>
                <c:pt idx="37">
                  <c:v>63.53</c:v>
                </c:pt>
                <c:pt idx="38">
                  <c:v>63.48</c:v>
                </c:pt>
                <c:pt idx="39">
                  <c:v>63.55</c:v>
                </c:pt>
                <c:pt idx="40">
                  <c:v>63.74</c:v>
                </c:pt>
                <c:pt idx="41">
                  <c:v>63.69</c:v>
                </c:pt>
                <c:pt idx="42">
                  <c:v>64.010000000000005</c:v>
                </c:pt>
                <c:pt idx="43">
                  <c:v>64.25</c:v>
                </c:pt>
                <c:pt idx="44">
                  <c:v>64.25</c:v>
                </c:pt>
                <c:pt idx="45">
                  <c:v>64.569999999999993</c:v>
                </c:pt>
                <c:pt idx="46">
                  <c:v>65.13</c:v>
                </c:pt>
                <c:pt idx="47">
                  <c:v>65.319999999999993</c:v>
                </c:pt>
                <c:pt idx="48">
                  <c:v>65.59</c:v>
                </c:pt>
                <c:pt idx="49">
                  <c:v>66.31</c:v>
                </c:pt>
                <c:pt idx="50">
                  <c:v>67.040000000000006</c:v>
                </c:pt>
                <c:pt idx="51">
                  <c:v>67.040000000000006</c:v>
                </c:pt>
                <c:pt idx="52">
                  <c:v>66.959999999999994</c:v>
                </c:pt>
                <c:pt idx="53">
                  <c:v>66.53</c:v>
                </c:pt>
                <c:pt idx="54">
                  <c:v>66.19</c:v>
                </c:pt>
                <c:pt idx="55">
                  <c:v>66.16</c:v>
                </c:pt>
                <c:pt idx="56">
                  <c:v>67.099999999999994</c:v>
                </c:pt>
                <c:pt idx="57">
                  <c:v>68.03</c:v>
                </c:pt>
                <c:pt idx="58">
                  <c:v>68.06</c:v>
                </c:pt>
                <c:pt idx="59">
                  <c:v>70.13</c:v>
                </c:pt>
                <c:pt idx="60">
                  <c:v>72.930000000000007</c:v>
                </c:pt>
                <c:pt idx="61">
                  <c:v>71.7</c:v>
                </c:pt>
                <c:pt idx="62">
                  <c:v>72.8</c:v>
                </c:pt>
                <c:pt idx="63">
                  <c:v>74.03</c:v>
                </c:pt>
                <c:pt idx="64">
                  <c:v>72.989999999999995</c:v>
                </c:pt>
                <c:pt idx="65">
                  <c:v>72.989999999999995</c:v>
                </c:pt>
                <c:pt idx="66">
                  <c:v>73.569999999999993</c:v>
                </c:pt>
                <c:pt idx="67">
                  <c:v>74.540000000000006</c:v>
                </c:pt>
                <c:pt idx="68">
                  <c:v>75.959999999999994</c:v>
                </c:pt>
                <c:pt idx="69">
                  <c:v>79.42</c:v>
                </c:pt>
                <c:pt idx="70">
                  <c:v>79.680000000000007</c:v>
                </c:pt>
                <c:pt idx="71">
                  <c:v>79.16</c:v>
                </c:pt>
                <c:pt idx="72">
                  <c:v>78.88</c:v>
                </c:pt>
                <c:pt idx="73">
                  <c:v>79.36</c:v>
                </c:pt>
                <c:pt idx="74">
                  <c:v>79.41</c:v>
                </c:pt>
                <c:pt idx="75">
                  <c:v>78.3</c:v>
                </c:pt>
                <c:pt idx="76">
                  <c:v>78.08</c:v>
                </c:pt>
                <c:pt idx="77">
                  <c:v>78.03</c:v>
                </c:pt>
                <c:pt idx="78">
                  <c:v>78.34</c:v>
                </c:pt>
                <c:pt idx="79">
                  <c:v>78.430000000000007</c:v>
                </c:pt>
                <c:pt idx="80">
                  <c:v>78.91</c:v>
                </c:pt>
                <c:pt idx="81">
                  <c:v>79.28</c:v>
                </c:pt>
                <c:pt idx="82">
                  <c:v>78.61</c:v>
                </c:pt>
                <c:pt idx="83">
                  <c:v>78.69</c:v>
                </c:pt>
                <c:pt idx="84">
                  <c:v>77.739999999999995</c:v>
                </c:pt>
                <c:pt idx="85">
                  <c:v>76.78</c:v>
                </c:pt>
                <c:pt idx="86">
                  <c:v>76.739999999999995</c:v>
                </c:pt>
                <c:pt idx="87">
                  <c:v>76.67</c:v>
                </c:pt>
                <c:pt idx="88">
                  <c:v>76.06</c:v>
                </c:pt>
                <c:pt idx="89">
                  <c:v>75.59</c:v>
                </c:pt>
                <c:pt idx="90">
                  <c:v>75.069999999999993</c:v>
                </c:pt>
                <c:pt idx="91">
                  <c:v>74.19</c:v>
                </c:pt>
                <c:pt idx="92">
                  <c:v>73.989999999999995</c:v>
                </c:pt>
                <c:pt idx="93">
                  <c:v>73.87</c:v>
                </c:pt>
                <c:pt idx="94">
                  <c:v>73.56</c:v>
                </c:pt>
                <c:pt idx="95">
                  <c:v>73.39</c:v>
                </c:pt>
                <c:pt idx="96">
                  <c:v>73.510000000000005</c:v>
                </c:pt>
                <c:pt idx="97">
                  <c:v>74.34</c:v>
                </c:pt>
                <c:pt idx="98">
                  <c:v>74.12</c:v>
                </c:pt>
                <c:pt idx="99">
                  <c:v>73.930000000000007</c:v>
                </c:pt>
                <c:pt idx="100">
                  <c:v>73.94</c:v>
                </c:pt>
                <c:pt idx="101">
                  <c:v>74.3</c:v>
                </c:pt>
                <c:pt idx="102">
                  <c:v>75.430000000000007</c:v>
                </c:pt>
                <c:pt idx="103">
                  <c:v>76.739999999999995</c:v>
                </c:pt>
                <c:pt idx="104">
                  <c:v>75.98</c:v>
                </c:pt>
                <c:pt idx="105">
                  <c:v>74.84</c:v>
                </c:pt>
                <c:pt idx="106">
                  <c:v>74.58</c:v>
                </c:pt>
                <c:pt idx="107">
                  <c:v>74.58</c:v>
                </c:pt>
                <c:pt idx="108">
                  <c:v>74.55</c:v>
                </c:pt>
                <c:pt idx="109">
                  <c:v>74.37</c:v>
                </c:pt>
                <c:pt idx="110">
                  <c:v>74.03</c:v>
                </c:pt>
                <c:pt idx="111">
                  <c:v>73.430000000000007</c:v>
                </c:pt>
                <c:pt idx="112">
                  <c:v>73.72</c:v>
                </c:pt>
                <c:pt idx="113">
                  <c:v>73.98</c:v>
                </c:pt>
                <c:pt idx="114">
                  <c:v>74.14</c:v>
                </c:pt>
                <c:pt idx="115">
                  <c:v>74.760000000000005</c:v>
                </c:pt>
                <c:pt idx="116">
                  <c:v>74.849999999999994</c:v>
                </c:pt>
                <c:pt idx="117">
                  <c:v>74.150000000000006</c:v>
                </c:pt>
                <c:pt idx="118">
                  <c:v>74.25</c:v>
                </c:pt>
                <c:pt idx="119">
                  <c:v>73.900000000000006</c:v>
                </c:pt>
                <c:pt idx="120">
                  <c:v>73.73</c:v>
                </c:pt>
                <c:pt idx="121">
                  <c:v>73.73</c:v>
                </c:pt>
                <c:pt idx="122">
                  <c:v>73.709999999999994</c:v>
                </c:pt>
                <c:pt idx="123">
                  <c:v>73.55</c:v>
                </c:pt>
                <c:pt idx="124">
                  <c:v>73.430000000000007</c:v>
                </c:pt>
                <c:pt idx="125">
                  <c:v>73.7</c:v>
                </c:pt>
                <c:pt idx="126">
                  <c:v>73.73</c:v>
                </c:pt>
                <c:pt idx="127">
                  <c:v>73.48</c:v>
                </c:pt>
                <c:pt idx="128">
                  <c:v>73.489999999999995</c:v>
                </c:pt>
                <c:pt idx="129">
                  <c:v>73.22</c:v>
                </c:pt>
                <c:pt idx="130">
                  <c:v>72.709999999999994</c:v>
                </c:pt>
                <c:pt idx="131">
                  <c:v>72.239999999999995</c:v>
                </c:pt>
                <c:pt idx="132">
                  <c:v>71.459999999999994</c:v>
                </c:pt>
                <c:pt idx="133">
                  <c:v>71.22</c:v>
                </c:pt>
                <c:pt idx="134">
                  <c:v>71.66</c:v>
                </c:pt>
                <c:pt idx="135">
                  <c:v>71.66</c:v>
                </c:pt>
                <c:pt idx="136">
                  <c:v>71.7</c:v>
                </c:pt>
                <c:pt idx="137">
                  <c:v>71.41</c:v>
                </c:pt>
                <c:pt idx="138">
                  <c:v>70.95</c:v>
                </c:pt>
                <c:pt idx="139">
                  <c:v>70.959999999999994</c:v>
                </c:pt>
                <c:pt idx="140">
                  <c:v>70.760000000000005</c:v>
                </c:pt>
                <c:pt idx="141">
                  <c:v>70.510000000000005</c:v>
                </c:pt>
                <c:pt idx="142">
                  <c:v>70.47</c:v>
                </c:pt>
                <c:pt idx="143">
                  <c:v>70.16</c:v>
                </c:pt>
                <c:pt idx="144">
                  <c:v>69.260000000000005</c:v>
                </c:pt>
                <c:pt idx="145">
                  <c:v>68.66</c:v>
                </c:pt>
                <c:pt idx="146">
                  <c:v>68.709999999999994</c:v>
                </c:pt>
                <c:pt idx="147">
                  <c:v>68.94</c:v>
                </c:pt>
                <c:pt idx="148">
                  <c:v>68.67</c:v>
                </c:pt>
                <c:pt idx="149">
                  <c:v>68.67</c:v>
                </c:pt>
                <c:pt idx="150">
                  <c:v>68.44</c:v>
                </c:pt>
                <c:pt idx="151">
                  <c:v>68.41</c:v>
                </c:pt>
                <c:pt idx="152">
                  <c:v>68.69</c:v>
                </c:pt>
                <c:pt idx="153">
                  <c:v>68.84</c:v>
                </c:pt>
                <c:pt idx="154">
                  <c:v>69.45</c:v>
                </c:pt>
                <c:pt idx="155">
                  <c:v>69.67</c:v>
                </c:pt>
                <c:pt idx="156">
                  <c:v>69.680000000000007</c:v>
                </c:pt>
                <c:pt idx="157">
                  <c:v>69.89</c:v>
                </c:pt>
                <c:pt idx="158">
                  <c:v>69.900000000000006</c:v>
                </c:pt>
                <c:pt idx="159">
                  <c:v>69.599999999999994</c:v>
                </c:pt>
                <c:pt idx="160">
                  <c:v>69.61</c:v>
                </c:pt>
                <c:pt idx="161">
                  <c:v>69.56</c:v>
                </c:pt>
                <c:pt idx="162">
                  <c:v>69.430000000000007</c:v>
                </c:pt>
                <c:pt idx="163">
                  <c:v>69.430000000000007</c:v>
                </c:pt>
                <c:pt idx="164">
                  <c:v>69.45</c:v>
                </c:pt>
                <c:pt idx="165">
                  <c:v>69.14</c:v>
                </c:pt>
                <c:pt idx="166">
                  <c:v>68.88</c:v>
                </c:pt>
                <c:pt idx="167">
                  <c:v>69.239999999999995</c:v>
                </c:pt>
                <c:pt idx="168">
                  <c:v>69.36</c:v>
                </c:pt>
                <c:pt idx="169">
                  <c:v>69.45</c:v>
                </c:pt>
                <c:pt idx="170">
                  <c:v>69.430000000000007</c:v>
                </c:pt>
                <c:pt idx="171">
                  <c:v>69.69</c:v>
                </c:pt>
                <c:pt idx="172">
                  <c:v>70.28</c:v>
                </c:pt>
                <c:pt idx="173">
                  <c:v>70.89</c:v>
                </c:pt>
                <c:pt idx="174">
                  <c:v>70.790000000000006</c:v>
                </c:pt>
                <c:pt idx="175">
                  <c:v>70.61</c:v>
                </c:pt>
                <c:pt idx="176">
                  <c:v>71.010000000000005</c:v>
                </c:pt>
                <c:pt idx="177">
                  <c:v>71.010000000000005</c:v>
                </c:pt>
                <c:pt idx="178">
                  <c:v>71.19</c:v>
                </c:pt>
                <c:pt idx="179">
                  <c:v>71.7</c:v>
                </c:pt>
                <c:pt idx="180">
                  <c:v>71.58</c:v>
                </c:pt>
                <c:pt idx="181">
                  <c:v>71.11</c:v>
                </c:pt>
                <c:pt idx="182">
                  <c:v>70.91</c:v>
                </c:pt>
                <c:pt idx="183">
                  <c:v>70.98</c:v>
                </c:pt>
                <c:pt idx="184">
                  <c:v>71.02</c:v>
                </c:pt>
                <c:pt idx="185">
                  <c:v>70.930000000000007</c:v>
                </c:pt>
                <c:pt idx="186">
                  <c:v>70.91</c:v>
                </c:pt>
                <c:pt idx="187">
                  <c:v>71</c:v>
                </c:pt>
                <c:pt idx="188">
                  <c:v>70.989999999999995</c:v>
                </c:pt>
                <c:pt idx="189">
                  <c:v>71.28</c:v>
                </c:pt>
                <c:pt idx="190">
                  <c:v>71.56</c:v>
                </c:pt>
                <c:pt idx="191">
                  <c:v>71.69</c:v>
                </c:pt>
                <c:pt idx="192">
                  <c:v>71.77</c:v>
                </c:pt>
                <c:pt idx="193">
                  <c:v>71.34</c:v>
                </c:pt>
                <c:pt idx="194">
                  <c:v>70.89</c:v>
                </c:pt>
                <c:pt idx="195">
                  <c:v>71.02</c:v>
                </c:pt>
                <c:pt idx="196">
                  <c:v>71.38</c:v>
                </c:pt>
                <c:pt idx="197">
                  <c:v>71.62</c:v>
                </c:pt>
                <c:pt idx="198">
                  <c:v>71.63</c:v>
                </c:pt>
                <c:pt idx="199">
                  <c:v>71.61</c:v>
                </c:pt>
                <c:pt idx="200">
                  <c:v>71.72</c:v>
                </c:pt>
                <c:pt idx="201">
                  <c:v>72.040000000000006</c:v>
                </c:pt>
                <c:pt idx="202">
                  <c:v>72.62</c:v>
                </c:pt>
                <c:pt idx="203">
                  <c:v>73.45</c:v>
                </c:pt>
                <c:pt idx="204">
                  <c:v>73.69</c:v>
                </c:pt>
                <c:pt idx="205">
                  <c:v>73.86</c:v>
                </c:pt>
                <c:pt idx="206">
                  <c:v>73.8</c:v>
                </c:pt>
                <c:pt idx="207">
                  <c:v>73.59</c:v>
                </c:pt>
                <c:pt idx="208">
                  <c:v>73.27</c:v>
                </c:pt>
                <c:pt idx="209">
                  <c:v>73.11</c:v>
                </c:pt>
                <c:pt idx="210">
                  <c:v>73.38</c:v>
                </c:pt>
                <c:pt idx="211">
                  <c:v>73.59</c:v>
                </c:pt>
                <c:pt idx="212">
                  <c:v>73.599999999999994</c:v>
                </c:pt>
                <c:pt idx="213">
                  <c:v>73.59</c:v>
                </c:pt>
                <c:pt idx="214">
                  <c:v>73.38</c:v>
                </c:pt>
                <c:pt idx="215">
                  <c:v>73.25</c:v>
                </c:pt>
                <c:pt idx="216">
                  <c:v>73.430000000000007</c:v>
                </c:pt>
                <c:pt idx="217">
                  <c:v>73.27</c:v>
                </c:pt>
                <c:pt idx="218">
                  <c:v>73.05</c:v>
                </c:pt>
                <c:pt idx="219">
                  <c:v>73.05</c:v>
                </c:pt>
                <c:pt idx="220">
                  <c:v>73.150000000000006</c:v>
                </c:pt>
                <c:pt idx="221">
                  <c:v>73.31</c:v>
                </c:pt>
                <c:pt idx="222">
                  <c:v>73.28</c:v>
                </c:pt>
                <c:pt idx="223">
                  <c:v>73.48</c:v>
                </c:pt>
                <c:pt idx="224">
                  <c:v>74.02</c:v>
                </c:pt>
                <c:pt idx="225">
                  <c:v>74.38</c:v>
                </c:pt>
                <c:pt idx="226">
                  <c:v>74.38</c:v>
                </c:pt>
                <c:pt idx="227">
                  <c:v>74.42</c:v>
                </c:pt>
                <c:pt idx="228">
                  <c:v>74.58</c:v>
                </c:pt>
                <c:pt idx="229">
                  <c:v>75.14</c:v>
                </c:pt>
                <c:pt idx="230">
                  <c:v>75.39</c:v>
                </c:pt>
                <c:pt idx="231">
                  <c:v>74.84</c:v>
                </c:pt>
                <c:pt idx="232">
                  <c:v>74.44</c:v>
                </c:pt>
                <c:pt idx="233">
                  <c:v>74.44</c:v>
                </c:pt>
                <c:pt idx="234">
                  <c:v>74.209999999999994</c:v>
                </c:pt>
                <c:pt idx="235">
                  <c:v>73.78</c:v>
                </c:pt>
                <c:pt idx="236">
                  <c:v>73.89</c:v>
                </c:pt>
                <c:pt idx="237">
                  <c:v>74.849999999999994</c:v>
                </c:pt>
                <c:pt idx="238">
                  <c:v>75.28</c:v>
                </c:pt>
                <c:pt idx="239">
                  <c:v>75.2</c:v>
                </c:pt>
                <c:pt idx="240">
                  <c:v>75.2</c:v>
                </c:pt>
                <c:pt idx="241">
                  <c:v>75.400000000000006</c:v>
                </c:pt>
                <c:pt idx="242">
                  <c:v>75.87</c:v>
                </c:pt>
                <c:pt idx="243">
                  <c:v>76.040000000000006</c:v>
                </c:pt>
                <c:pt idx="244">
                  <c:v>75.569999999999993</c:v>
                </c:pt>
                <c:pt idx="245">
                  <c:v>75.12</c:v>
                </c:pt>
                <c:pt idx="246">
                  <c:v>74.930000000000007</c:v>
                </c:pt>
                <c:pt idx="247">
                  <c:v>74.930000000000007</c:v>
                </c:pt>
                <c:pt idx="248">
                  <c:v>74.959999999999994</c:v>
                </c:pt>
                <c:pt idx="249">
                  <c:v>75.08</c:v>
                </c:pt>
                <c:pt idx="250">
                  <c:v>75.040000000000006</c:v>
                </c:pt>
                <c:pt idx="251">
                  <c:v>75.06</c:v>
                </c:pt>
                <c:pt idx="252">
                  <c:v>75.14</c:v>
                </c:pt>
                <c:pt idx="253">
                  <c:v>75.27</c:v>
                </c:pt>
                <c:pt idx="254">
                  <c:v>75.27</c:v>
                </c:pt>
                <c:pt idx="255">
                  <c:v>75.650000000000006</c:v>
                </c:pt>
                <c:pt idx="256">
                  <c:v>76.11</c:v>
                </c:pt>
                <c:pt idx="257">
                  <c:v>76.31</c:v>
                </c:pt>
                <c:pt idx="258">
                  <c:v>76.81</c:v>
                </c:pt>
                <c:pt idx="259">
                  <c:v>77.2</c:v>
                </c:pt>
                <c:pt idx="260">
                  <c:v>77.430000000000007</c:v>
                </c:pt>
                <c:pt idx="261">
                  <c:v>77.430000000000007</c:v>
                </c:pt>
                <c:pt idx="262">
                  <c:v>78.08</c:v>
                </c:pt>
                <c:pt idx="263">
                  <c:v>78.98</c:v>
                </c:pt>
                <c:pt idx="264">
                  <c:v>78.86</c:v>
                </c:pt>
                <c:pt idx="265">
                  <c:v>78.040000000000006</c:v>
                </c:pt>
                <c:pt idx="266">
                  <c:v>77.709999999999994</c:v>
                </c:pt>
                <c:pt idx="267">
                  <c:v>78.22</c:v>
                </c:pt>
                <c:pt idx="268">
                  <c:v>78.28</c:v>
                </c:pt>
                <c:pt idx="269">
                  <c:v>78.260000000000005</c:v>
                </c:pt>
                <c:pt idx="270">
                  <c:v>78.25</c:v>
                </c:pt>
                <c:pt idx="271">
                  <c:v>78.22</c:v>
                </c:pt>
                <c:pt idx="272">
                  <c:v>77.98</c:v>
                </c:pt>
                <c:pt idx="273">
                  <c:v>77.400000000000006</c:v>
                </c:pt>
                <c:pt idx="274">
                  <c:v>77.040000000000006</c:v>
                </c:pt>
                <c:pt idx="275">
                  <c:v>76.98</c:v>
                </c:pt>
                <c:pt idx="276">
                  <c:v>76.98</c:v>
                </c:pt>
                <c:pt idx="277">
                  <c:v>77.08</c:v>
                </c:pt>
                <c:pt idx="278">
                  <c:v>77.19</c:v>
                </c:pt>
                <c:pt idx="279">
                  <c:v>77.5</c:v>
                </c:pt>
                <c:pt idx="280">
                  <c:v>77.81</c:v>
                </c:pt>
                <c:pt idx="281">
                  <c:v>77.91</c:v>
                </c:pt>
                <c:pt idx="282">
                  <c:v>77.94</c:v>
                </c:pt>
                <c:pt idx="283">
                  <c:v>77.88</c:v>
                </c:pt>
                <c:pt idx="284">
                  <c:v>77.73</c:v>
                </c:pt>
                <c:pt idx="285">
                  <c:v>77.37</c:v>
                </c:pt>
                <c:pt idx="286">
                  <c:v>76.94</c:v>
                </c:pt>
                <c:pt idx="287">
                  <c:v>76.66</c:v>
                </c:pt>
                <c:pt idx="288">
                  <c:v>76.34</c:v>
                </c:pt>
                <c:pt idx="289">
                  <c:v>76.34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6-4E1F-906C-69310A43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4927"/>
        <c:axId val="1968780543"/>
      </c:scatterChart>
      <c:valAx>
        <c:axId val="9589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780543"/>
        <c:crosses val="autoZero"/>
        <c:crossBetween val="midCat"/>
      </c:valAx>
      <c:valAx>
        <c:axId val="196878054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9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'Нейронная сеть'!$C$28</c:f>
              <c:strCache>
                <c:ptCount val="1"/>
                <c:pt idx="0">
                  <c:v>Курс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сеть'!$B$38:$B$327</c:f>
              <c:numCache>
                <c:formatCode>m/d/yyyy</c:formatCode>
                <c:ptCount val="290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  <c:pt idx="72">
                  <c:v>43912</c:v>
                </c:pt>
                <c:pt idx="73">
                  <c:v>43913</c:v>
                </c:pt>
                <c:pt idx="74">
                  <c:v>43914</c:v>
                </c:pt>
                <c:pt idx="75">
                  <c:v>43915</c:v>
                </c:pt>
                <c:pt idx="76">
                  <c:v>43916</c:v>
                </c:pt>
                <c:pt idx="77">
                  <c:v>43917</c:v>
                </c:pt>
                <c:pt idx="78">
                  <c:v>43918</c:v>
                </c:pt>
                <c:pt idx="79">
                  <c:v>43919</c:v>
                </c:pt>
                <c:pt idx="80">
                  <c:v>43920</c:v>
                </c:pt>
                <c:pt idx="81">
                  <c:v>43921</c:v>
                </c:pt>
                <c:pt idx="82">
                  <c:v>43922</c:v>
                </c:pt>
                <c:pt idx="83">
                  <c:v>43923</c:v>
                </c:pt>
                <c:pt idx="84">
                  <c:v>43924</c:v>
                </c:pt>
                <c:pt idx="85">
                  <c:v>43925</c:v>
                </c:pt>
                <c:pt idx="86">
                  <c:v>43926</c:v>
                </c:pt>
                <c:pt idx="87">
                  <c:v>43927</c:v>
                </c:pt>
                <c:pt idx="88">
                  <c:v>43928</c:v>
                </c:pt>
                <c:pt idx="89">
                  <c:v>43929</c:v>
                </c:pt>
                <c:pt idx="90">
                  <c:v>43930</c:v>
                </c:pt>
                <c:pt idx="91">
                  <c:v>43931</c:v>
                </c:pt>
                <c:pt idx="92">
                  <c:v>43932</c:v>
                </c:pt>
                <c:pt idx="93">
                  <c:v>43933</c:v>
                </c:pt>
                <c:pt idx="94">
                  <c:v>43934</c:v>
                </c:pt>
                <c:pt idx="95">
                  <c:v>43935</c:v>
                </c:pt>
                <c:pt idx="96">
                  <c:v>43936</c:v>
                </c:pt>
                <c:pt idx="97">
                  <c:v>43937</c:v>
                </c:pt>
                <c:pt idx="98">
                  <c:v>43938</c:v>
                </c:pt>
                <c:pt idx="99">
                  <c:v>43939</c:v>
                </c:pt>
                <c:pt idx="100">
                  <c:v>43940</c:v>
                </c:pt>
                <c:pt idx="101">
                  <c:v>43941</c:v>
                </c:pt>
                <c:pt idx="102">
                  <c:v>43942</c:v>
                </c:pt>
                <c:pt idx="103">
                  <c:v>43943</c:v>
                </c:pt>
                <c:pt idx="104">
                  <c:v>43944</c:v>
                </c:pt>
                <c:pt idx="105">
                  <c:v>43945</c:v>
                </c:pt>
                <c:pt idx="106">
                  <c:v>43946</c:v>
                </c:pt>
                <c:pt idx="107">
                  <c:v>43947</c:v>
                </c:pt>
                <c:pt idx="108">
                  <c:v>43948</c:v>
                </c:pt>
                <c:pt idx="109">
                  <c:v>43949</c:v>
                </c:pt>
                <c:pt idx="110">
                  <c:v>43950</c:v>
                </c:pt>
                <c:pt idx="111">
                  <c:v>43951</c:v>
                </c:pt>
                <c:pt idx="112">
                  <c:v>43952</c:v>
                </c:pt>
                <c:pt idx="113">
                  <c:v>43953</c:v>
                </c:pt>
                <c:pt idx="114">
                  <c:v>43954</c:v>
                </c:pt>
                <c:pt idx="115">
                  <c:v>43955</c:v>
                </c:pt>
                <c:pt idx="116">
                  <c:v>43956</c:v>
                </c:pt>
                <c:pt idx="117">
                  <c:v>43957</c:v>
                </c:pt>
                <c:pt idx="118">
                  <c:v>43958</c:v>
                </c:pt>
                <c:pt idx="119">
                  <c:v>43959</c:v>
                </c:pt>
                <c:pt idx="120">
                  <c:v>43960</c:v>
                </c:pt>
                <c:pt idx="121">
                  <c:v>43961</c:v>
                </c:pt>
                <c:pt idx="122">
                  <c:v>43962</c:v>
                </c:pt>
                <c:pt idx="123">
                  <c:v>43963</c:v>
                </c:pt>
                <c:pt idx="124">
                  <c:v>43964</c:v>
                </c:pt>
                <c:pt idx="125">
                  <c:v>43965</c:v>
                </c:pt>
                <c:pt idx="126">
                  <c:v>43966</c:v>
                </c:pt>
                <c:pt idx="127">
                  <c:v>43967</c:v>
                </c:pt>
                <c:pt idx="128">
                  <c:v>43968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44013</c:v>
                </c:pt>
                <c:pt idx="174">
                  <c:v>44014</c:v>
                </c:pt>
                <c:pt idx="175">
                  <c:v>44015</c:v>
                </c:pt>
                <c:pt idx="176">
                  <c:v>44016</c:v>
                </c:pt>
                <c:pt idx="177">
                  <c:v>44017</c:v>
                </c:pt>
                <c:pt idx="178">
                  <c:v>44018</c:v>
                </c:pt>
                <c:pt idx="179">
                  <c:v>44019</c:v>
                </c:pt>
                <c:pt idx="180">
                  <c:v>44020</c:v>
                </c:pt>
                <c:pt idx="181">
                  <c:v>44021</c:v>
                </c:pt>
                <c:pt idx="182">
                  <c:v>44022</c:v>
                </c:pt>
                <c:pt idx="183">
                  <c:v>44023</c:v>
                </c:pt>
                <c:pt idx="184">
                  <c:v>44024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44030</c:v>
                </c:pt>
                <c:pt idx="191">
                  <c:v>44031</c:v>
                </c:pt>
                <c:pt idx="192">
                  <c:v>44032</c:v>
                </c:pt>
                <c:pt idx="193">
                  <c:v>44033</c:v>
                </c:pt>
                <c:pt idx="194">
                  <c:v>44034</c:v>
                </c:pt>
                <c:pt idx="195">
                  <c:v>44035</c:v>
                </c:pt>
                <c:pt idx="196">
                  <c:v>44036</c:v>
                </c:pt>
                <c:pt idx="197">
                  <c:v>44037</c:v>
                </c:pt>
                <c:pt idx="198">
                  <c:v>44038</c:v>
                </c:pt>
                <c:pt idx="199">
                  <c:v>44039</c:v>
                </c:pt>
                <c:pt idx="200">
                  <c:v>44040</c:v>
                </c:pt>
                <c:pt idx="201">
                  <c:v>44041</c:v>
                </c:pt>
                <c:pt idx="202">
                  <c:v>44042</c:v>
                </c:pt>
                <c:pt idx="203">
                  <c:v>44043</c:v>
                </c:pt>
                <c:pt idx="204">
                  <c:v>44044</c:v>
                </c:pt>
                <c:pt idx="205">
                  <c:v>44045</c:v>
                </c:pt>
                <c:pt idx="206">
                  <c:v>44046</c:v>
                </c:pt>
                <c:pt idx="207">
                  <c:v>44047</c:v>
                </c:pt>
                <c:pt idx="208">
                  <c:v>44048</c:v>
                </c:pt>
                <c:pt idx="209">
                  <c:v>44049</c:v>
                </c:pt>
                <c:pt idx="210">
                  <c:v>44050</c:v>
                </c:pt>
                <c:pt idx="211">
                  <c:v>44051</c:v>
                </c:pt>
                <c:pt idx="212">
                  <c:v>44052</c:v>
                </c:pt>
                <c:pt idx="213">
                  <c:v>44053</c:v>
                </c:pt>
                <c:pt idx="214">
                  <c:v>44054</c:v>
                </c:pt>
                <c:pt idx="215">
                  <c:v>44055</c:v>
                </c:pt>
                <c:pt idx="216">
                  <c:v>44056</c:v>
                </c:pt>
                <c:pt idx="217">
                  <c:v>44057</c:v>
                </c:pt>
                <c:pt idx="218">
                  <c:v>44058</c:v>
                </c:pt>
                <c:pt idx="219">
                  <c:v>44059</c:v>
                </c:pt>
                <c:pt idx="220">
                  <c:v>44060</c:v>
                </c:pt>
                <c:pt idx="221">
                  <c:v>44061</c:v>
                </c:pt>
                <c:pt idx="222">
                  <c:v>44062</c:v>
                </c:pt>
                <c:pt idx="223">
                  <c:v>44063</c:v>
                </c:pt>
                <c:pt idx="224">
                  <c:v>44064</c:v>
                </c:pt>
                <c:pt idx="225">
                  <c:v>44065</c:v>
                </c:pt>
                <c:pt idx="226">
                  <c:v>44066</c:v>
                </c:pt>
                <c:pt idx="227">
                  <c:v>44067</c:v>
                </c:pt>
                <c:pt idx="228">
                  <c:v>44068</c:v>
                </c:pt>
                <c:pt idx="229">
                  <c:v>44069</c:v>
                </c:pt>
                <c:pt idx="230">
                  <c:v>44070</c:v>
                </c:pt>
                <c:pt idx="231">
                  <c:v>44071</c:v>
                </c:pt>
                <c:pt idx="232">
                  <c:v>44072</c:v>
                </c:pt>
                <c:pt idx="233">
                  <c:v>44073</c:v>
                </c:pt>
                <c:pt idx="234">
                  <c:v>44074</c:v>
                </c:pt>
                <c:pt idx="235">
                  <c:v>44075</c:v>
                </c:pt>
                <c:pt idx="236">
                  <c:v>44076</c:v>
                </c:pt>
                <c:pt idx="237">
                  <c:v>44077</c:v>
                </c:pt>
                <c:pt idx="238">
                  <c:v>44078</c:v>
                </c:pt>
                <c:pt idx="239">
                  <c:v>44079</c:v>
                </c:pt>
                <c:pt idx="240">
                  <c:v>44080</c:v>
                </c:pt>
                <c:pt idx="241">
                  <c:v>44081</c:v>
                </c:pt>
                <c:pt idx="242">
                  <c:v>44082</c:v>
                </c:pt>
                <c:pt idx="243">
                  <c:v>44083</c:v>
                </c:pt>
                <c:pt idx="244">
                  <c:v>44084</c:v>
                </c:pt>
                <c:pt idx="245">
                  <c:v>44085</c:v>
                </c:pt>
                <c:pt idx="246">
                  <c:v>44086</c:v>
                </c:pt>
                <c:pt idx="247">
                  <c:v>44087</c:v>
                </c:pt>
                <c:pt idx="248">
                  <c:v>44088</c:v>
                </c:pt>
                <c:pt idx="249">
                  <c:v>44089</c:v>
                </c:pt>
                <c:pt idx="250">
                  <c:v>44090</c:v>
                </c:pt>
                <c:pt idx="251">
                  <c:v>44091</c:v>
                </c:pt>
                <c:pt idx="252">
                  <c:v>44092</c:v>
                </c:pt>
                <c:pt idx="253">
                  <c:v>44093</c:v>
                </c:pt>
                <c:pt idx="254">
                  <c:v>44094</c:v>
                </c:pt>
                <c:pt idx="255">
                  <c:v>44095</c:v>
                </c:pt>
                <c:pt idx="256">
                  <c:v>44096</c:v>
                </c:pt>
                <c:pt idx="257">
                  <c:v>44097</c:v>
                </c:pt>
                <c:pt idx="258">
                  <c:v>44098</c:v>
                </c:pt>
                <c:pt idx="259">
                  <c:v>44099</c:v>
                </c:pt>
                <c:pt idx="260">
                  <c:v>44100</c:v>
                </c:pt>
                <c:pt idx="261">
                  <c:v>44101</c:v>
                </c:pt>
                <c:pt idx="262">
                  <c:v>44102</c:v>
                </c:pt>
                <c:pt idx="263">
                  <c:v>44103</c:v>
                </c:pt>
                <c:pt idx="264">
                  <c:v>44104</c:v>
                </c:pt>
                <c:pt idx="265">
                  <c:v>44105</c:v>
                </c:pt>
                <c:pt idx="266">
                  <c:v>44106</c:v>
                </c:pt>
                <c:pt idx="267">
                  <c:v>44107</c:v>
                </c:pt>
                <c:pt idx="268">
                  <c:v>44108</c:v>
                </c:pt>
                <c:pt idx="269">
                  <c:v>44109</c:v>
                </c:pt>
                <c:pt idx="270">
                  <c:v>44110</c:v>
                </c:pt>
                <c:pt idx="271">
                  <c:v>44111</c:v>
                </c:pt>
                <c:pt idx="272">
                  <c:v>44112</c:v>
                </c:pt>
                <c:pt idx="273">
                  <c:v>44113</c:v>
                </c:pt>
                <c:pt idx="274">
                  <c:v>44114</c:v>
                </c:pt>
                <c:pt idx="275">
                  <c:v>44115</c:v>
                </c:pt>
                <c:pt idx="276">
                  <c:v>44116</c:v>
                </c:pt>
                <c:pt idx="277">
                  <c:v>44117</c:v>
                </c:pt>
                <c:pt idx="278">
                  <c:v>44118</c:v>
                </c:pt>
                <c:pt idx="279">
                  <c:v>44119</c:v>
                </c:pt>
                <c:pt idx="280">
                  <c:v>44120</c:v>
                </c:pt>
                <c:pt idx="281">
                  <c:v>44121</c:v>
                </c:pt>
                <c:pt idx="282">
                  <c:v>44122</c:v>
                </c:pt>
                <c:pt idx="283">
                  <c:v>44123</c:v>
                </c:pt>
                <c:pt idx="284">
                  <c:v>44124</c:v>
                </c:pt>
                <c:pt idx="285">
                  <c:v>44125</c:v>
                </c:pt>
                <c:pt idx="286">
                  <c:v>44126</c:v>
                </c:pt>
                <c:pt idx="287">
                  <c:v>44127</c:v>
                </c:pt>
                <c:pt idx="288">
                  <c:v>44128</c:v>
                </c:pt>
                <c:pt idx="289">
                  <c:v>44129</c:v>
                </c:pt>
              </c:numCache>
            </c:numRef>
          </c:cat>
          <c:val>
            <c:numRef>
              <c:f>'Нейронная сеть'!$C$38:$C$327</c:f>
              <c:numCache>
                <c:formatCode>General</c:formatCode>
                <c:ptCount val="290"/>
                <c:pt idx="0">
                  <c:v>61.26</c:v>
                </c:pt>
                <c:pt idx="1">
                  <c:v>61.24</c:v>
                </c:pt>
                <c:pt idx="2">
                  <c:v>61.24</c:v>
                </c:pt>
                <c:pt idx="3">
                  <c:v>61.15</c:v>
                </c:pt>
                <c:pt idx="4">
                  <c:v>61.2</c:v>
                </c:pt>
                <c:pt idx="5">
                  <c:v>61.43</c:v>
                </c:pt>
                <c:pt idx="6">
                  <c:v>61.5</c:v>
                </c:pt>
                <c:pt idx="7">
                  <c:v>61.55</c:v>
                </c:pt>
                <c:pt idx="8">
                  <c:v>61.51</c:v>
                </c:pt>
                <c:pt idx="9">
                  <c:v>61.51</c:v>
                </c:pt>
                <c:pt idx="10">
                  <c:v>61.52</c:v>
                </c:pt>
                <c:pt idx="11">
                  <c:v>61.64</c:v>
                </c:pt>
                <c:pt idx="12">
                  <c:v>61.86</c:v>
                </c:pt>
                <c:pt idx="13">
                  <c:v>61.92</c:v>
                </c:pt>
                <c:pt idx="14">
                  <c:v>61.88</c:v>
                </c:pt>
                <c:pt idx="15">
                  <c:v>61.87</c:v>
                </c:pt>
                <c:pt idx="16">
                  <c:v>61.87</c:v>
                </c:pt>
                <c:pt idx="17">
                  <c:v>62.18</c:v>
                </c:pt>
                <c:pt idx="18">
                  <c:v>62.69</c:v>
                </c:pt>
                <c:pt idx="19">
                  <c:v>62.6</c:v>
                </c:pt>
                <c:pt idx="20">
                  <c:v>62.73</c:v>
                </c:pt>
                <c:pt idx="21">
                  <c:v>63.2</c:v>
                </c:pt>
                <c:pt idx="22">
                  <c:v>63.5</c:v>
                </c:pt>
                <c:pt idx="23">
                  <c:v>63.5</c:v>
                </c:pt>
                <c:pt idx="24">
                  <c:v>63.66</c:v>
                </c:pt>
                <c:pt idx="25">
                  <c:v>63.63</c:v>
                </c:pt>
                <c:pt idx="26">
                  <c:v>63.13</c:v>
                </c:pt>
                <c:pt idx="27">
                  <c:v>62.91</c:v>
                </c:pt>
                <c:pt idx="28">
                  <c:v>63.3</c:v>
                </c:pt>
                <c:pt idx="29">
                  <c:v>63.76</c:v>
                </c:pt>
                <c:pt idx="30">
                  <c:v>63.77</c:v>
                </c:pt>
                <c:pt idx="31">
                  <c:v>63.85</c:v>
                </c:pt>
                <c:pt idx="32">
                  <c:v>63.9</c:v>
                </c:pt>
                <c:pt idx="33">
                  <c:v>63.49</c:v>
                </c:pt>
                <c:pt idx="34">
                  <c:v>63.29</c:v>
                </c:pt>
                <c:pt idx="35">
                  <c:v>63.53</c:v>
                </c:pt>
                <c:pt idx="36">
                  <c:v>63.53</c:v>
                </c:pt>
                <c:pt idx="37">
                  <c:v>63.53</c:v>
                </c:pt>
                <c:pt idx="38">
                  <c:v>63.48</c:v>
                </c:pt>
                <c:pt idx="39">
                  <c:v>63.55</c:v>
                </c:pt>
                <c:pt idx="40">
                  <c:v>63.74</c:v>
                </c:pt>
                <c:pt idx="41">
                  <c:v>63.69</c:v>
                </c:pt>
                <c:pt idx="42">
                  <c:v>64.010000000000005</c:v>
                </c:pt>
                <c:pt idx="43">
                  <c:v>64.25</c:v>
                </c:pt>
                <c:pt idx="44">
                  <c:v>64.25</c:v>
                </c:pt>
                <c:pt idx="45">
                  <c:v>64.569999999999993</c:v>
                </c:pt>
                <c:pt idx="46">
                  <c:v>65.13</c:v>
                </c:pt>
                <c:pt idx="47">
                  <c:v>65.319999999999993</c:v>
                </c:pt>
                <c:pt idx="48">
                  <c:v>65.59</c:v>
                </c:pt>
                <c:pt idx="49">
                  <c:v>66.31</c:v>
                </c:pt>
                <c:pt idx="50">
                  <c:v>67.040000000000006</c:v>
                </c:pt>
                <c:pt idx="51">
                  <c:v>67.040000000000006</c:v>
                </c:pt>
                <c:pt idx="52">
                  <c:v>66.959999999999994</c:v>
                </c:pt>
                <c:pt idx="53">
                  <c:v>66.53</c:v>
                </c:pt>
                <c:pt idx="54">
                  <c:v>66.19</c:v>
                </c:pt>
                <c:pt idx="55">
                  <c:v>66.16</c:v>
                </c:pt>
                <c:pt idx="56">
                  <c:v>67.099999999999994</c:v>
                </c:pt>
                <c:pt idx="57">
                  <c:v>68.03</c:v>
                </c:pt>
                <c:pt idx="58">
                  <c:v>68.06</c:v>
                </c:pt>
                <c:pt idx="59">
                  <c:v>70.13</c:v>
                </c:pt>
                <c:pt idx="60">
                  <c:v>72.930000000000007</c:v>
                </c:pt>
                <c:pt idx="61">
                  <c:v>71.7</c:v>
                </c:pt>
                <c:pt idx="62">
                  <c:v>72.8</c:v>
                </c:pt>
                <c:pt idx="63">
                  <c:v>74.03</c:v>
                </c:pt>
                <c:pt idx="64">
                  <c:v>72.989999999999995</c:v>
                </c:pt>
                <c:pt idx="65">
                  <c:v>72.989999999999995</c:v>
                </c:pt>
                <c:pt idx="66">
                  <c:v>73.569999999999993</c:v>
                </c:pt>
                <c:pt idx="67">
                  <c:v>74.540000000000006</c:v>
                </c:pt>
                <c:pt idx="68">
                  <c:v>75.959999999999994</c:v>
                </c:pt>
                <c:pt idx="69">
                  <c:v>79.42</c:v>
                </c:pt>
                <c:pt idx="70">
                  <c:v>79.680000000000007</c:v>
                </c:pt>
                <c:pt idx="71">
                  <c:v>79.16</c:v>
                </c:pt>
                <c:pt idx="72">
                  <c:v>78.88</c:v>
                </c:pt>
                <c:pt idx="73">
                  <c:v>79.36</c:v>
                </c:pt>
                <c:pt idx="74">
                  <c:v>79.41</c:v>
                </c:pt>
                <c:pt idx="75">
                  <c:v>78.3</c:v>
                </c:pt>
                <c:pt idx="76">
                  <c:v>78.08</c:v>
                </c:pt>
                <c:pt idx="77">
                  <c:v>78.03</c:v>
                </c:pt>
                <c:pt idx="78">
                  <c:v>78.34</c:v>
                </c:pt>
                <c:pt idx="79">
                  <c:v>78.430000000000007</c:v>
                </c:pt>
                <c:pt idx="80">
                  <c:v>78.91</c:v>
                </c:pt>
                <c:pt idx="81">
                  <c:v>79.28</c:v>
                </c:pt>
                <c:pt idx="82">
                  <c:v>78.61</c:v>
                </c:pt>
                <c:pt idx="83">
                  <c:v>78.69</c:v>
                </c:pt>
                <c:pt idx="84">
                  <c:v>77.739999999999995</c:v>
                </c:pt>
                <c:pt idx="85">
                  <c:v>76.78</c:v>
                </c:pt>
                <c:pt idx="86">
                  <c:v>76.739999999999995</c:v>
                </c:pt>
                <c:pt idx="87">
                  <c:v>76.67</c:v>
                </c:pt>
                <c:pt idx="88">
                  <c:v>76.06</c:v>
                </c:pt>
                <c:pt idx="89">
                  <c:v>75.59</c:v>
                </c:pt>
                <c:pt idx="90">
                  <c:v>75.069999999999993</c:v>
                </c:pt>
                <c:pt idx="91">
                  <c:v>74.19</c:v>
                </c:pt>
                <c:pt idx="92">
                  <c:v>73.989999999999995</c:v>
                </c:pt>
                <c:pt idx="93">
                  <c:v>73.87</c:v>
                </c:pt>
                <c:pt idx="94">
                  <c:v>73.56</c:v>
                </c:pt>
                <c:pt idx="95">
                  <c:v>73.39</c:v>
                </c:pt>
                <c:pt idx="96">
                  <c:v>73.510000000000005</c:v>
                </c:pt>
                <c:pt idx="97">
                  <c:v>74.34</c:v>
                </c:pt>
                <c:pt idx="98">
                  <c:v>74.12</c:v>
                </c:pt>
                <c:pt idx="99">
                  <c:v>73.930000000000007</c:v>
                </c:pt>
                <c:pt idx="100">
                  <c:v>73.94</c:v>
                </c:pt>
                <c:pt idx="101">
                  <c:v>74.3</c:v>
                </c:pt>
                <c:pt idx="102">
                  <c:v>75.430000000000007</c:v>
                </c:pt>
                <c:pt idx="103">
                  <c:v>76.739999999999995</c:v>
                </c:pt>
                <c:pt idx="104">
                  <c:v>75.98</c:v>
                </c:pt>
                <c:pt idx="105">
                  <c:v>74.84</c:v>
                </c:pt>
                <c:pt idx="106">
                  <c:v>74.58</c:v>
                </c:pt>
                <c:pt idx="107">
                  <c:v>74.58</c:v>
                </c:pt>
                <c:pt idx="108">
                  <c:v>74.55</c:v>
                </c:pt>
                <c:pt idx="109">
                  <c:v>74.37</c:v>
                </c:pt>
                <c:pt idx="110">
                  <c:v>74.03</c:v>
                </c:pt>
                <c:pt idx="111">
                  <c:v>73.430000000000007</c:v>
                </c:pt>
                <c:pt idx="112">
                  <c:v>73.72</c:v>
                </c:pt>
                <c:pt idx="113">
                  <c:v>73.98</c:v>
                </c:pt>
                <c:pt idx="114">
                  <c:v>74.14</c:v>
                </c:pt>
                <c:pt idx="115">
                  <c:v>74.760000000000005</c:v>
                </c:pt>
                <c:pt idx="116">
                  <c:v>74.849999999999994</c:v>
                </c:pt>
                <c:pt idx="117">
                  <c:v>74.150000000000006</c:v>
                </c:pt>
                <c:pt idx="118">
                  <c:v>74.25</c:v>
                </c:pt>
                <c:pt idx="119">
                  <c:v>73.900000000000006</c:v>
                </c:pt>
                <c:pt idx="120">
                  <c:v>73.73</c:v>
                </c:pt>
                <c:pt idx="121">
                  <c:v>73.73</c:v>
                </c:pt>
                <c:pt idx="122">
                  <c:v>73.709999999999994</c:v>
                </c:pt>
                <c:pt idx="123">
                  <c:v>73.55</c:v>
                </c:pt>
                <c:pt idx="124">
                  <c:v>73.430000000000007</c:v>
                </c:pt>
                <c:pt idx="125">
                  <c:v>73.7</c:v>
                </c:pt>
                <c:pt idx="126">
                  <c:v>73.73</c:v>
                </c:pt>
                <c:pt idx="127">
                  <c:v>73.48</c:v>
                </c:pt>
                <c:pt idx="128">
                  <c:v>73.489999999999995</c:v>
                </c:pt>
                <c:pt idx="129">
                  <c:v>73.22</c:v>
                </c:pt>
                <c:pt idx="130">
                  <c:v>72.709999999999994</c:v>
                </c:pt>
                <c:pt idx="131">
                  <c:v>72.239999999999995</c:v>
                </c:pt>
                <c:pt idx="132">
                  <c:v>71.459999999999994</c:v>
                </c:pt>
                <c:pt idx="133">
                  <c:v>71.22</c:v>
                </c:pt>
                <c:pt idx="134">
                  <c:v>71.66</c:v>
                </c:pt>
                <c:pt idx="135">
                  <c:v>71.66</c:v>
                </c:pt>
                <c:pt idx="136">
                  <c:v>71.7</c:v>
                </c:pt>
                <c:pt idx="137">
                  <c:v>71.41</c:v>
                </c:pt>
                <c:pt idx="138">
                  <c:v>70.95</c:v>
                </c:pt>
                <c:pt idx="139">
                  <c:v>70.959999999999994</c:v>
                </c:pt>
                <c:pt idx="140">
                  <c:v>70.760000000000005</c:v>
                </c:pt>
                <c:pt idx="141">
                  <c:v>70.510000000000005</c:v>
                </c:pt>
                <c:pt idx="142">
                  <c:v>70.47</c:v>
                </c:pt>
                <c:pt idx="143">
                  <c:v>70.16</c:v>
                </c:pt>
                <c:pt idx="144">
                  <c:v>69.260000000000005</c:v>
                </c:pt>
                <c:pt idx="145">
                  <c:v>68.66</c:v>
                </c:pt>
                <c:pt idx="146">
                  <c:v>68.709999999999994</c:v>
                </c:pt>
                <c:pt idx="147">
                  <c:v>68.94</c:v>
                </c:pt>
                <c:pt idx="148">
                  <c:v>68.67</c:v>
                </c:pt>
                <c:pt idx="149">
                  <c:v>68.67</c:v>
                </c:pt>
                <c:pt idx="150">
                  <c:v>68.44</c:v>
                </c:pt>
                <c:pt idx="151">
                  <c:v>68.41</c:v>
                </c:pt>
                <c:pt idx="152">
                  <c:v>68.69</c:v>
                </c:pt>
                <c:pt idx="153">
                  <c:v>68.84</c:v>
                </c:pt>
                <c:pt idx="154">
                  <c:v>69.45</c:v>
                </c:pt>
                <c:pt idx="155">
                  <c:v>69.67</c:v>
                </c:pt>
                <c:pt idx="156">
                  <c:v>69.680000000000007</c:v>
                </c:pt>
                <c:pt idx="157">
                  <c:v>69.89</c:v>
                </c:pt>
                <c:pt idx="158">
                  <c:v>69.900000000000006</c:v>
                </c:pt>
                <c:pt idx="159">
                  <c:v>69.599999999999994</c:v>
                </c:pt>
                <c:pt idx="160">
                  <c:v>69.61</c:v>
                </c:pt>
                <c:pt idx="161">
                  <c:v>69.56</c:v>
                </c:pt>
                <c:pt idx="162">
                  <c:v>69.430000000000007</c:v>
                </c:pt>
                <c:pt idx="163">
                  <c:v>69.430000000000007</c:v>
                </c:pt>
                <c:pt idx="164">
                  <c:v>69.45</c:v>
                </c:pt>
                <c:pt idx="165">
                  <c:v>69.14</c:v>
                </c:pt>
                <c:pt idx="166">
                  <c:v>68.88</c:v>
                </c:pt>
                <c:pt idx="167">
                  <c:v>69.239999999999995</c:v>
                </c:pt>
                <c:pt idx="168">
                  <c:v>69.36</c:v>
                </c:pt>
                <c:pt idx="169">
                  <c:v>69.45</c:v>
                </c:pt>
                <c:pt idx="170">
                  <c:v>69.430000000000007</c:v>
                </c:pt>
                <c:pt idx="171">
                  <c:v>69.69</c:v>
                </c:pt>
                <c:pt idx="172">
                  <c:v>70.28</c:v>
                </c:pt>
                <c:pt idx="173">
                  <c:v>70.89</c:v>
                </c:pt>
                <c:pt idx="174">
                  <c:v>70.790000000000006</c:v>
                </c:pt>
                <c:pt idx="175">
                  <c:v>70.61</c:v>
                </c:pt>
                <c:pt idx="176">
                  <c:v>71.010000000000005</c:v>
                </c:pt>
                <c:pt idx="177">
                  <c:v>71.010000000000005</c:v>
                </c:pt>
                <c:pt idx="178">
                  <c:v>71.19</c:v>
                </c:pt>
                <c:pt idx="179">
                  <c:v>71.7</c:v>
                </c:pt>
                <c:pt idx="180">
                  <c:v>71.58</c:v>
                </c:pt>
                <c:pt idx="181">
                  <c:v>71.11</c:v>
                </c:pt>
                <c:pt idx="182">
                  <c:v>70.91</c:v>
                </c:pt>
                <c:pt idx="183">
                  <c:v>70.98</c:v>
                </c:pt>
                <c:pt idx="184">
                  <c:v>71.02</c:v>
                </c:pt>
                <c:pt idx="185">
                  <c:v>70.930000000000007</c:v>
                </c:pt>
                <c:pt idx="186">
                  <c:v>70.91</c:v>
                </c:pt>
                <c:pt idx="187">
                  <c:v>71</c:v>
                </c:pt>
                <c:pt idx="188">
                  <c:v>70.989999999999995</c:v>
                </c:pt>
                <c:pt idx="189">
                  <c:v>71.28</c:v>
                </c:pt>
                <c:pt idx="190">
                  <c:v>71.56</c:v>
                </c:pt>
                <c:pt idx="191">
                  <c:v>71.69</c:v>
                </c:pt>
                <c:pt idx="192">
                  <c:v>71.77</c:v>
                </c:pt>
                <c:pt idx="193">
                  <c:v>71.34</c:v>
                </c:pt>
                <c:pt idx="194">
                  <c:v>70.89</c:v>
                </c:pt>
                <c:pt idx="195">
                  <c:v>71.02</c:v>
                </c:pt>
                <c:pt idx="196">
                  <c:v>71.38</c:v>
                </c:pt>
                <c:pt idx="197">
                  <c:v>71.62</c:v>
                </c:pt>
                <c:pt idx="198">
                  <c:v>71.63</c:v>
                </c:pt>
                <c:pt idx="199">
                  <c:v>71.61</c:v>
                </c:pt>
                <c:pt idx="200">
                  <c:v>71.72</c:v>
                </c:pt>
                <c:pt idx="201">
                  <c:v>72.040000000000006</c:v>
                </c:pt>
                <c:pt idx="202">
                  <c:v>72.62</c:v>
                </c:pt>
                <c:pt idx="203">
                  <c:v>73.45</c:v>
                </c:pt>
                <c:pt idx="204">
                  <c:v>73.69</c:v>
                </c:pt>
                <c:pt idx="205">
                  <c:v>73.86</c:v>
                </c:pt>
                <c:pt idx="206">
                  <c:v>73.8</c:v>
                </c:pt>
                <c:pt idx="207">
                  <c:v>73.59</c:v>
                </c:pt>
                <c:pt idx="208">
                  <c:v>73.27</c:v>
                </c:pt>
                <c:pt idx="209">
                  <c:v>73.11</c:v>
                </c:pt>
                <c:pt idx="210">
                  <c:v>73.38</c:v>
                </c:pt>
                <c:pt idx="211">
                  <c:v>73.59</c:v>
                </c:pt>
                <c:pt idx="212">
                  <c:v>73.599999999999994</c:v>
                </c:pt>
                <c:pt idx="213">
                  <c:v>73.59</c:v>
                </c:pt>
                <c:pt idx="214">
                  <c:v>73.38</c:v>
                </c:pt>
                <c:pt idx="215">
                  <c:v>73.25</c:v>
                </c:pt>
                <c:pt idx="216">
                  <c:v>73.430000000000007</c:v>
                </c:pt>
                <c:pt idx="217">
                  <c:v>73.27</c:v>
                </c:pt>
                <c:pt idx="218">
                  <c:v>73.05</c:v>
                </c:pt>
                <c:pt idx="219">
                  <c:v>73.05</c:v>
                </c:pt>
                <c:pt idx="220">
                  <c:v>73.150000000000006</c:v>
                </c:pt>
                <c:pt idx="221">
                  <c:v>73.31</c:v>
                </c:pt>
                <c:pt idx="222">
                  <c:v>73.28</c:v>
                </c:pt>
                <c:pt idx="223">
                  <c:v>73.48</c:v>
                </c:pt>
                <c:pt idx="224">
                  <c:v>74.02</c:v>
                </c:pt>
                <c:pt idx="225">
                  <c:v>74.38</c:v>
                </c:pt>
                <c:pt idx="226">
                  <c:v>74.38</c:v>
                </c:pt>
                <c:pt idx="227">
                  <c:v>74.42</c:v>
                </c:pt>
                <c:pt idx="228">
                  <c:v>74.58</c:v>
                </c:pt>
                <c:pt idx="229">
                  <c:v>75.14</c:v>
                </c:pt>
                <c:pt idx="230">
                  <c:v>75.39</c:v>
                </c:pt>
                <c:pt idx="231">
                  <c:v>74.84</c:v>
                </c:pt>
                <c:pt idx="232">
                  <c:v>74.44</c:v>
                </c:pt>
                <c:pt idx="233">
                  <c:v>74.44</c:v>
                </c:pt>
                <c:pt idx="234">
                  <c:v>74.209999999999994</c:v>
                </c:pt>
                <c:pt idx="235">
                  <c:v>73.78</c:v>
                </c:pt>
                <c:pt idx="236">
                  <c:v>73.89</c:v>
                </c:pt>
                <c:pt idx="237">
                  <c:v>74.849999999999994</c:v>
                </c:pt>
                <c:pt idx="238">
                  <c:v>75.28</c:v>
                </c:pt>
                <c:pt idx="239">
                  <c:v>75.2</c:v>
                </c:pt>
                <c:pt idx="240">
                  <c:v>75.2</c:v>
                </c:pt>
                <c:pt idx="241">
                  <c:v>75.400000000000006</c:v>
                </c:pt>
                <c:pt idx="242">
                  <c:v>75.87</c:v>
                </c:pt>
                <c:pt idx="243">
                  <c:v>76.040000000000006</c:v>
                </c:pt>
                <c:pt idx="244">
                  <c:v>75.569999999999993</c:v>
                </c:pt>
                <c:pt idx="245">
                  <c:v>75.12</c:v>
                </c:pt>
                <c:pt idx="246">
                  <c:v>74.930000000000007</c:v>
                </c:pt>
                <c:pt idx="247">
                  <c:v>74.930000000000007</c:v>
                </c:pt>
                <c:pt idx="248">
                  <c:v>74.959999999999994</c:v>
                </c:pt>
                <c:pt idx="249">
                  <c:v>75.08</c:v>
                </c:pt>
                <c:pt idx="250">
                  <c:v>75.040000000000006</c:v>
                </c:pt>
                <c:pt idx="251">
                  <c:v>75.06</c:v>
                </c:pt>
                <c:pt idx="252">
                  <c:v>75.14</c:v>
                </c:pt>
                <c:pt idx="253">
                  <c:v>75.27</c:v>
                </c:pt>
                <c:pt idx="254">
                  <c:v>75.27</c:v>
                </c:pt>
                <c:pt idx="255">
                  <c:v>75.650000000000006</c:v>
                </c:pt>
                <c:pt idx="256">
                  <c:v>76.11</c:v>
                </c:pt>
                <c:pt idx="257">
                  <c:v>76.31</c:v>
                </c:pt>
                <c:pt idx="258">
                  <c:v>76.81</c:v>
                </c:pt>
                <c:pt idx="259">
                  <c:v>77.2</c:v>
                </c:pt>
                <c:pt idx="260">
                  <c:v>77.430000000000007</c:v>
                </c:pt>
                <c:pt idx="261">
                  <c:v>77.430000000000007</c:v>
                </c:pt>
                <c:pt idx="262">
                  <c:v>78.08</c:v>
                </c:pt>
                <c:pt idx="263">
                  <c:v>78.98</c:v>
                </c:pt>
                <c:pt idx="264">
                  <c:v>78.86</c:v>
                </c:pt>
                <c:pt idx="265">
                  <c:v>78.040000000000006</c:v>
                </c:pt>
                <c:pt idx="266">
                  <c:v>77.709999999999994</c:v>
                </c:pt>
                <c:pt idx="267">
                  <c:v>78.22</c:v>
                </c:pt>
                <c:pt idx="268">
                  <c:v>78.28</c:v>
                </c:pt>
                <c:pt idx="269">
                  <c:v>78.260000000000005</c:v>
                </c:pt>
                <c:pt idx="270">
                  <c:v>78.25</c:v>
                </c:pt>
                <c:pt idx="271">
                  <c:v>78.22</c:v>
                </c:pt>
                <c:pt idx="272">
                  <c:v>77.98</c:v>
                </c:pt>
                <c:pt idx="273">
                  <c:v>77.400000000000006</c:v>
                </c:pt>
                <c:pt idx="274">
                  <c:v>77.040000000000006</c:v>
                </c:pt>
                <c:pt idx="275">
                  <c:v>76.98</c:v>
                </c:pt>
                <c:pt idx="276">
                  <c:v>76.98</c:v>
                </c:pt>
                <c:pt idx="277">
                  <c:v>77.08</c:v>
                </c:pt>
                <c:pt idx="278">
                  <c:v>77.19</c:v>
                </c:pt>
                <c:pt idx="279">
                  <c:v>77.5</c:v>
                </c:pt>
                <c:pt idx="280">
                  <c:v>77.81</c:v>
                </c:pt>
                <c:pt idx="281">
                  <c:v>77.91</c:v>
                </c:pt>
                <c:pt idx="282">
                  <c:v>77.94</c:v>
                </c:pt>
                <c:pt idx="283">
                  <c:v>77.88</c:v>
                </c:pt>
                <c:pt idx="284">
                  <c:v>77.73</c:v>
                </c:pt>
                <c:pt idx="285">
                  <c:v>77.37</c:v>
                </c:pt>
                <c:pt idx="286">
                  <c:v>76.94</c:v>
                </c:pt>
                <c:pt idx="287">
                  <c:v>76.66</c:v>
                </c:pt>
                <c:pt idx="288">
                  <c:v>76.34</c:v>
                </c:pt>
                <c:pt idx="289">
                  <c:v>76.34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B0-B2BB-1F5F97817511}"/>
            </c:ext>
          </c:extLst>
        </c:ser>
        <c:ser>
          <c:idx val="1"/>
          <c:order val="1"/>
          <c:tx>
            <c:strRef>
              <c:f>'Нейронная сеть'!$G$28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сеть'!$B$38:$B$327</c:f>
              <c:numCache>
                <c:formatCode>m/d/yyyy</c:formatCode>
                <c:ptCount val="290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  <c:pt idx="72">
                  <c:v>43912</c:v>
                </c:pt>
                <c:pt idx="73">
                  <c:v>43913</c:v>
                </c:pt>
                <c:pt idx="74">
                  <c:v>43914</c:v>
                </c:pt>
                <c:pt idx="75">
                  <c:v>43915</c:v>
                </c:pt>
                <c:pt idx="76">
                  <c:v>43916</c:v>
                </c:pt>
                <c:pt idx="77">
                  <c:v>43917</c:v>
                </c:pt>
                <c:pt idx="78">
                  <c:v>43918</c:v>
                </c:pt>
                <c:pt idx="79">
                  <c:v>43919</c:v>
                </c:pt>
                <c:pt idx="80">
                  <c:v>43920</c:v>
                </c:pt>
                <c:pt idx="81">
                  <c:v>43921</c:v>
                </c:pt>
                <c:pt idx="82">
                  <c:v>43922</c:v>
                </c:pt>
                <c:pt idx="83">
                  <c:v>43923</c:v>
                </c:pt>
                <c:pt idx="84">
                  <c:v>43924</c:v>
                </c:pt>
                <c:pt idx="85">
                  <c:v>43925</c:v>
                </c:pt>
                <c:pt idx="86">
                  <c:v>43926</c:v>
                </c:pt>
                <c:pt idx="87">
                  <c:v>43927</c:v>
                </c:pt>
                <c:pt idx="88">
                  <c:v>43928</c:v>
                </c:pt>
                <c:pt idx="89">
                  <c:v>43929</c:v>
                </c:pt>
                <c:pt idx="90">
                  <c:v>43930</c:v>
                </c:pt>
                <c:pt idx="91">
                  <c:v>43931</c:v>
                </c:pt>
                <c:pt idx="92">
                  <c:v>43932</c:v>
                </c:pt>
                <c:pt idx="93">
                  <c:v>43933</c:v>
                </c:pt>
                <c:pt idx="94">
                  <c:v>43934</c:v>
                </c:pt>
                <c:pt idx="95">
                  <c:v>43935</c:v>
                </c:pt>
                <c:pt idx="96">
                  <c:v>43936</c:v>
                </c:pt>
                <c:pt idx="97">
                  <c:v>43937</c:v>
                </c:pt>
                <c:pt idx="98">
                  <c:v>43938</c:v>
                </c:pt>
                <c:pt idx="99">
                  <c:v>43939</c:v>
                </c:pt>
                <c:pt idx="100">
                  <c:v>43940</c:v>
                </c:pt>
                <c:pt idx="101">
                  <c:v>43941</c:v>
                </c:pt>
                <c:pt idx="102">
                  <c:v>43942</c:v>
                </c:pt>
                <c:pt idx="103">
                  <c:v>43943</c:v>
                </c:pt>
                <c:pt idx="104">
                  <c:v>43944</c:v>
                </c:pt>
                <c:pt idx="105">
                  <c:v>43945</c:v>
                </c:pt>
                <c:pt idx="106">
                  <c:v>43946</c:v>
                </c:pt>
                <c:pt idx="107">
                  <c:v>43947</c:v>
                </c:pt>
                <c:pt idx="108">
                  <c:v>43948</c:v>
                </c:pt>
                <c:pt idx="109">
                  <c:v>43949</c:v>
                </c:pt>
                <c:pt idx="110">
                  <c:v>43950</c:v>
                </c:pt>
                <c:pt idx="111">
                  <c:v>43951</c:v>
                </c:pt>
                <c:pt idx="112">
                  <c:v>43952</c:v>
                </c:pt>
                <c:pt idx="113">
                  <c:v>43953</c:v>
                </c:pt>
                <c:pt idx="114">
                  <c:v>43954</c:v>
                </c:pt>
                <c:pt idx="115">
                  <c:v>43955</c:v>
                </c:pt>
                <c:pt idx="116">
                  <c:v>43956</c:v>
                </c:pt>
                <c:pt idx="117">
                  <c:v>43957</c:v>
                </c:pt>
                <c:pt idx="118">
                  <c:v>43958</c:v>
                </c:pt>
                <c:pt idx="119">
                  <c:v>43959</c:v>
                </c:pt>
                <c:pt idx="120">
                  <c:v>43960</c:v>
                </c:pt>
                <c:pt idx="121">
                  <c:v>43961</c:v>
                </c:pt>
                <c:pt idx="122">
                  <c:v>43962</c:v>
                </c:pt>
                <c:pt idx="123">
                  <c:v>43963</c:v>
                </c:pt>
                <c:pt idx="124">
                  <c:v>43964</c:v>
                </c:pt>
                <c:pt idx="125">
                  <c:v>43965</c:v>
                </c:pt>
                <c:pt idx="126">
                  <c:v>43966</c:v>
                </c:pt>
                <c:pt idx="127">
                  <c:v>43967</c:v>
                </c:pt>
                <c:pt idx="128">
                  <c:v>43968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44013</c:v>
                </c:pt>
                <c:pt idx="174">
                  <c:v>44014</c:v>
                </c:pt>
                <c:pt idx="175">
                  <c:v>44015</c:v>
                </c:pt>
                <c:pt idx="176">
                  <c:v>44016</c:v>
                </c:pt>
                <c:pt idx="177">
                  <c:v>44017</c:v>
                </c:pt>
                <c:pt idx="178">
                  <c:v>44018</c:v>
                </c:pt>
                <c:pt idx="179">
                  <c:v>44019</c:v>
                </c:pt>
                <c:pt idx="180">
                  <c:v>44020</c:v>
                </c:pt>
                <c:pt idx="181">
                  <c:v>44021</c:v>
                </c:pt>
                <c:pt idx="182">
                  <c:v>44022</c:v>
                </c:pt>
                <c:pt idx="183">
                  <c:v>44023</c:v>
                </c:pt>
                <c:pt idx="184">
                  <c:v>44024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44030</c:v>
                </c:pt>
                <c:pt idx="191">
                  <c:v>44031</c:v>
                </c:pt>
                <c:pt idx="192">
                  <c:v>44032</c:v>
                </c:pt>
                <c:pt idx="193">
                  <c:v>44033</c:v>
                </c:pt>
                <c:pt idx="194">
                  <c:v>44034</c:v>
                </c:pt>
                <c:pt idx="195">
                  <c:v>44035</c:v>
                </c:pt>
                <c:pt idx="196">
                  <c:v>44036</c:v>
                </c:pt>
                <c:pt idx="197">
                  <c:v>44037</c:v>
                </c:pt>
                <c:pt idx="198">
                  <c:v>44038</c:v>
                </c:pt>
                <c:pt idx="199">
                  <c:v>44039</c:v>
                </c:pt>
                <c:pt idx="200">
                  <c:v>44040</c:v>
                </c:pt>
                <c:pt idx="201">
                  <c:v>44041</c:v>
                </c:pt>
                <c:pt idx="202">
                  <c:v>44042</c:v>
                </c:pt>
                <c:pt idx="203">
                  <c:v>44043</c:v>
                </c:pt>
                <c:pt idx="204">
                  <c:v>44044</c:v>
                </c:pt>
                <c:pt idx="205">
                  <c:v>44045</c:v>
                </c:pt>
                <c:pt idx="206">
                  <c:v>44046</c:v>
                </c:pt>
                <c:pt idx="207">
                  <c:v>44047</c:v>
                </c:pt>
                <c:pt idx="208">
                  <c:v>44048</c:v>
                </c:pt>
                <c:pt idx="209">
                  <c:v>44049</c:v>
                </c:pt>
                <c:pt idx="210">
                  <c:v>44050</c:v>
                </c:pt>
                <c:pt idx="211">
                  <c:v>44051</c:v>
                </c:pt>
                <c:pt idx="212">
                  <c:v>44052</c:v>
                </c:pt>
                <c:pt idx="213">
                  <c:v>44053</c:v>
                </c:pt>
                <c:pt idx="214">
                  <c:v>44054</c:v>
                </c:pt>
                <c:pt idx="215">
                  <c:v>44055</c:v>
                </c:pt>
                <c:pt idx="216">
                  <c:v>44056</c:v>
                </c:pt>
                <c:pt idx="217">
                  <c:v>44057</c:v>
                </c:pt>
                <c:pt idx="218">
                  <c:v>44058</c:v>
                </c:pt>
                <c:pt idx="219">
                  <c:v>44059</c:v>
                </c:pt>
                <c:pt idx="220">
                  <c:v>44060</c:v>
                </c:pt>
                <c:pt idx="221">
                  <c:v>44061</c:v>
                </c:pt>
                <c:pt idx="222">
                  <c:v>44062</c:v>
                </c:pt>
                <c:pt idx="223">
                  <c:v>44063</c:v>
                </c:pt>
                <c:pt idx="224">
                  <c:v>44064</c:v>
                </c:pt>
                <c:pt idx="225">
                  <c:v>44065</c:v>
                </c:pt>
                <c:pt idx="226">
                  <c:v>44066</c:v>
                </c:pt>
                <c:pt idx="227">
                  <c:v>44067</c:v>
                </c:pt>
                <c:pt idx="228">
                  <c:v>44068</c:v>
                </c:pt>
                <c:pt idx="229">
                  <c:v>44069</c:v>
                </c:pt>
                <c:pt idx="230">
                  <c:v>44070</c:v>
                </c:pt>
                <c:pt idx="231">
                  <c:v>44071</c:v>
                </c:pt>
                <c:pt idx="232">
                  <c:v>44072</c:v>
                </c:pt>
                <c:pt idx="233">
                  <c:v>44073</c:v>
                </c:pt>
                <c:pt idx="234">
                  <c:v>44074</c:v>
                </c:pt>
                <c:pt idx="235">
                  <c:v>44075</c:v>
                </c:pt>
                <c:pt idx="236">
                  <c:v>44076</c:v>
                </c:pt>
                <c:pt idx="237">
                  <c:v>44077</c:v>
                </c:pt>
                <c:pt idx="238">
                  <c:v>44078</c:v>
                </c:pt>
                <c:pt idx="239">
                  <c:v>44079</c:v>
                </c:pt>
                <c:pt idx="240">
                  <c:v>44080</c:v>
                </c:pt>
                <c:pt idx="241">
                  <c:v>44081</c:v>
                </c:pt>
                <c:pt idx="242">
                  <c:v>44082</c:v>
                </c:pt>
                <c:pt idx="243">
                  <c:v>44083</c:v>
                </c:pt>
                <c:pt idx="244">
                  <c:v>44084</c:v>
                </c:pt>
                <c:pt idx="245">
                  <c:v>44085</c:v>
                </c:pt>
                <c:pt idx="246">
                  <c:v>44086</c:v>
                </c:pt>
                <c:pt idx="247">
                  <c:v>44087</c:v>
                </c:pt>
                <c:pt idx="248">
                  <c:v>44088</c:v>
                </c:pt>
                <c:pt idx="249">
                  <c:v>44089</c:v>
                </c:pt>
                <c:pt idx="250">
                  <c:v>44090</c:v>
                </c:pt>
                <c:pt idx="251">
                  <c:v>44091</c:v>
                </c:pt>
                <c:pt idx="252">
                  <c:v>44092</c:v>
                </c:pt>
                <c:pt idx="253">
                  <c:v>44093</c:v>
                </c:pt>
                <c:pt idx="254">
                  <c:v>44094</c:v>
                </c:pt>
                <c:pt idx="255">
                  <c:v>44095</c:v>
                </c:pt>
                <c:pt idx="256">
                  <c:v>44096</c:v>
                </c:pt>
                <c:pt idx="257">
                  <c:v>44097</c:v>
                </c:pt>
                <c:pt idx="258">
                  <c:v>44098</c:v>
                </c:pt>
                <c:pt idx="259">
                  <c:v>44099</c:v>
                </c:pt>
                <c:pt idx="260">
                  <c:v>44100</c:v>
                </c:pt>
                <c:pt idx="261">
                  <c:v>44101</c:v>
                </c:pt>
                <c:pt idx="262">
                  <c:v>44102</c:v>
                </c:pt>
                <c:pt idx="263">
                  <c:v>44103</c:v>
                </c:pt>
                <c:pt idx="264">
                  <c:v>44104</c:v>
                </c:pt>
                <c:pt idx="265">
                  <c:v>44105</c:v>
                </c:pt>
                <c:pt idx="266">
                  <c:v>44106</c:v>
                </c:pt>
                <c:pt idx="267">
                  <c:v>44107</c:v>
                </c:pt>
                <c:pt idx="268">
                  <c:v>44108</c:v>
                </c:pt>
                <c:pt idx="269">
                  <c:v>44109</c:v>
                </c:pt>
                <c:pt idx="270">
                  <c:v>44110</c:v>
                </c:pt>
                <c:pt idx="271">
                  <c:v>44111</c:v>
                </c:pt>
                <c:pt idx="272">
                  <c:v>44112</c:v>
                </c:pt>
                <c:pt idx="273">
                  <c:v>44113</c:v>
                </c:pt>
                <c:pt idx="274">
                  <c:v>44114</c:v>
                </c:pt>
                <c:pt idx="275">
                  <c:v>44115</c:v>
                </c:pt>
                <c:pt idx="276">
                  <c:v>44116</c:v>
                </c:pt>
                <c:pt idx="277">
                  <c:v>44117</c:v>
                </c:pt>
                <c:pt idx="278">
                  <c:v>44118</c:v>
                </c:pt>
                <c:pt idx="279">
                  <c:v>44119</c:v>
                </c:pt>
                <c:pt idx="280">
                  <c:v>44120</c:v>
                </c:pt>
                <c:pt idx="281">
                  <c:v>44121</c:v>
                </c:pt>
                <c:pt idx="282">
                  <c:v>44122</c:v>
                </c:pt>
                <c:pt idx="283">
                  <c:v>44123</c:v>
                </c:pt>
                <c:pt idx="284">
                  <c:v>44124</c:v>
                </c:pt>
                <c:pt idx="285">
                  <c:v>44125</c:v>
                </c:pt>
                <c:pt idx="286">
                  <c:v>44126</c:v>
                </c:pt>
                <c:pt idx="287">
                  <c:v>44127</c:v>
                </c:pt>
                <c:pt idx="288">
                  <c:v>44128</c:v>
                </c:pt>
                <c:pt idx="289">
                  <c:v>44129</c:v>
                </c:pt>
              </c:numCache>
            </c:numRef>
          </c:cat>
          <c:val>
            <c:numRef>
              <c:f>'Нейронная сеть'!$G$38:$G$327</c:f>
              <c:numCache>
                <c:formatCode>General</c:formatCode>
                <c:ptCount val="290"/>
                <c:pt idx="0">
                  <c:v>66.171192215459286</c:v>
                </c:pt>
                <c:pt idx="1">
                  <c:v>65.685998355595231</c:v>
                </c:pt>
                <c:pt idx="2">
                  <c:v>66.208451988957606</c:v>
                </c:pt>
                <c:pt idx="3">
                  <c:v>65.23736101925914</c:v>
                </c:pt>
                <c:pt idx="4">
                  <c:v>66.151707945446034</c:v>
                </c:pt>
                <c:pt idx="5">
                  <c:v>66.422230335488678</c:v>
                </c:pt>
                <c:pt idx="6">
                  <c:v>66.335947401756087</c:v>
                </c:pt>
                <c:pt idx="7">
                  <c:v>66.14444079892661</c:v>
                </c:pt>
                <c:pt idx="8">
                  <c:v>66.536304869446155</c:v>
                </c:pt>
                <c:pt idx="9">
                  <c:v>66.674105007412379</c:v>
                </c:pt>
                <c:pt idx="10">
                  <c:v>65.990897565525728</c:v>
                </c:pt>
                <c:pt idx="11">
                  <c:v>66.271841099013344</c:v>
                </c:pt>
                <c:pt idx="12">
                  <c:v>66.198451997311281</c:v>
                </c:pt>
                <c:pt idx="13">
                  <c:v>66.643511849126739</c:v>
                </c:pt>
                <c:pt idx="14">
                  <c:v>66.614432911915031</c:v>
                </c:pt>
                <c:pt idx="15">
                  <c:v>66.706163343580968</c:v>
                </c:pt>
                <c:pt idx="16">
                  <c:v>66.73525688913135</c:v>
                </c:pt>
                <c:pt idx="17">
                  <c:v>66.251356503807514</c:v>
                </c:pt>
                <c:pt idx="18">
                  <c:v>66.562420868924519</c:v>
                </c:pt>
                <c:pt idx="19">
                  <c:v>67.267197269899583</c:v>
                </c:pt>
                <c:pt idx="20">
                  <c:v>67.067090288685293</c:v>
                </c:pt>
                <c:pt idx="21">
                  <c:v>67.547501420295632</c:v>
                </c:pt>
                <c:pt idx="22">
                  <c:v>68.026407666999546</c:v>
                </c:pt>
                <c:pt idx="23">
                  <c:v>66.611364634066106</c:v>
                </c:pt>
                <c:pt idx="24">
                  <c:v>67.911632392968912</c:v>
                </c:pt>
                <c:pt idx="25">
                  <c:v>68.288594244415137</c:v>
                </c:pt>
                <c:pt idx="26">
                  <c:v>67.493575481796498</c:v>
                </c:pt>
                <c:pt idx="27">
                  <c:v>66.620850483194886</c:v>
                </c:pt>
                <c:pt idx="28">
                  <c:v>67.23323853141072</c:v>
                </c:pt>
                <c:pt idx="29">
                  <c:v>67.159371556065892</c:v>
                </c:pt>
                <c:pt idx="30">
                  <c:v>66.884325155756116</c:v>
                </c:pt>
                <c:pt idx="31">
                  <c:v>68.082921164193536</c:v>
                </c:pt>
                <c:pt idx="32">
                  <c:v>68.700867933787279</c:v>
                </c:pt>
                <c:pt idx="33">
                  <c:v>68.087108079626162</c:v>
                </c:pt>
                <c:pt idx="34">
                  <c:v>66.659226918910562</c:v>
                </c:pt>
                <c:pt idx="35">
                  <c:v>67.308356279605448</c:v>
                </c:pt>
                <c:pt idx="36">
                  <c:v>67.553504786086748</c:v>
                </c:pt>
                <c:pt idx="37">
                  <c:v>66.665030848773554</c:v>
                </c:pt>
                <c:pt idx="38">
                  <c:v>67.701980473036755</c:v>
                </c:pt>
                <c:pt idx="39">
                  <c:v>68.24812657484398</c:v>
                </c:pt>
                <c:pt idx="40">
                  <c:v>67.127971096804032</c:v>
                </c:pt>
                <c:pt idx="41">
                  <c:v>67.71459169394825</c:v>
                </c:pt>
                <c:pt idx="42">
                  <c:v>67.550852373028391</c:v>
                </c:pt>
                <c:pt idx="43">
                  <c:v>68.023829071225023</c:v>
                </c:pt>
                <c:pt idx="44">
                  <c:v>68.38468685690448</c:v>
                </c:pt>
                <c:pt idx="45">
                  <c:v>67.547352496999125</c:v>
                </c:pt>
                <c:pt idx="46">
                  <c:v>68.827061252671911</c:v>
                </c:pt>
                <c:pt idx="47">
                  <c:v>68.654565693490156</c:v>
                </c:pt>
                <c:pt idx="48">
                  <c:v>68.348633715294383</c:v>
                </c:pt>
                <c:pt idx="49">
                  <c:v>69.312750667477687</c:v>
                </c:pt>
                <c:pt idx="50">
                  <c:v>69.867910142438888</c:v>
                </c:pt>
                <c:pt idx="51">
                  <c:v>69.355252804416196</c:v>
                </c:pt>
                <c:pt idx="52">
                  <c:v>69.836280295865549</c:v>
                </c:pt>
                <c:pt idx="53">
                  <c:v>70.186301956899399</c:v>
                </c:pt>
                <c:pt idx="54">
                  <c:v>69.423721235795469</c:v>
                </c:pt>
                <c:pt idx="55">
                  <c:v>67.713296656614816</c:v>
                </c:pt>
                <c:pt idx="56">
                  <c:v>68.8363225009643</c:v>
                </c:pt>
                <c:pt idx="57">
                  <c:v>69.066990390340521</c:v>
                </c:pt>
                <c:pt idx="58">
                  <c:v>70.48978157397147</c:v>
                </c:pt>
                <c:pt idx="59">
                  <c:v>70.586085070182762</c:v>
                </c:pt>
                <c:pt idx="60">
                  <c:v>72.732133283208171</c:v>
                </c:pt>
                <c:pt idx="61">
                  <c:v>73.656081826429045</c:v>
                </c:pt>
                <c:pt idx="62">
                  <c:v>70.858632517952159</c:v>
                </c:pt>
                <c:pt idx="63">
                  <c:v>74.155684344668387</c:v>
                </c:pt>
                <c:pt idx="64">
                  <c:v>74.966730888705669</c:v>
                </c:pt>
                <c:pt idx="65">
                  <c:v>64.22622153120335</c:v>
                </c:pt>
                <c:pt idx="66">
                  <c:v>74.196614566407575</c:v>
                </c:pt>
                <c:pt idx="67">
                  <c:v>73.41753503213225</c:v>
                </c:pt>
                <c:pt idx="68">
                  <c:v>69.710457771321899</c:v>
                </c:pt>
                <c:pt idx="69">
                  <c:v>75.049473500849587</c:v>
                </c:pt>
                <c:pt idx="70">
                  <c:v>76.336442998879022</c:v>
                </c:pt>
                <c:pt idx="71">
                  <c:v>76.356339523416253</c:v>
                </c:pt>
                <c:pt idx="72">
                  <c:v>75.221138319613971</c:v>
                </c:pt>
                <c:pt idx="73">
                  <c:v>76.552283106878974</c:v>
                </c:pt>
                <c:pt idx="74">
                  <c:v>71.196985951018888</c:v>
                </c:pt>
                <c:pt idx="75">
                  <c:v>74.264076120501684</c:v>
                </c:pt>
                <c:pt idx="76">
                  <c:v>74.506442381789782</c:v>
                </c:pt>
                <c:pt idx="77">
                  <c:v>74.888025213557071</c:v>
                </c:pt>
                <c:pt idx="78">
                  <c:v>74.171915698182588</c:v>
                </c:pt>
                <c:pt idx="79">
                  <c:v>73.081752592274739</c:v>
                </c:pt>
                <c:pt idx="80">
                  <c:v>75.427385591332339</c:v>
                </c:pt>
                <c:pt idx="81">
                  <c:v>75.012500970109727</c:v>
                </c:pt>
                <c:pt idx="82">
                  <c:v>75.501211626363073</c:v>
                </c:pt>
                <c:pt idx="83">
                  <c:v>74.460998209804742</c:v>
                </c:pt>
                <c:pt idx="84">
                  <c:v>74.970122283744203</c:v>
                </c:pt>
                <c:pt idx="85">
                  <c:v>74.326220090039939</c:v>
                </c:pt>
                <c:pt idx="86">
                  <c:v>72.234149596597916</c:v>
                </c:pt>
                <c:pt idx="87">
                  <c:v>74.486676925401568</c:v>
                </c:pt>
                <c:pt idx="88">
                  <c:v>72.647281805020029</c:v>
                </c:pt>
                <c:pt idx="89">
                  <c:v>73.30941074922093</c:v>
                </c:pt>
                <c:pt idx="90">
                  <c:v>74.09074518542306</c:v>
                </c:pt>
                <c:pt idx="91">
                  <c:v>73.116562267153668</c:v>
                </c:pt>
                <c:pt idx="92">
                  <c:v>71.89938961651238</c:v>
                </c:pt>
                <c:pt idx="93">
                  <c:v>72.629164309433534</c:v>
                </c:pt>
                <c:pt idx="94">
                  <c:v>72.634409386402865</c:v>
                </c:pt>
                <c:pt idx="95">
                  <c:v>71.898940010469829</c:v>
                </c:pt>
                <c:pt idx="96">
                  <c:v>73.118034670003254</c:v>
                </c:pt>
                <c:pt idx="97">
                  <c:v>72.70933362153707</c:v>
                </c:pt>
                <c:pt idx="98">
                  <c:v>72.888316103537548</c:v>
                </c:pt>
                <c:pt idx="99">
                  <c:v>73.191448671670742</c:v>
                </c:pt>
                <c:pt idx="100">
                  <c:v>72.948923851516469</c:v>
                </c:pt>
                <c:pt idx="101">
                  <c:v>73.724253090742025</c:v>
                </c:pt>
                <c:pt idx="102">
                  <c:v>71.740870474235294</c:v>
                </c:pt>
                <c:pt idx="103">
                  <c:v>73.708320466387249</c:v>
                </c:pt>
                <c:pt idx="104">
                  <c:v>74.628821995888657</c:v>
                </c:pt>
                <c:pt idx="105">
                  <c:v>74.214766238724593</c:v>
                </c:pt>
                <c:pt idx="106">
                  <c:v>73.618171199249602</c:v>
                </c:pt>
                <c:pt idx="107">
                  <c:v>73.34928611005175</c:v>
                </c:pt>
                <c:pt idx="108">
                  <c:v>70.206987138654881</c:v>
                </c:pt>
                <c:pt idx="109">
                  <c:v>72.324571929027485</c:v>
                </c:pt>
                <c:pt idx="110">
                  <c:v>73.753890855244379</c:v>
                </c:pt>
                <c:pt idx="111">
                  <c:v>73.030483793757625</c:v>
                </c:pt>
                <c:pt idx="112">
                  <c:v>72.385182266476775</c:v>
                </c:pt>
                <c:pt idx="113">
                  <c:v>72.435406539116471</c:v>
                </c:pt>
                <c:pt idx="114">
                  <c:v>72.781525079094436</c:v>
                </c:pt>
                <c:pt idx="115">
                  <c:v>72.483603672324961</c:v>
                </c:pt>
                <c:pt idx="116">
                  <c:v>74.224852149787054</c:v>
                </c:pt>
                <c:pt idx="117">
                  <c:v>73.433512905323056</c:v>
                </c:pt>
                <c:pt idx="118">
                  <c:v>72.680313202363152</c:v>
                </c:pt>
                <c:pt idx="119">
                  <c:v>73.39058054636466</c:v>
                </c:pt>
                <c:pt idx="120">
                  <c:v>72.328007161739635</c:v>
                </c:pt>
                <c:pt idx="121">
                  <c:v>71.39925684853182</c:v>
                </c:pt>
                <c:pt idx="122">
                  <c:v>73.553206965315951</c:v>
                </c:pt>
                <c:pt idx="123">
                  <c:v>72.122257250338791</c:v>
                </c:pt>
                <c:pt idx="124">
                  <c:v>72.768808128852555</c:v>
                </c:pt>
                <c:pt idx="125">
                  <c:v>72.725778673548518</c:v>
                </c:pt>
                <c:pt idx="126">
                  <c:v>72.733539276442798</c:v>
                </c:pt>
                <c:pt idx="127">
                  <c:v>72.636586403151384</c:v>
                </c:pt>
                <c:pt idx="128">
                  <c:v>72.562753145055254</c:v>
                </c:pt>
                <c:pt idx="129">
                  <c:v>73.043842401518987</c:v>
                </c:pt>
                <c:pt idx="130">
                  <c:v>72.252563789691479</c:v>
                </c:pt>
                <c:pt idx="131">
                  <c:v>71.708005669798979</c:v>
                </c:pt>
                <c:pt idx="132">
                  <c:v>72.160665764438662</c:v>
                </c:pt>
                <c:pt idx="133">
                  <c:v>71.079904293865511</c:v>
                </c:pt>
                <c:pt idx="134">
                  <c:v>70.917468047994234</c:v>
                </c:pt>
                <c:pt idx="135">
                  <c:v>71.827220985965326</c:v>
                </c:pt>
                <c:pt idx="136">
                  <c:v>71.319231169578089</c:v>
                </c:pt>
                <c:pt idx="137">
                  <c:v>72.297181916786997</c:v>
                </c:pt>
                <c:pt idx="138">
                  <c:v>72.529943033952421</c:v>
                </c:pt>
                <c:pt idx="139">
                  <c:v>70.745507410743173</c:v>
                </c:pt>
                <c:pt idx="140">
                  <c:v>71.446649868186981</c:v>
                </c:pt>
                <c:pt idx="141">
                  <c:v>70.914777649887967</c:v>
                </c:pt>
                <c:pt idx="142">
                  <c:v>70.775423267725856</c:v>
                </c:pt>
                <c:pt idx="143">
                  <c:v>71.741726679859326</c:v>
                </c:pt>
                <c:pt idx="144">
                  <c:v>70.734074438806232</c:v>
                </c:pt>
                <c:pt idx="145">
                  <c:v>70.229711416587463</c:v>
                </c:pt>
                <c:pt idx="146">
                  <c:v>70.225984665373147</c:v>
                </c:pt>
                <c:pt idx="147">
                  <c:v>69.869605818966519</c:v>
                </c:pt>
                <c:pt idx="148">
                  <c:v>69.461701023699717</c:v>
                </c:pt>
                <c:pt idx="149">
                  <c:v>70.538436608972802</c:v>
                </c:pt>
                <c:pt idx="150">
                  <c:v>71.043338574487208</c:v>
                </c:pt>
                <c:pt idx="151">
                  <c:v>70.561054266733805</c:v>
                </c:pt>
                <c:pt idx="152">
                  <c:v>69.327996092941333</c:v>
                </c:pt>
                <c:pt idx="153">
                  <c:v>70.796011122194187</c:v>
                </c:pt>
                <c:pt idx="154">
                  <c:v>70.166506525232904</c:v>
                </c:pt>
                <c:pt idx="155">
                  <c:v>71.103088749784817</c:v>
                </c:pt>
                <c:pt idx="156">
                  <c:v>71.550199721838908</c:v>
                </c:pt>
                <c:pt idx="157">
                  <c:v>70.717423561166541</c:v>
                </c:pt>
                <c:pt idx="158">
                  <c:v>71.726640547392066</c:v>
                </c:pt>
                <c:pt idx="159">
                  <c:v>70.615183693106843</c:v>
                </c:pt>
                <c:pt idx="160">
                  <c:v>70.467486740372181</c:v>
                </c:pt>
                <c:pt idx="161">
                  <c:v>71.052406436350012</c:v>
                </c:pt>
                <c:pt idx="162">
                  <c:v>70.598018954371753</c:v>
                </c:pt>
                <c:pt idx="163">
                  <c:v>70.170808119825566</c:v>
                </c:pt>
                <c:pt idx="164">
                  <c:v>71.092208322961142</c:v>
                </c:pt>
                <c:pt idx="165">
                  <c:v>70.681561023937647</c:v>
                </c:pt>
                <c:pt idx="166">
                  <c:v>70.391473211739012</c:v>
                </c:pt>
                <c:pt idx="167">
                  <c:v>70.473675915425105</c:v>
                </c:pt>
                <c:pt idx="168">
                  <c:v>70.714606250267636</c:v>
                </c:pt>
                <c:pt idx="169">
                  <c:v>70.327261758672691</c:v>
                </c:pt>
                <c:pt idx="170">
                  <c:v>70.709391000189939</c:v>
                </c:pt>
                <c:pt idx="171">
                  <c:v>71.606776911349172</c:v>
                </c:pt>
                <c:pt idx="172">
                  <c:v>70.627465343902941</c:v>
                </c:pt>
                <c:pt idx="173">
                  <c:v>71.342270745832181</c:v>
                </c:pt>
                <c:pt idx="174">
                  <c:v>71.546719241791266</c:v>
                </c:pt>
                <c:pt idx="175">
                  <c:v>71.901502823878815</c:v>
                </c:pt>
                <c:pt idx="176">
                  <c:v>71.737410464245244</c:v>
                </c:pt>
                <c:pt idx="177">
                  <c:v>71.770975750446055</c:v>
                </c:pt>
                <c:pt idx="178">
                  <c:v>70.698921371406044</c:v>
                </c:pt>
                <c:pt idx="179">
                  <c:v>71.395285057130295</c:v>
                </c:pt>
                <c:pt idx="180">
                  <c:v>72.740289377533941</c:v>
                </c:pt>
                <c:pt idx="181">
                  <c:v>71.384844156751186</c:v>
                </c:pt>
                <c:pt idx="182">
                  <c:v>71.619826376252192</c:v>
                </c:pt>
                <c:pt idx="183">
                  <c:v>71.832299457303435</c:v>
                </c:pt>
                <c:pt idx="184">
                  <c:v>70.672770965288535</c:v>
                </c:pt>
                <c:pt idx="185">
                  <c:v>70.960565248014362</c:v>
                </c:pt>
                <c:pt idx="186">
                  <c:v>71.70449432088698</c:v>
                </c:pt>
                <c:pt idx="187">
                  <c:v>71.760744134142101</c:v>
                </c:pt>
                <c:pt idx="188">
                  <c:v>71.505071739237152</c:v>
                </c:pt>
                <c:pt idx="189">
                  <c:v>71.336565229530606</c:v>
                </c:pt>
                <c:pt idx="190">
                  <c:v>71.744240408924469</c:v>
                </c:pt>
                <c:pt idx="191">
                  <c:v>72.064139602306767</c:v>
                </c:pt>
                <c:pt idx="192">
                  <c:v>71.76339415687346</c:v>
                </c:pt>
                <c:pt idx="193">
                  <c:v>72.307323411172831</c:v>
                </c:pt>
                <c:pt idx="194">
                  <c:v>71.673408994844294</c:v>
                </c:pt>
                <c:pt idx="195">
                  <c:v>71.079893489137163</c:v>
                </c:pt>
                <c:pt idx="196">
                  <c:v>71.430708566131131</c:v>
                </c:pt>
                <c:pt idx="197">
                  <c:v>71.055488209242981</c:v>
                </c:pt>
                <c:pt idx="198">
                  <c:v>71.74147832794462</c:v>
                </c:pt>
                <c:pt idx="199">
                  <c:v>72.504420093631225</c:v>
                </c:pt>
                <c:pt idx="200">
                  <c:v>72.131194136496759</c:v>
                </c:pt>
                <c:pt idx="201">
                  <c:v>71.791736779347019</c:v>
                </c:pt>
                <c:pt idx="202">
                  <c:v>71.808005839651315</c:v>
                </c:pt>
                <c:pt idx="203">
                  <c:v>72.384266385775803</c:v>
                </c:pt>
                <c:pt idx="204">
                  <c:v>73.052087747452191</c:v>
                </c:pt>
                <c:pt idx="205">
                  <c:v>73.242820952519736</c:v>
                </c:pt>
                <c:pt idx="206">
                  <c:v>73.225626350135101</c:v>
                </c:pt>
                <c:pt idx="207">
                  <c:v>73.282894354096456</c:v>
                </c:pt>
                <c:pt idx="208">
                  <c:v>72.000736383730015</c:v>
                </c:pt>
                <c:pt idx="209">
                  <c:v>72.406277278831624</c:v>
                </c:pt>
                <c:pt idx="210">
                  <c:v>72.097002701732009</c:v>
                </c:pt>
                <c:pt idx="211">
                  <c:v>72.398786322006018</c:v>
                </c:pt>
                <c:pt idx="212">
                  <c:v>72.591581083956072</c:v>
                </c:pt>
                <c:pt idx="213">
                  <c:v>72.830646744023682</c:v>
                </c:pt>
                <c:pt idx="214">
                  <c:v>73.1771164017008</c:v>
                </c:pt>
                <c:pt idx="215">
                  <c:v>72.548151478183783</c:v>
                </c:pt>
                <c:pt idx="216">
                  <c:v>72.225184217539322</c:v>
                </c:pt>
                <c:pt idx="217">
                  <c:v>72.60809011901577</c:v>
                </c:pt>
                <c:pt idx="218">
                  <c:v>72.290773896039767</c:v>
                </c:pt>
                <c:pt idx="219">
                  <c:v>72.374463175075206</c:v>
                </c:pt>
                <c:pt idx="220">
                  <c:v>72.784067176204005</c:v>
                </c:pt>
                <c:pt idx="221">
                  <c:v>72.092642977554519</c:v>
                </c:pt>
                <c:pt idx="222">
                  <c:v>72.475044581031526</c:v>
                </c:pt>
                <c:pt idx="223">
                  <c:v>72.809225216139367</c:v>
                </c:pt>
                <c:pt idx="224">
                  <c:v>72.772789370926432</c:v>
                </c:pt>
                <c:pt idx="225">
                  <c:v>73.131704218467334</c:v>
                </c:pt>
                <c:pt idx="226">
                  <c:v>72.98403829569105</c:v>
                </c:pt>
                <c:pt idx="227">
                  <c:v>73.346277823719319</c:v>
                </c:pt>
                <c:pt idx="228">
                  <c:v>73.493886385150347</c:v>
                </c:pt>
                <c:pt idx="229">
                  <c:v>73.062818275124116</c:v>
                </c:pt>
                <c:pt idx="230">
                  <c:v>73.079578525901695</c:v>
                </c:pt>
                <c:pt idx="231">
                  <c:v>73.669980786661867</c:v>
                </c:pt>
                <c:pt idx="232">
                  <c:v>73.286208460626028</c:v>
                </c:pt>
                <c:pt idx="233">
                  <c:v>73.329494463892132</c:v>
                </c:pt>
                <c:pt idx="234">
                  <c:v>72.754773362532163</c:v>
                </c:pt>
                <c:pt idx="235">
                  <c:v>71.851292734712615</c:v>
                </c:pt>
                <c:pt idx="236">
                  <c:v>72.654568883236735</c:v>
                </c:pt>
                <c:pt idx="237">
                  <c:v>73.142058672852798</c:v>
                </c:pt>
                <c:pt idx="238">
                  <c:v>73.145656324810219</c:v>
                </c:pt>
                <c:pt idx="239">
                  <c:v>73.361377207229424</c:v>
                </c:pt>
                <c:pt idx="240">
                  <c:v>73.905536708265785</c:v>
                </c:pt>
                <c:pt idx="241">
                  <c:v>74.317662552421666</c:v>
                </c:pt>
                <c:pt idx="242">
                  <c:v>73.059994223548131</c:v>
                </c:pt>
                <c:pt idx="243">
                  <c:v>73.198775029397893</c:v>
                </c:pt>
                <c:pt idx="244">
                  <c:v>73.917493684253387</c:v>
                </c:pt>
                <c:pt idx="245">
                  <c:v>73.677832529104521</c:v>
                </c:pt>
                <c:pt idx="246">
                  <c:v>73.487709684453748</c:v>
                </c:pt>
                <c:pt idx="247">
                  <c:v>72.893260213225759</c:v>
                </c:pt>
                <c:pt idx="248">
                  <c:v>72.399942146228767</c:v>
                </c:pt>
                <c:pt idx="249">
                  <c:v>73.181154280341588</c:v>
                </c:pt>
                <c:pt idx="250">
                  <c:v>73.549545266218672</c:v>
                </c:pt>
                <c:pt idx="251">
                  <c:v>73.51358335884936</c:v>
                </c:pt>
                <c:pt idx="252">
                  <c:v>73.320752194270682</c:v>
                </c:pt>
                <c:pt idx="253">
                  <c:v>73.490477751850662</c:v>
                </c:pt>
                <c:pt idx="254">
                  <c:v>73.255247731005028</c:v>
                </c:pt>
                <c:pt idx="255">
                  <c:v>73.486162635453425</c:v>
                </c:pt>
                <c:pt idx="256">
                  <c:v>73.676952344184159</c:v>
                </c:pt>
                <c:pt idx="257">
                  <c:v>74.000836542302636</c:v>
                </c:pt>
                <c:pt idx="258">
                  <c:v>73.790228520052366</c:v>
                </c:pt>
                <c:pt idx="259">
                  <c:v>74.546038737653305</c:v>
                </c:pt>
                <c:pt idx="260">
                  <c:v>74.538016234257825</c:v>
                </c:pt>
                <c:pt idx="261">
                  <c:v>74.132632482917785</c:v>
                </c:pt>
                <c:pt idx="262">
                  <c:v>74.673769833756538</c:v>
                </c:pt>
                <c:pt idx="263">
                  <c:v>74.579251715361593</c:v>
                </c:pt>
                <c:pt idx="264">
                  <c:v>75.052561724887198</c:v>
                </c:pt>
                <c:pt idx="265">
                  <c:v>74.714079933850684</c:v>
                </c:pt>
                <c:pt idx="266">
                  <c:v>74.922929674931652</c:v>
                </c:pt>
                <c:pt idx="267">
                  <c:v>74.536615562762691</c:v>
                </c:pt>
                <c:pt idx="268">
                  <c:v>73.591997358108074</c:v>
                </c:pt>
                <c:pt idx="269">
                  <c:v>73.819962116902673</c:v>
                </c:pt>
                <c:pt idx="270">
                  <c:v>74.872012768471137</c:v>
                </c:pt>
                <c:pt idx="271">
                  <c:v>75.366569426728958</c:v>
                </c:pt>
                <c:pt idx="272">
                  <c:v>74.140897721744608</c:v>
                </c:pt>
                <c:pt idx="273">
                  <c:v>74.343942569514581</c:v>
                </c:pt>
                <c:pt idx="274">
                  <c:v>74.095048925322516</c:v>
                </c:pt>
                <c:pt idx="275">
                  <c:v>73.886887834293049</c:v>
                </c:pt>
                <c:pt idx="276">
                  <c:v>73.77783825459602</c:v>
                </c:pt>
                <c:pt idx="277">
                  <c:v>73.604413994684634</c:v>
                </c:pt>
                <c:pt idx="278">
                  <c:v>74.253574060726507</c:v>
                </c:pt>
                <c:pt idx="279">
                  <c:v>74.469767231706612</c:v>
                </c:pt>
                <c:pt idx="280">
                  <c:v>74.405774094511827</c:v>
                </c:pt>
                <c:pt idx="281">
                  <c:v>74.638953623427966</c:v>
                </c:pt>
                <c:pt idx="282">
                  <c:v>74.538938559414063</c:v>
                </c:pt>
                <c:pt idx="283">
                  <c:v>74.706895058585815</c:v>
                </c:pt>
                <c:pt idx="284">
                  <c:v>74.498441171388919</c:v>
                </c:pt>
                <c:pt idx="285">
                  <c:v>74.157725385028243</c:v>
                </c:pt>
                <c:pt idx="286">
                  <c:v>74.084793107896175</c:v>
                </c:pt>
                <c:pt idx="287">
                  <c:v>73.811939519916493</c:v>
                </c:pt>
                <c:pt idx="288">
                  <c:v>73.707232966531848</c:v>
                </c:pt>
                <c:pt idx="289">
                  <c:v>73.441762579269039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B-49B0-B2BB-1F5F9781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61535"/>
        <c:axId val="1181411503"/>
      </c:lineChart>
      <c:dateAx>
        <c:axId val="10164615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411503"/>
        <c:crosses val="autoZero"/>
        <c:auto val="1"/>
        <c:lblOffset val="100"/>
        <c:baseTimeUnit val="days"/>
      </c:dateAx>
      <c:valAx>
        <c:axId val="118141150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22</xdr:row>
      <xdr:rowOff>23812</xdr:rowOff>
    </xdr:from>
    <xdr:to>
      <xdr:col>10</xdr:col>
      <xdr:colOff>85725</xdr:colOff>
      <xdr:row>36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1A64FC-4632-4D69-A33B-B89A1E3A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27</xdr:row>
      <xdr:rowOff>4762</xdr:rowOff>
    </xdr:from>
    <xdr:to>
      <xdr:col>16</xdr:col>
      <xdr:colOff>9525</xdr:colOff>
      <xdr:row>41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33D43C-BBF2-4D91-B9F3-18CFF107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42</xdr:row>
      <xdr:rowOff>14287</xdr:rowOff>
    </xdr:from>
    <xdr:to>
      <xdr:col>16</xdr:col>
      <xdr:colOff>19049</xdr:colOff>
      <xdr:row>61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CBC7AD-ADB7-42E8-8428-1D2CE618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F586DC-5686-4B98-9895-40F050D800B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Индекс" tableColumnId="1"/>
      <queryTableField id="2" name="Дата" tableColumnId="2"/>
      <queryTableField id="3" name="Курс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20B4A-9469-4BA9-9B42-CC5B9E823E9A}" name="USD_RUB_2020" displayName="USD_RUB_2020" ref="A28:G327" tableType="queryTable" totalsRowShown="0" headerRowDxfId="6" headerRowBorderDxfId="5">
  <autoFilter ref="A28:G327" xr:uid="{174AEA42-5769-40F8-8D59-2DD153009702}"/>
  <tableColumns count="7">
    <tableColumn id="1" xr3:uid="{D89295AB-3D4B-4F10-9130-E06AB89D9A59}" uniqueName="1" name="Индекс" queryTableFieldId="1"/>
    <tableColumn id="2" xr3:uid="{342E5764-303B-4BB7-BE4E-0010C9A1DB27}" uniqueName="2" name="Дата" queryTableFieldId="2" dataDxfId="4"/>
    <tableColumn id="3" xr3:uid="{EF2827B6-0C6B-4E66-A84F-623A4D83FDB7}" uniqueName="3" name="Курс" queryTableFieldId="3"/>
    <tableColumn id="4" xr3:uid="{EC859CF7-5DFD-4DB8-9C1D-314D0837536D}" uniqueName="4" name="Вход норм" queryTableFieldId="4" dataDxfId="3">
      <calculatedColumnFormula>USD_RUB_2020[[#This Row],[Курс]]*$C$24</calculatedColumnFormula>
    </tableColumn>
    <tableColumn id="5" xr3:uid="{E47F50C5-70F3-47AA-BD15-2234FF1F439E}" uniqueName="5" name="Выход сети" queryTableFieldId="5" dataDxfId="2">
      <calculatedColumnFormula>(B20*$B$21+B21*$C$21+B22*$D$21)</calculatedColumnFormula>
    </tableColumn>
    <tableColumn id="6" xr3:uid="{E009CCFF-87CF-47DD-8533-740364605498}" uniqueName="6" name="Ошибка" queryTableFieldId="6" dataDxfId="1">
      <calculatedColumnFormula>(USD_RUB_2020[[#This Row],[Вход норм]]-USD_RUB_2020[[#This Row],[Выход сети]])^2</calculatedColumnFormula>
    </tableColumn>
    <tableColumn id="7" xr3:uid="{0A83C56E-B636-40AA-BD33-115E2C0D545B}" uniqueName="7" name="Прогноз" queryTableFieldId="7" dataDxfId="0">
      <calculatedColumnFormula>USD_RUB_2020[[#This Row],[Выход сети]]/$C$24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opLeftCell="A22" workbookViewId="0">
      <selection activeCell="G12" sqref="G12"/>
    </sheetView>
  </sheetViews>
  <sheetFormatPr defaultRowHeight="15" x14ac:dyDescent="0.25"/>
  <cols>
    <col min="2" max="2" width="13.28515625" bestFit="1" customWidth="1"/>
    <col min="3" max="3" width="9.42578125" customWidth="1"/>
    <col min="4" max="4" width="10.85546875" customWidth="1"/>
    <col min="5" max="5" width="6.7109375" bestFit="1" customWidth="1"/>
    <col min="6" max="6" width="10.28515625" bestFit="1" customWidth="1"/>
    <col min="7" max="7" width="11.42578125" customWidth="1"/>
    <col min="8" max="8" width="9.140625" customWidth="1"/>
    <col min="9" max="9" width="10" bestFit="1" customWidth="1"/>
  </cols>
  <sheetData>
    <row r="1" spans="1:13" ht="15.75" x14ac:dyDescent="0.25">
      <c r="A1" s="29" t="s">
        <v>8</v>
      </c>
      <c r="B1" s="29"/>
      <c r="C1" s="29"/>
      <c r="D1" s="29"/>
      <c r="E1" s="29"/>
      <c r="F1" s="29"/>
      <c r="G1" s="29"/>
      <c r="H1" s="29"/>
      <c r="I1" s="29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</row>
    <row r="3" spans="1:13" ht="30" x14ac:dyDescent="0.25">
      <c r="C3" s="12" t="s">
        <v>37</v>
      </c>
      <c r="D3" s="12" t="s">
        <v>3</v>
      </c>
      <c r="E3" s="9" t="s">
        <v>5</v>
      </c>
      <c r="F3" s="9" t="s">
        <v>4</v>
      </c>
      <c r="G3" s="12" t="s">
        <v>7</v>
      </c>
      <c r="H3" s="12" t="s">
        <v>6</v>
      </c>
      <c r="I3" s="9" t="s">
        <v>9</v>
      </c>
    </row>
    <row r="4" spans="1:13" x14ac:dyDescent="0.25">
      <c r="B4" t="s">
        <v>0</v>
      </c>
      <c r="C4">
        <v>0.5</v>
      </c>
      <c r="D4" s="4">
        <v>0.1</v>
      </c>
      <c r="E4">
        <f>C4*D4</f>
        <v>0.05</v>
      </c>
    </row>
    <row r="5" spans="1:13" x14ac:dyDescent="0.25">
      <c r="B5" t="s">
        <v>1</v>
      </c>
      <c r="C5">
        <v>0.5</v>
      </c>
      <c r="D5" s="4">
        <v>1</v>
      </c>
      <c r="E5">
        <f t="shared" ref="E5:E6" si="0">C5*D5</f>
        <v>0.5</v>
      </c>
      <c r="F5">
        <f>SUMPRODUCT(C4:C6,D4:D6)</f>
        <v>1.05</v>
      </c>
      <c r="G5" s="13">
        <f>TANH(F5)</f>
        <v>0.78180635760877404</v>
      </c>
      <c r="H5" s="26">
        <v>0.5</v>
      </c>
      <c r="I5" s="13">
        <f>PRODUCT(G5:H5)</f>
        <v>0.39090317880438702</v>
      </c>
    </row>
    <row r="6" spans="1:13" x14ac:dyDescent="0.25">
      <c r="B6" t="s">
        <v>2</v>
      </c>
      <c r="C6">
        <v>0.1</v>
      </c>
      <c r="D6" s="4">
        <v>5</v>
      </c>
      <c r="E6">
        <f t="shared" si="0"/>
        <v>0.5</v>
      </c>
      <c r="M6" s="14"/>
    </row>
    <row r="7" spans="1:13" x14ac:dyDescent="0.25">
      <c r="M7" s="14"/>
    </row>
    <row r="8" spans="1:13" ht="15.75" x14ac:dyDescent="0.25">
      <c r="A8" s="29" t="s">
        <v>10</v>
      </c>
      <c r="B8" s="29"/>
      <c r="C8" s="29"/>
      <c r="D8" s="29"/>
      <c r="E8" s="29"/>
      <c r="F8" s="29"/>
      <c r="G8" s="29"/>
      <c r="H8" s="29"/>
      <c r="I8" s="29"/>
    </row>
    <row r="9" spans="1:13" ht="30" x14ac:dyDescent="0.25">
      <c r="D9" s="12" t="s">
        <v>3</v>
      </c>
    </row>
    <row r="10" spans="1:13" x14ac:dyDescent="0.25">
      <c r="B10" t="s">
        <v>12</v>
      </c>
      <c r="C10">
        <v>0.5</v>
      </c>
      <c r="D10" s="4">
        <v>0.1</v>
      </c>
    </row>
    <row r="11" spans="1:13" x14ac:dyDescent="0.25">
      <c r="B11" t="s">
        <v>13</v>
      </c>
      <c r="C11">
        <v>0.5</v>
      </c>
      <c r="D11" s="4">
        <v>1</v>
      </c>
      <c r="F11" s="31" t="s">
        <v>22</v>
      </c>
      <c r="G11" s="31"/>
    </row>
    <row r="12" spans="1:13" x14ac:dyDescent="0.25">
      <c r="B12" t="s">
        <v>14</v>
      </c>
      <c r="C12">
        <v>0.1</v>
      </c>
      <c r="D12" s="4">
        <v>5</v>
      </c>
      <c r="F12" s="2" t="s">
        <v>15</v>
      </c>
      <c r="G12" s="15">
        <f>D13*TANH(SUMPRODUCT(C10:C12,D10:D12))</f>
        <v>0.39090317880438702</v>
      </c>
    </row>
    <row r="13" spans="1:13" x14ac:dyDescent="0.25">
      <c r="B13" s="30" t="s">
        <v>11</v>
      </c>
      <c r="C13" s="30"/>
      <c r="D13" s="26">
        <v>0.5</v>
      </c>
    </row>
    <row r="14" spans="1:13" ht="15.75" x14ac:dyDescent="0.25">
      <c r="F14" s="7" t="s">
        <v>31</v>
      </c>
    </row>
    <row r="16" spans="1:13" ht="15.75" x14ac:dyDescent="0.25">
      <c r="A16" s="29" t="s">
        <v>16</v>
      </c>
      <c r="B16" s="29"/>
      <c r="C16" s="29"/>
      <c r="D16" s="29"/>
      <c r="E16" s="29"/>
      <c r="F16" s="29"/>
      <c r="G16" s="29"/>
      <c r="H16" s="29"/>
      <c r="I16" s="29"/>
    </row>
    <row r="17" spans="1:6" x14ac:dyDescent="0.25">
      <c r="A17" s="9" t="s">
        <v>17</v>
      </c>
    </row>
    <row r="18" spans="1:6" x14ac:dyDescent="0.25">
      <c r="A18" s="27" t="s">
        <v>18</v>
      </c>
      <c r="B18" s="4">
        <v>0.5</v>
      </c>
    </row>
    <row r="19" spans="1:6" x14ac:dyDescent="0.25">
      <c r="A19" s="27" t="s">
        <v>19</v>
      </c>
      <c r="B19" s="4">
        <v>0.3</v>
      </c>
    </row>
    <row r="20" spans="1:6" x14ac:dyDescent="0.25">
      <c r="A20" s="27" t="s">
        <v>20</v>
      </c>
      <c r="B20" s="4">
        <v>0.6</v>
      </c>
    </row>
    <row r="21" spans="1:6" x14ac:dyDescent="0.25">
      <c r="A21" s="27" t="s">
        <v>21</v>
      </c>
      <c r="B21" s="26">
        <v>1</v>
      </c>
    </row>
    <row r="22" spans="1:6" x14ac:dyDescent="0.25">
      <c r="F22" t="s">
        <v>44</v>
      </c>
    </row>
    <row r="23" spans="1:6" x14ac:dyDescent="0.25">
      <c r="A23" s="10" t="s">
        <v>5</v>
      </c>
      <c r="B23" s="10" t="s">
        <v>9</v>
      </c>
    </row>
    <row r="24" spans="1:6" x14ac:dyDescent="0.25">
      <c r="A24">
        <v>-1</v>
      </c>
      <c r="B24" s="11">
        <f>TANH(A24*($B$18+$B$19+$B$20))*$B$21</f>
        <v>-0.88535164820226242</v>
      </c>
    </row>
    <row r="25" spans="1:6" x14ac:dyDescent="0.25">
      <c r="A25">
        <f>A24+0.05</f>
        <v>-0.95</v>
      </c>
      <c r="B25" s="11">
        <f t="shared" ref="B25:B64" si="1">TANH(A25*($B$18+$B$19+$B$20))*$B$21</f>
        <v>-0.86924933314885477</v>
      </c>
    </row>
    <row r="26" spans="1:6" x14ac:dyDescent="0.25">
      <c r="A26">
        <f t="shared" ref="A26:A64" si="2">A25+0.05</f>
        <v>-0.89999999999999991</v>
      </c>
      <c r="B26" s="11">
        <f t="shared" si="1"/>
        <v>-0.85106410966794366</v>
      </c>
    </row>
    <row r="27" spans="1:6" x14ac:dyDescent="0.25">
      <c r="A27">
        <f t="shared" si="2"/>
        <v>-0.84999999999999987</v>
      </c>
      <c r="B27" s="11">
        <f t="shared" si="1"/>
        <v>-0.83057886853852836</v>
      </c>
    </row>
    <row r="28" spans="1:6" x14ac:dyDescent="0.25">
      <c r="A28">
        <f t="shared" si="2"/>
        <v>-0.79999999999999982</v>
      </c>
      <c r="B28" s="11">
        <f t="shared" si="1"/>
        <v>-0.80756891657861429</v>
      </c>
    </row>
    <row r="29" spans="1:6" x14ac:dyDescent="0.25">
      <c r="A29">
        <f t="shared" si="2"/>
        <v>-0.74999999999999978</v>
      </c>
      <c r="B29" s="11">
        <f t="shared" si="1"/>
        <v>-0.78180635760877393</v>
      </c>
    </row>
    <row r="30" spans="1:6" x14ac:dyDescent="0.25">
      <c r="A30">
        <f t="shared" si="2"/>
        <v>-0.69999999999999973</v>
      </c>
      <c r="B30" s="11">
        <f t="shared" si="1"/>
        <v>-0.75306590486955194</v>
      </c>
    </row>
    <row r="31" spans="1:6" x14ac:dyDescent="0.25">
      <c r="A31">
        <f t="shared" si="2"/>
        <v>-0.64999999999999969</v>
      </c>
      <c r="B31" s="11">
        <f t="shared" si="1"/>
        <v>-0.72113225407669956</v>
      </c>
    </row>
    <row r="32" spans="1:6" x14ac:dyDescent="0.25">
      <c r="A32">
        <f t="shared" si="2"/>
        <v>-0.59999999999999964</v>
      </c>
      <c r="B32" s="11">
        <f t="shared" si="1"/>
        <v>-0.68580906222909421</v>
      </c>
    </row>
    <row r="33" spans="1:2" x14ac:dyDescent="0.25">
      <c r="A33">
        <f t="shared" si="2"/>
        <v>-0.5499999999999996</v>
      </c>
      <c r="B33" s="11">
        <f t="shared" si="1"/>
        <v>-0.6469294504417662</v>
      </c>
    </row>
    <row r="34" spans="1:2" x14ac:dyDescent="0.25">
      <c r="A34">
        <f t="shared" si="2"/>
        <v>-0.49999999999999961</v>
      </c>
      <c r="B34" s="11">
        <f t="shared" si="1"/>
        <v>-0.60436777711716305</v>
      </c>
    </row>
    <row r="35" spans="1:2" x14ac:dyDescent="0.25">
      <c r="A35">
        <f t="shared" si="2"/>
        <v>-0.44999999999999962</v>
      </c>
      <c r="B35" s="11">
        <f t="shared" si="1"/>
        <v>-0.55805221555962414</v>
      </c>
    </row>
    <row r="36" spans="1:2" x14ac:dyDescent="0.25">
      <c r="A36">
        <f t="shared" si="2"/>
        <v>-0.39999999999999963</v>
      </c>
      <c r="B36" s="11">
        <f t="shared" si="1"/>
        <v>-0.50797743289789576</v>
      </c>
    </row>
    <row r="37" spans="1:2" x14ac:dyDescent="0.25">
      <c r="A37">
        <f t="shared" si="2"/>
        <v>-0.34999999999999964</v>
      </c>
      <c r="B37" s="11">
        <f t="shared" si="1"/>
        <v>-0.4542164326822587</v>
      </c>
    </row>
    <row r="38" spans="1:2" x14ac:dyDescent="0.25">
      <c r="A38">
        <f t="shared" si="2"/>
        <v>-0.29999999999999966</v>
      </c>
      <c r="B38" s="11">
        <f t="shared" si="1"/>
        <v>-0.39693043200507711</v>
      </c>
    </row>
    <row r="39" spans="1:2" x14ac:dyDescent="0.25">
      <c r="A39">
        <f t="shared" si="2"/>
        <v>-0.24999999999999967</v>
      </c>
      <c r="B39" s="11">
        <f t="shared" si="1"/>
        <v>-0.33637554433633177</v>
      </c>
    </row>
    <row r="40" spans="1:2" x14ac:dyDescent="0.25">
      <c r="A40">
        <f t="shared" si="2"/>
        <v>-0.19999999999999968</v>
      </c>
      <c r="B40" s="11">
        <f t="shared" si="1"/>
        <v>-0.27290508056313223</v>
      </c>
    </row>
    <row r="41" spans="1:2" x14ac:dyDescent="0.25">
      <c r="A41">
        <f t="shared" si="2"/>
        <v>-0.14999999999999969</v>
      </c>
      <c r="B41" s="11">
        <f t="shared" si="1"/>
        <v>-0.20696649972945214</v>
      </c>
    </row>
    <row r="42" spans="1:2" x14ac:dyDescent="0.25">
      <c r="A42">
        <f t="shared" si="2"/>
        <v>-9.9999999999999686E-2</v>
      </c>
      <c r="B42" s="11">
        <f t="shared" si="1"/>
        <v>-0.13909244787845759</v>
      </c>
    </row>
    <row r="43" spans="1:2" x14ac:dyDescent="0.25">
      <c r="A43">
        <f t="shared" si="2"/>
        <v>-4.9999999999999684E-2</v>
      </c>
      <c r="B43" s="11">
        <f t="shared" si="1"/>
        <v>-6.9885890316428528E-2</v>
      </c>
    </row>
    <row r="44" spans="1:2" x14ac:dyDescent="0.25">
      <c r="A44">
        <f t="shared" si="2"/>
        <v>3.1918911957973251E-16</v>
      </c>
      <c r="B44" s="11">
        <f t="shared" si="1"/>
        <v>4.4686476741162545E-16</v>
      </c>
    </row>
    <row r="45" spans="1:2" x14ac:dyDescent="0.25">
      <c r="A45">
        <f t="shared" si="2"/>
        <v>5.0000000000000322E-2</v>
      </c>
      <c r="B45" s="11">
        <f t="shared" si="1"/>
        <v>6.988589031642943E-2</v>
      </c>
    </row>
    <row r="46" spans="1:2" x14ac:dyDescent="0.25">
      <c r="A46">
        <f t="shared" si="2"/>
        <v>0.10000000000000032</v>
      </c>
      <c r="B46" s="11">
        <f t="shared" si="1"/>
        <v>0.13909244787845848</v>
      </c>
    </row>
    <row r="47" spans="1:2" x14ac:dyDescent="0.25">
      <c r="A47">
        <f t="shared" si="2"/>
        <v>0.15000000000000033</v>
      </c>
      <c r="B47" s="11">
        <f t="shared" si="1"/>
        <v>0.206966499729453</v>
      </c>
    </row>
    <row r="48" spans="1:2" x14ac:dyDescent="0.25">
      <c r="A48">
        <f t="shared" si="2"/>
        <v>0.20000000000000034</v>
      </c>
      <c r="B48" s="11">
        <f t="shared" si="1"/>
        <v>0.27290508056313312</v>
      </c>
    </row>
    <row r="49" spans="1:2" x14ac:dyDescent="0.25">
      <c r="A49">
        <f t="shared" si="2"/>
        <v>0.25000000000000033</v>
      </c>
      <c r="B49" s="11">
        <f t="shared" si="1"/>
        <v>0.3363755443363326</v>
      </c>
    </row>
    <row r="50" spans="1:2" x14ac:dyDescent="0.25">
      <c r="A50">
        <f t="shared" si="2"/>
        <v>0.30000000000000032</v>
      </c>
      <c r="B50" s="11">
        <f t="shared" si="1"/>
        <v>0.39693043200507794</v>
      </c>
    </row>
    <row r="51" spans="1:2" x14ac:dyDescent="0.25">
      <c r="A51">
        <f t="shared" si="2"/>
        <v>0.35000000000000031</v>
      </c>
      <c r="B51" s="11">
        <f t="shared" si="1"/>
        <v>0.45421643268225931</v>
      </c>
    </row>
    <row r="52" spans="1:2" x14ac:dyDescent="0.25">
      <c r="A52">
        <f t="shared" si="2"/>
        <v>0.4000000000000003</v>
      </c>
      <c r="B52" s="11">
        <f t="shared" si="1"/>
        <v>0.50797743289789632</v>
      </c>
    </row>
    <row r="53" spans="1:2" x14ac:dyDescent="0.25">
      <c r="A53">
        <f t="shared" si="2"/>
        <v>0.45000000000000029</v>
      </c>
      <c r="B53" s="11">
        <f t="shared" si="1"/>
        <v>0.55805221555962459</v>
      </c>
    </row>
    <row r="54" spans="1:2" x14ac:dyDescent="0.25">
      <c r="A54">
        <f>A53+0.05</f>
        <v>0.50000000000000033</v>
      </c>
      <c r="B54" s="11">
        <f t="shared" si="1"/>
        <v>0.60436777711716383</v>
      </c>
    </row>
    <row r="55" spans="1:2" x14ac:dyDescent="0.25">
      <c r="A55">
        <f t="shared" si="2"/>
        <v>0.55000000000000038</v>
      </c>
      <c r="B55" s="11">
        <f t="shared" si="1"/>
        <v>0.64692945044176686</v>
      </c>
    </row>
    <row r="56" spans="1:2" x14ac:dyDescent="0.25">
      <c r="A56">
        <f t="shared" si="2"/>
        <v>0.60000000000000042</v>
      </c>
      <c r="B56" s="11">
        <f t="shared" si="1"/>
        <v>0.68580906222909477</v>
      </c>
    </row>
    <row r="57" spans="1:2" x14ac:dyDescent="0.25">
      <c r="A57">
        <f t="shared" si="2"/>
        <v>0.65000000000000047</v>
      </c>
      <c r="B57" s="11">
        <f t="shared" si="1"/>
        <v>0.72113225407670012</v>
      </c>
    </row>
    <row r="58" spans="1:2" x14ac:dyDescent="0.25">
      <c r="A58">
        <f t="shared" si="2"/>
        <v>0.70000000000000051</v>
      </c>
      <c r="B58" s="11">
        <f t="shared" si="1"/>
        <v>0.75306590486955238</v>
      </c>
    </row>
    <row r="59" spans="1:2" x14ac:dyDescent="0.25">
      <c r="A59">
        <f t="shared" si="2"/>
        <v>0.75000000000000056</v>
      </c>
      <c r="B59" s="11">
        <f t="shared" si="1"/>
        <v>0.78180635760877437</v>
      </c>
    </row>
    <row r="60" spans="1:2" x14ac:dyDescent="0.25">
      <c r="A60">
        <f t="shared" si="2"/>
        <v>0.8000000000000006</v>
      </c>
      <c r="B60" s="11">
        <f t="shared" si="1"/>
        <v>0.80756891657861452</v>
      </c>
    </row>
    <row r="61" spans="1:2" x14ac:dyDescent="0.25">
      <c r="A61">
        <f t="shared" si="2"/>
        <v>0.85000000000000064</v>
      </c>
      <c r="B61" s="11">
        <f t="shared" si="1"/>
        <v>0.83057886853852869</v>
      </c>
    </row>
    <row r="62" spans="1:2" x14ac:dyDescent="0.25">
      <c r="A62">
        <f t="shared" si="2"/>
        <v>0.90000000000000069</v>
      </c>
      <c r="B62" s="11">
        <f t="shared" si="1"/>
        <v>0.8510641096679441</v>
      </c>
    </row>
    <row r="63" spans="1:2" x14ac:dyDescent="0.25">
      <c r="A63">
        <f t="shared" si="2"/>
        <v>0.95000000000000073</v>
      </c>
      <c r="B63" s="11">
        <f t="shared" si="1"/>
        <v>0.86924933314885489</v>
      </c>
    </row>
    <row r="64" spans="1:2" x14ac:dyDescent="0.25">
      <c r="A64">
        <f t="shared" si="2"/>
        <v>1.0000000000000007</v>
      </c>
      <c r="B64" s="11">
        <f t="shared" si="1"/>
        <v>0.88535164820226275</v>
      </c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tabSelected="1" topLeftCell="F10" zoomScaleNormal="100" workbookViewId="0">
      <selection activeCell="R40" sqref="R40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9" customWidth="1"/>
    <col min="4" max="4" width="12.7109375" bestFit="1" customWidth="1"/>
    <col min="5" max="5" width="13.140625" bestFit="1" customWidth="1"/>
    <col min="6" max="7" width="12" bestFit="1" customWidth="1"/>
    <col min="8" max="14" width="10.5703125" customWidth="1"/>
  </cols>
  <sheetData>
    <row r="1" spans="1:12" ht="15.75" x14ac:dyDescent="0.25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3" spans="1:12" ht="45" x14ac:dyDescent="0.25">
      <c r="A3" s="9" t="s">
        <v>25</v>
      </c>
      <c r="B3" s="9" t="s">
        <v>28</v>
      </c>
      <c r="C3" s="9" t="s">
        <v>5</v>
      </c>
      <c r="D3" s="12" t="s">
        <v>3</v>
      </c>
      <c r="E3" s="9" t="s">
        <v>26</v>
      </c>
      <c r="F3" s="12" t="s">
        <v>7</v>
      </c>
      <c r="G3" s="12" t="s">
        <v>24</v>
      </c>
      <c r="H3" s="12" t="s">
        <v>27</v>
      </c>
      <c r="I3" s="9" t="s">
        <v>4</v>
      </c>
      <c r="J3" s="12" t="s">
        <v>7</v>
      </c>
      <c r="K3" s="12" t="s">
        <v>29</v>
      </c>
      <c r="L3" s="9" t="s">
        <v>9</v>
      </c>
    </row>
    <row r="4" spans="1:12" x14ac:dyDescent="0.25">
      <c r="B4" s="3">
        <v>1</v>
      </c>
      <c r="C4" s="3">
        <v>0.1</v>
      </c>
      <c r="D4" s="4">
        <v>0.5</v>
      </c>
    </row>
    <row r="5" spans="1:12" x14ac:dyDescent="0.25">
      <c r="A5" s="5">
        <v>1</v>
      </c>
      <c r="B5" s="3">
        <v>2</v>
      </c>
      <c r="C5" s="3">
        <v>0.3</v>
      </c>
      <c r="D5" s="4">
        <v>0.4</v>
      </c>
      <c r="E5" s="6">
        <f>SUMPRODUCT(C4:C6,D4:D6)</f>
        <v>0.19999999999999998</v>
      </c>
      <c r="F5" s="22">
        <f>TANH(E5)</f>
        <v>0.19737532022490398</v>
      </c>
      <c r="G5" s="21">
        <v>0.3</v>
      </c>
      <c r="H5" s="16">
        <f>PRODUCT(F5:G5)</f>
        <v>5.9212596067471188E-2</v>
      </c>
    </row>
    <row r="6" spans="1:12" x14ac:dyDescent="0.25">
      <c r="B6" s="3">
        <v>3</v>
      </c>
      <c r="C6" s="3">
        <v>0.05</v>
      </c>
      <c r="D6" s="4">
        <v>0.6</v>
      </c>
    </row>
    <row r="7" spans="1:12" x14ac:dyDescent="0.25">
      <c r="B7" t="s">
        <v>23</v>
      </c>
    </row>
    <row r="8" spans="1:12" x14ac:dyDescent="0.25">
      <c r="B8" s="3">
        <v>4</v>
      </c>
      <c r="C8" s="3">
        <v>0.6</v>
      </c>
      <c r="D8" s="4">
        <v>1</v>
      </c>
    </row>
    <row r="9" spans="1:12" x14ac:dyDescent="0.25">
      <c r="A9" s="5">
        <v>2</v>
      </c>
      <c r="B9" s="3">
        <v>5</v>
      </c>
      <c r="C9" s="3">
        <v>0.5</v>
      </c>
      <c r="D9" s="4">
        <v>0.1</v>
      </c>
      <c r="E9" s="6">
        <f>SUMPRODUCT(C8:C10,D8:D10)</f>
        <v>1.25</v>
      </c>
      <c r="F9" s="22">
        <f>TANH(E9)</f>
        <v>0.84828363995751288</v>
      </c>
      <c r="G9" s="21">
        <v>0.3</v>
      </c>
      <c r="H9" s="16">
        <f>PRODUCT(F9:G9)</f>
        <v>0.25448509198725383</v>
      </c>
      <c r="I9" s="16">
        <f>SUM(H5,H9,H13)</f>
        <v>0.47266637031298386</v>
      </c>
      <c r="J9" s="22">
        <f>TANH(I9)</f>
        <v>0.44035117301159704</v>
      </c>
      <c r="K9" s="23">
        <v>1</v>
      </c>
      <c r="L9" s="16">
        <f>PRODUCT(J9:K9)</f>
        <v>0.44035117301159704</v>
      </c>
    </row>
    <row r="10" spans="1:12" x14ac:dyDescent="0.25">
      <c r="B10" s="3">
        <v>6</v>
      </c>
      <c r="C10" s="3">
        <v>0.6</v>
      </c>
      <c r="D10" s="4">
        <v>1</v>
      </c>
    </row>
    <row r="12" spans="1:12" x14ac:dyDescent="0.25">
      <c r="B12" s="3">
        <v>7</v>
      </c>
      <c r="C12" s="3">
        <v>0.9</v>
      </c>
      <c r="D12" s="4">
        <v>0.5</v>
      </c>
    </row>
    <row r="13" spans="1:12" x14ac:dyDescent="0.25">
      <c r="A13" s="5">
        <v>3</v>
      </c>
      <c r="B13" s="3">
        <v>8</v>
      </c>
      <c r="C13" s="3">
        <v>0.3</v>
      </c>
      <c r="D13" s="4">
        <v>0.4</v>
      </c>
      <c r="E13" s="6">
        <f>SUMPRODUCT(C12:C14,D12:D14)</f>
        <v>0.59000000000000008</v>
      </c>
      <c r="F13" s="22">
        <f>TANH(E13)</f>
        <v>0.5298956075275294</v>
      </c>
      <c r="G13" s="21">
        <v>0.3</v>
      </c>
      <c r="H13" s="16">
        <f>PRODUCT(F13:G13)</f>
        <v>0.1589686822582588</v>
      </c>
    </row>
    <row r="14" spans="1:12" x14ac:dyDescent="0.25">
      <c r="B14" s="3">
        <v>9</v>
      </c>
      <c r="C14" s="3">
        <v>0.1</v>
      </c>
      <c r="D14" s="4">
        <v>0.2</v>
      </c>
    </row>
    <row r="16" spans="1:12" ht="15.75" x14ac:dyDescent="0.25">
      <c r="A16" s="28" t="s">
        <v>42</v>
      </c>
      <c r="B16" s="28"/>
      <c r="C16" s="28"/>
      <c r="D16" s="28"/>
      <c r="E16" s="28"/>
      <c r="F16" s="28"/>
      <c r="G16" s="28"/>
      <c r="H16" s="28"/>
      <c r="I16" s="28"/>
    </row>
    <row r="18" spans="1:14" ht="18.75" x14ac:dyDescent="0.3">
      <c r="A18" s="33" t="s">
        <v>30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20" spans="1:14" x14ac:dyDescent="0.25">
      <c r="A20" s="32" t="s">
        <v>3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4" x14ac:dyDescent="0.25">
      <c r="A21" s="32"/>
      <c r="B21" s="34">
        <v>0.47355313628831658</v>
      </c>
      <c r="C21" s="34">
        <v>-0.24121766474558848</v>
      </c>
      <c r="D21" s="34">
        <v>0.57895287919480998</v>
      </c>
      <c r="E21" s="4">
        <v>0.11183344178399397</v>
      </c>
      <c r="F21" s="4">
        <v>-0.25613751706982479</v>
      </c>
      <c r="G21" s="4">
        <v>0.15966114392501746</v>
      </c>
      <c r="H21" s="4">
        <v>-1.7017708471936243E-2</v>
      </c>
      <c r="I21" s="4">
        <v>4.8442560795345074E-3</v>
      </c>
      <c r="J21" s="4">
        <v>2.3079113114216118E-2</v>
      </c>
      <c r="K21" s="24">
        <v>-0.23287660836212709</v>
      </c>
      <c r="L21" s="24">
        <v>0.60348136861068169</v>
      </c>
      <c r="M21" s="24">
        <v>0.99999460188981559</v>
      </c>
      <c r="N21" s="23">
        <v>0.99991113995876924</v>
      </c>
    </row>
    <row r="23" spans="1:14" x14ac:dyDescent="0.25">
      <c r="B23" s="9" t="s">
        <v>35</v>
      </c>
      <c r="E23" s="9" t="s">
        <v>34</v>
      </c>
      <c r="G23" s="9"/>
    </row>
    <row r="24" spans="1:14" x14ac:dyDescent="0.25">
      <c r="C24">
        <v>0.01</v>
      </c>
      <c r="E24" s="20">
        <f>SUM(F38:F327)</f>
        <v>0.20573875062336186</v>
      </c>
    </row>
    <row r="25" spans="1:14" x14ac:dyDescent="0.25">
      <c r="D25" s="30"/>
      <c r="E25" s="30"/>
      <c r="F25" s="30"/>
      <c r="G25" s="30"/>
    </row>
    <row r="28" spans="1:14" x14ac:dyDescent="0.25">
      <c r="A28" s="3" t="s">
        <v>38</v>
      </c>
      <c r="B28" s="3" t="s">
        <v>32</v>
      </c>
      <c r="C28" s="3" t="s">
        <v>39</v>
      </c>
      <c r="D28" s="17" t="s">
        <v>40</v>
      </c>
      <c r="E28" s="18" t="s">
        <v>33</v>
      </c>
      <c r="F28" s="19" t="s">
        <v>41</v>
      </c>
      <c r="G28" s="19" t="s">
        <v>36</v>
      </c>
    </row>
    <row r="29" spans="1:14" x14ac:dyDescent="0.25">
      <c r="A29">
        <v>1</v>
      </c>
      <c r="B29" s="8">
        <v>43831</v>
      </c>
      <c r="C29">
        <v>62.06</v>
      </c>
      <c r="D29" s="25">
        <f>USD_RUB_2020[[#This Row],[Курс]]*$C$24</f>
        <v>0.62060000000000004</v>
      </c>
      <c r="E29" s="25"/>
      <c r="F29" s="25"/>
      <c r="G29" s="25"/>
    </row>
    <row r="30" spans="1:14" x14ac:dyDescent="0.25">
      <c r="A30">
        <v>2</v>
      </c>
      <c r="B30" s="8">
        <v>43832</v>
      </c>
      <c r="C30">
        <v>62</v>
      </c>
      <c r="D30" s="25">
        <f>USD_RUB_2020[[#This Row],[Курс]]*$C$24</f>
        <v>0.62</v>
      </c>
      <c r="E30" s="25"/>
      <c r="F30" s="25"/>
      <c r="G30" s="25"/>
    </row>
    <row r="31" spans="1:14" x14ac:dyDescent="0.25">
      <c r="A31">
        <v>3</v>
      </c>
      <c r="B31" s="8">
        <v>43833</v>
      </c>
      <c r="C31">
        <v>61.92</v>
      </c>
      <c r="D31" s="25">
        <f>USD_RUB_2020[[#This Row],[Курс]]*$C$24</f>
        <v>0.61920000000000008</v>
      </c>
      <c r="E31" s="25"/>
      <c r="F31" s="25"/>
      <c r="G31" s="25"/>
    </row>
    <row r="32" spans="1:14" x14ac:dyDescent="0.25">
      <c r="A32">
        <v>4</v>
      </c>
      <c r="B32" s="8">
        <v>43834</v>
      </c>
      <c r="C32">
        <v>62.04</v>
      </c>
      <c r="D32" s="25">
        <f>USD_RUB_2020[[#This Row],[Курс]]*$C$24</f>
        <v>0.62039999999999995</v>
      </c>
      <c r="E32" s="25"/>
      <c r="F32" s="25"/>
      <c r="G32" s="25"/>
    </row>
    <row r="33" spans="1:7" x14ac:dyDescent="0.25">
      <c r="A33">
        <v>5</v>
      </c>
      <c r="B33" s="8">
        <v>43835</v>
      </c>
      <c r="C33">
        <v>62.04</v>
      </c>
      <c r="D33" s="25">
        <f>USD_RUB_2020[[#This Row],[Курс]]*$C$24</f>
        <v>0.62039999999999995</v>
      </c>
      <c r="E33" s="25"/>
      <c r="F33" s="25"/>
      <c r="G33" s="25"/>
    </row>
    <row r="34" spans="1:7" x14ac:dyDescent="0.25">
      <c r="A34">
        <v>6</v>
      </c>
      <c r="B34" s="8">
        <v>43836</v>
      </c>
      <c r="C34">
        <v>62.03</v>
      </c>
      <c r="D34" s="25">
        <f>USD_RUB_2020[[#This Row],[Курс]]*$C$24</f>
        <v>0.62030000000000007</v>
      </c>
      <c r="E34" s="25"/>
      <c r="F34" s="25"/>
      <c r="G34" s="25"/>
    </row>
    <row r="35" spans="1:7" x14ac:dyDescent="0.25">
      <c r="A35">
        <v>7</v>
      </c>
      <c r="B35" s="8">
        <v>43837</v>
      </c>
      <c r="C35">
        <v>61.93</v>
      </c>
      <c r="D35" s="25">
        <f>USD_RUB_2020[[#This Row],[Курс]]*$C$24</f>
        <v>0.61929999999999996</v>
      </c>
      <c r="E35" s="25"/>
      <c r="F35" s="25"/>
      <c r="G35" s="25"/>
    </row>
    <row r="36" spans="1:7" x14ac:dyDescent="0.25">
      <c r="A36">
        <v>8</v>
      </c>
      <c r="B36" s="8">
        <v>43838</v>
      </c>
      <c r="C36">
        <v>61.91</v>
      </c>
      <c r="D36" s="25">
        <f>USD_RUB_2020[[#This Row],[Курс]]*$C$24</f>
        <v>0.61909999999999998</v>
      </c>
      <c r="E36" s="25"/>
      <c r="F36" s="25"/>
      <c r="G36" s="25"/>
    </row>
    <row r="37" spans="1:7" x14ac:dyDescent="0.25">
      <c r="A37">
        <v>9</v>
      </c>
      <c r="B37" s="8">
        <v>43839</v>
      </c>
      <c r="C37">
        <v>61.51</v>
      </c>
      <c r="D37" s="25">
        <f>USD_RUB_2020[[#This Row],[Курс]]*$C$24</f>
        <v>0.61509999999999998</v>
      </c>
      <c r="E37" s="25"/>
      <c r="F37" s="25"/>
      <c r="G37" s="25"/>
    </row>
    <row r="38" spans="1:7" x14ac:dyDescent="0.25">
      <c r="A38">
        <v>10</v>
      </c>
      <c r="B38" s="8">
        <v>43840</v>
      </c>
      <c r="C38">
        <v>61.26</v>
      </c>
      <c r="D38" s="25">
        <f>USD_RUB_2020[[#This Row],[Курс]]*$C$24</f>
        <v>0.61260000000000003</v>
      </c>
      <c r="E38" s="13">
        <f>TANH(TANH(C29*$B$21+C30*$C$21+C31*$D$21)*$K$21 + TANH(C32*$E$21+C33*$F$21+C34*$G$21)*$L$21 + TANH(C35*$H$21+C36*$I$21+C37*$J$21)*$M$21)*$N$21</f>
        <v>0.66171192215459285</v>
      </c>
      <c r="F38" s="25">
        <f>(USD_RUB_2020[[#This Row],[Вход норм]]-USD_RUB_2020[[#This Row],[Выход сети]])^2</f>
        <v>2.4119808977187845E-3</v>
      </c>
      <c r="G38" s="25">
        <f>USD_RUB_2020[[#This Row],[Выход сети]]/$C$24</f>
        <v>66.171192215459286</v>
      </c>
    </row>
    <row r="39" spans="1:7" x14ac:dyDescent="0.25">
      <c r="A39">
        <v>11</v>
      </c>
      <c r="B39" s="8">
        <v>43841</v>
      </c>
      <c r="C39">
        <v>61.24</v>
      </c>
      <c r="D39" s="25">
        <f>USD_RUB_2020[[#This Row],[Курс]]*$C$24</f>
        <v>0.61240000000000006</v>
      </c>
      <c r="E39" s="13">
        <f t="shared" ref="E39:E102" si="0">TANH(TANH(C30*$B$21+C31*$C$21+C32*$D$21)*$K$21 + TANH(C33*$E$21+C34*$F$21+C35*$G$21)*$L$21 + TANH(C36*$H$21+C37*$I$21+C38*$J$21)*$M$21)*$N$21</f>
        <v>0.65685998355595232</v>
      </c>
      <c r="F39" s="25">
        <f>(USD_RUB_2020[[#This Row],[Вход норм]]-USD_RUB_2020[[#This Row],[Выход сети]])^2</f>
        <v>1.9766901377955459E-3</v>
      </c>
      <c r="G39" s="25">
        <f>USD_RUB_2020[[#This Row],[Выход сети]]/$C$24</f>
        <v>65.685998355595231</v>
      </c>
    </row>
    <row r="40" spans="1:7" x14ac:dyDescent="0.25">
      <c r="A40">
        <v>12</v>
      </c>
      <c r="B40" s="8">
        <v>43842</v>
      </c>
      <c r="C40">
        <v>61.24</v>
      </c>
      <c r="D40" s="25">
        <f>USD_RUB_2020[[#This Row],[Курс]]*$C$24</f>
        <v>0.61240000000000006</v>
      </c>
      <c r="E40" s="13">
        <f t="shared" si="0"/>
        <v>0.66208451988957606</v>
      </c>
      <c r="F40" s="25">
        <f>(USD_RUB_2020[[#This Row],[Вход норм]]-USD_RUB_2020[[#This Row],[Выход сети]])^2</f>
        <v>2.4685515166576739E-3</v>
      </c>
      <c r="G40" s="25">
        <f>USD_RUB_2020[[#This Row],[Выход сети]]/$C$24</f>
        <v>66.208451988957606</v>
      </c>
    </row>
    <row r="41" spans="1:7" x14ac:dyDescent="0.25">
      <c r="A41">
        <v>13</v>
      </c>
      <c r="B41" s="8">
        <v>43843</v>
      </c>
      <c r="C41">
        <v>61.15</v>
      </c>
      <c r="D41" s="25">
        <f>USD_RUB_2020[[#This Row],[Курс]]*$C$24</f>
        <v>0.61150000000000004</v>
      </c>
      <c r="E41" s="13">
        <f t="shared" si="0"/>
        <v>0.65237361019259144</v>
      </c>
      <c r="F41" s="25">
        <f>(USD_RUB_2020[[#This Row],[Вход норм]]-USD_RUB_2020[[#This Row],[Выход сети]])^2</f>
        <v>1.670652010175911E-3</v>
      </c>
      <c r="G41" s="25">
        <f>USD_RUB_2020[[#This Row],[Выход сети]]/$C$24</f>
        <v>65.23736101925914</v>
      </c>
    </row>
    <row r="42" spans="1:7" x14ac:dyDescent="0.25">
      <c r="A42">
        <v>14</v>
      </c>
      <c r="B42" s="8">
        <v>43844</v>
      </c>
      <c r="C42">
        <v>61.2</v>
      </c>
      <c r="D42" s="25">
        <f>USD_RUB_2020[[#This Row],[Курс]]*$C$24</f>
        <v>0.61199999999999999</v>
      </c>
      <c r="E42" s="13">
        <f t="shared" si="0"/>
        <v>0.66151707945446037</v>
      </c>
      <c r="F42" s="25">
        <f>(USD_RUB_2020[[#This Row],[Вход норм]]-USD_RUB_2020[[#This Row],[Выход сети]])^2</f>
        <v>2.4519411576993419E-3</v>
      </c>
      <c r="G42" s="25">
        <f>USD_RUB_2020[[#This Row],[Выход сети]]/$C$24</f>
        <v>66.151707945446034</v>
      </c>
    </row>
    <row r="43" spans="1:7" x14ac:dyDescent="0.25">
      <c r="A43">
        <v>15</v>
      </c>
      <c r="B43" s="8">
        <v>43845</v>
      </c>
      <c r="C43">
        <v>61.43</v>
      </c>
      <c r="D43" s="25">
        <f>USD_RUB_2020[[#This Row],[Курс]]*$C$24</f>
        <v>0.61429999999999996</v>
      </c>
      <c r="E43" s="13">
        <f t="shared" si="0"/>
        <v>0.66422230335488675</v>
      </c>
      <c r="F43" s="25">
        <f>(USD_RUB_2020[[#This Row],[Вход норм]]-USD_RUB_2020[[#This Row],[Выход сети]])^2</f>
        <v>2.4922363722573405E-3</v>
      </c>
      <c r="G43" s="25">
        <f>USD_RUB_2020[[#This Row],[Выход сети]]/$C$24</f>
        <v>66.422230335488678</v>
      </c>
    </row>
    <row r="44" spans="1:7" x14ac:dyDescent="0.25">
      <c r="A44">
        <v>16</v>
      </c>
      <c r="B44" s="8">
        <v>43846</v>
      </c>
      <c r="C44">
        <v>61.5</v>
      </c>
      <c r="D44" s="25">
        <f>USD_RUB_2020[[#This Row],[Курс]]*$C$24</f>
        <v>0.61499999999999999</v>
      </c>
      <c r="E44" s="13">
        <f t="shared" si="0"/>
        <v>0.6633594740175609</v>
      </c>
      <c r="F44" s="25">
        <f>(USD_RUB_2020[[#This Row],[Вход норм]]-USD_RUB_2020[[#This Row],[Выход сети]])^2</f>
        <v>2.338638727255149E-3</v>
      </c>
      <c r="G44" s="25">
        <f>USD_RUB_2020[[#This Row],[Выход сети]]/$C$24</f>
        <v>66.335947401756087</v>
      </c>
    </row>
    <row r="45" spans="1:7" x14ac:dyDescent="0.25">
      <c r="A45">
        <v>17</v>
      </c>
      <c r="B45" s="8">
        <v>43847</v>
      </c>
      <c r="C45">
        <v>61.55</v>
      </c>
      <c r="D45" s="25">
        <f>USD_RUB_2020[[#This Row],[Курс]]*$C$24</f>
        <v>0.61549999999999994</v>
      </c>
      <c r="E45" s="13">
        <f t="shared" si="0"/>
        <v>0.66144440798926607</v>
      </c>
      <c r="F45" s="25">
        <f>(USD_RUB_2020[[#This Row],[Вход норм]]-USD_RUB_2020[[#This Row],[Выход сети]])^2</f>
        <v>2.1108886254841419E-3</v>
      </c>
      <c r="G45" s="25">
        <f>USD_RUB_2020[[#This Row],[Выход сети]]/$C$24</f>
        <v>66.14444079892661</v>
      </c>
    </row>
    <row r="46" spans="1:7" x14ac:dyDescent="0.25">
      <c r="A46">
        <v>18</v>
      </c>
      <c r="B46" s="8">
        <v>43848</v>
      </c>
      <c r="C46">
        <v>61.51</v>
      </c>
      <c r="D46" s="25">
        <f>USD_RUB_2020[[#This Row],[Курс]]*$C$24</f>
        <v>0.61509999999999998</v>
      </c>
      <c r="E46" s="13">
        <f t="shared" si="0"/>
        <v>0.66536304869446161</v>
      </c>
      <c r="F46" s="25">
        <f>(USD_RUB_2020[[#This Row],[Вход норм]]-USD_RUB_2020[[#This Row],[Выход сети]])^2</f>
        <v>2.526374064061821E-3</v>
      </c>
      <c r="G46" s="25">
        <f>USD_RUB_2020[[#This Row],[Выход сети]]/$C$24</f>
        <v>66.536304869446155</v>
      </c>
    </row>
    <row r="47" spans="1:7" x14ac:dyDescent="0.25">
      <c r="A47">
        <v>19</v>
      </c>
      <c r="B47" s="8">
        <v>43849</v>
      </c>
      <c r="C47">
        <v>61.51</v>
      </c>
      <c r="D47" s="25">
        <f>USD_RUB_2020[[#This Row],[Курс]]*$C$24</f>
        <v>0.61509999999999998</v>
      </c>
      <c r="E47" s="13">
        <f t="shared" si="0"/>
        <v>0.66674105007412388</v>
      </c>
      <c r="F47" s="25">
        <f>(USD_RUB_2020[[#This Row],[Вход норм]]-USD_RUB_2020[[#This Row],[Выход сети]])^2</f>
        <v>2.6667980527581717E-3</v>
      </c>
      <c r="G47" s="25">
        <f>USD_RUB_2020[[#This Row],[Выход сети]]/$C$24</f>
        <v>66.674105007412379</v>
      </c>
    </row>
    <row r="48" spans="1:7" x14ac:dyDescent="0.25">
      <c r="A48">
        <v>20</v>
      </c>
      <c r="B48" s="8">
        <v>43850</v>
      </c>
      <c r="C48">
        <v>61.52</v>
      </c>
      <c r="D48" s="25">
        <f>USD_RUB_2020[[#This Row],[Курс]]*$C$24</f>
        <v>0.61520000000000008</v>
      </c>
      <c r="E48" s="13">
        <f t="shared" si="0"/>
        <v>0.6599089756552573</v>
      </c>
      <c r="F48" s="25">
        <f>(USD_RUB_2020[[#This Row],[Вход норм]]-USD_RUB_2020[[#This Row],[Выход сети]])^2</f>
        <v>1.9988925041423827E-3</v>
      </c>
      <c r="G48" s="25">
        <f>USD_RUB_2020[[#This Row],[Выход сети]]/$C$24</f>
        <v>65.990897565525728</v>
      </c>
    </row>
    <row r="49" spans="1:7" x14ac:dyDescent="0.25">
      <c r="A49">
        <v>21</v>
      </c>
      <c r="B49" s="8">
        <v>43851</v>
      </c>
      <c r="C49">
        <v>61.64</v>
      </c>
      <c r="D49" s="25">
        <f>USD_RUB_2020[[#This Row],[Курс]]*$C$24</f>
        <v>0.61640000000000006</v>
      </c>
      <c r="E49" s="13">
        <f t="shared" si="0"/>
        <v>0.66271841099013351</v>
      </c>
      <c r="F49" s="25">
        <f>(USD_RUB_2020[[#This Row],[Вход норм]]-USD_RUB_2020[[#This Row],[Выход сети]])^2</f>
        <v>2.1453951966509152E-3</v>
      </c>
      <c r="G49" s="25">
        <f>USD_RUB_2020[[#This Row],[Выход сети]]/$C$24</f>
        <v>66.271841099013344</v>
      </c>
    </row>
    <row r="50" spans="1:7" x14ac:dyDescent="0.25">
      <c r="A50">
        <v>22</v>
      </c>
      <c r="B50" s="8">
        <v>43852</v>
      </c>
      <c r="C50">
        <v>61.86</v>
      </c>
      <c r="D50" s="25">
        <f>USD_RUB_2020[[#This Row],[Курс]]*$C$24</f>
        <v>0.61860000000000004</v>
      </c>
      <c r="E50" s="13">
        <f t="shared" si="0"/>
        <v>0.66198451997311281</v>
      </c>
      <c r="F50" s="25">
        <f>(USD_RUB_2020[[#This Row],[Вход норм]]-USD_RUB_2020[[#This Row],[Выход сети]])^2</f>
        <v>1.8822165732974205E-3</v>
      </c>
      <c r="G50" s="25">
        <f>USD_RUB_2020[[#This Row],[Выход сети]]/$C$24</f>
        <v>66.198451997311281</v>
      </c>
    </row>
    <row r="51" spans="1:7" x14ac:dyDescent="0.25">
      <c r="A51">
        <v>23</v>
      </c>
      <c r="B51" s="8">
        <v>43853</v>
      </c>
      <c r="C51">
        <v>61.92</v>
      </c>
      <c r="D51" s="25">
        <f>USD_RUB_2020[[#This Row],[Курс]]*$C$24</f>
        <v>0.61920000000000008</v>
      </c>
      <c r="E51" s="13">
        <f t="shared" si="0"/>
        <v>0.66643511849126746</v>
      </c>
      <c r="F51" s="25">
        <f>(USD_RUB_2020[[#This Row],[Вход норм]]-USD_RUB_2020[[#This Row],[Выход сети]])^2</f>
        <v>2.2311564188840696E-3</v>
      </c>
      <c r="G51" s="25">
        <f>USD_RUB_2020[[#This Row],[Выход сети]]/$C$24</f>
        <v>66.643511849126739</v>
      </c>
    </row>
    <row r="52" spans="1:7" x14ac:dyDescent="0.25">
      <c r="A52">
        <v>24</v>
      </c>
      <c r="B52" s="8">
        <v>43854</v>
      </c>
      <c r="C52">
        <v>61.88</v>
      </c>
      <c r="D52" s="25">
        <f>USD_RUB_2020[[#This Row],[Курс]]*$C$24</f>
        <v>0.61880000000000002</v>
      </c>
      <c r="E52" s="13">
        <f t="shared" si="0"/>
        <v>0.66614432911915034</v>
      </c>
      <c r="F52" s="25">
        <f>(USD_RUB_2020[[#This Row],[Вход норм]]-USD_RUB_2020[[#This Row],[Выход сети]])^2</f>
        <v>2.2414854997424246E-3</v>
      </c>
      <c r="G52" s="25">
        <f>USD_RUB_2020[[#This Row],[Выход сети]]/$C$24</f>
        <v>66.614432911915031</v>
      </c>
    </row>
    <row r="53" spans="1:7" x14ac:dyDescent="0.25">
      <c r="A53">
        <v>25</v>
      </c>
      <c r="B53" s="8">
        <v>43855</v>
      </c>
      <c r="C53">
        <v>61.87</v>
      </c>
      <c r="D53" s="25">
        <f>USD_RUB_2020[[#This Row],[Курс]]*$C$24</f>
        <v>0.61870000000000003</v>
      </c>
      <c r="E53" s="13">
        <f t="shared" si="0"/>
        <v>0.66706163343580971</v>
      </c>
      <c r="F53" s="25">
        <f>(USD_RUB_2020[[#This Row],[Вход норм]]-USD_RUB_2020[[#This Row],[Выход сети]])^2</f>
        <v>2.3388475885796249E-3</v>
      </c>
      <c r="G53" s="25">
        <f>USD_RUB_2020[[#This Row],[Выход сети]]/$C$24</f>
        <v>66.706163343580968</v>
      </c>
    </row>
    <row r="54" spans="1:7" x14ac:dyDescent="0.25">
      <c r="A54">
        <v>26</v>
      </c>
      <c r="B54" s="8">
        <v>43856</v>
      </c>
      <c r="C54">
        <v>61.87</v>
      </c>
      <c r="D54" s="25">
        <f>USD_RUB_2020[[#This Row],[Курс]]*$C$24</f>
        <v>0.61870000000000003</v>
      </c>
      <c r="E54" s="13">
        <f t="shared" si="0"/>
        <v>0.66735256889131356</v>
      </c>
      <c r="F54" s="25">
        <f>(USD_RUB_2020[[#This Row],[Вход норм]]-USD_RUB_2020[[#This Row],[Выход сети]])^2</f>
        <v>2.3670724597240089E-3</v>
      </c>
      <c r="G54" s="25">
        <f>USD_RUB_2020[[#This Row],[Выход сети]]/$C$24</f>
        <v>66.73525688913135</v>
      </c>
    </row>
    <row r="55" spans="1:7" x14ac:dyDescent="0.25">
      <c r="A55">
        <v>27</v>
      </c>
      <c r="B55" s="8">
        <v>43857</v>
      </c>
      <c r="C55">
        <v>62.18</v>
      </c>
      <c r="D55" s="25">
        <f>USD_RUB_2020[[#This Row],[Курс]]*$C$24</f>
        <v>0.62180000000000002</v>
      </c>
      <c r="E55" s="13">
        <f t="shared" si="0"/>
        <v>0.66251356503807513</v>
      </c>
      <c r="F55" s="25">
        <f>(USD_RUB_2020[[#This Row],[Вход норм]]-USD_RUB_2020[[#This Row],[Выход сети]])^2</f>
        <v>1.6575943781095715E-3</v>
      </c>
      <c r="G55" s="25">
        <f>USD_RUB_2020[[#This Row],[Выход сети]]/$C$24</f>
        <v>66.251356503807514</v>
      </c>
    </row>
    <row r="56" spans="1:7" x14ac:dyDescent="0.25">
      <c r="A56">
        <v>28</v>
      </c>
      <c r="B56" s="8">
        <v>43858</v>
      </c>
      <c r="C56">
        <v>62.69</v>
      </c>
      <c r="D56" s="25">
        <f>USD_RUB_2020[[#This Row],[Курс]]*$C$24</f>
        <v>0.62690000000000001</v>
      </c>
      <c r="E56" s="13">
        <f t="shared" si="0"/>
        <v>0.66562420868924521</v>
      </c>
      <c r="F56" s="25">
        <f>(USD_RUB_2020[[#This Row],[Вход норм]]-USD_RUB_2020[[#This Row],[Выход сети]])^2</f>
        <v>1.4995643386082134E-3</v>
      </c>
      <c r="G56" s="25">
        <f>USD_RUB_2020[[#This Row],[Выход сети]]/$C$24</f>
        <v>66.562420868924519</v>
      </c>
    </row>
    <row r="57" spans="1:7" x14ac:dyDescent="0.25">
      <c r="A57">
        <v>29</v>
      </c>
      <c r="B57" s="8">
        <v>43859</v>
      </c>
      <c r="C57">
        <v>62.6</v>
      </c>
      <c r="D57" s="25">
        <f>USD_RUB_2020[[#This Row],[Курс]]*$C$24</f>
        <v>0.626</v>
      </c>
      <c r="E57" s="13">
        <f t="shared" si="0"/>
        <v>0.67267197269899581</v>
      </c>
      <c r="F57" s="25">
        <f>(USD_RUB_2020[[#This Row],[Вход норм]]-USD_RUB_2020[[#This Row],[Выход сети]])^2</f>
        <v>2.1782730356158103E-3</v>
      </c>
      <c r="G57" s="25">
        <f>USD_RUB_2020[[#This Row],[Выход сети]]/$C$24</f>
        <v>67.267197269899583</v>
      </c>
    </row>
    <row r="58" spans="1:7" x14ac:dyDescent="0.25">
      <c r="A58">
        <v>30</v>
      </c>
      <c r="B58" s="8">
        <v>43860</v>
      </c>
      <c r="C58">
        <v>62.73</v>
      </c>
      <c r="D58" s="25">
        <f>USD_RUB_2020[[#This Row],[Курс]]*$C$24</f>
        <v>0.62729999999999997</v>
      </c>
      <c r="E58" s="13">
        <f t="shared" si="0"/>
        <v>0.67067090288685294</v>
      </c>
      <c r="F58" s="25">
        <f>(USD_RUB_2020[[#This Row],[Вход норм]]-USD_RUB_2020[[#This Row],[Выход сети]])^2</f>
        <v>1.8810352172208313E-3</v>
      </c>
      <c r="G58" s="25">
        <f>USD_RUB_2020[[#This Row],[Выход сети]]/$C$24</f>
        <v>67.067090288685293</v>
      </c>
    </row>
    <row r="59" spans="1:7" x14ac:dyDescent="0.25">
      <c r="A59">
        <v>31</v>
      </c>
      <c r="B59" s="8">
        <v>43861</v>
      </c>
      <c r="C59">
        <v>63.2</v>
      </c>
      <c r="D59" s="25">
        <f>USD_RUB_2020[[#This Row],[Курс]]*$C$24</f>
        <v>0.63200000000000001</v>
      </c>
      <c r="E59" s="13">
        <f t="shared" si="0"/>
        <v>0.6754750142029563</v>
      </c>
      <c r="F59" s="25">
        <f>(USD_RUB_2020[[#This Row],[Вход норм]]-USD_RUB_2020[[#This Row],[Выход сети]])^2</f>
        <v>1.8900768599472517E-3</v>
      </c>
      <c r="G59" s="25">
        <f>USD_RUB_2020[[#This Row],[Выход сети]]/$C$24</f>
        <v>67.547501420295632</v>
      </c>
    </row>
    <row r="60" spans="1:7" x14ac:dyDescent="0.25">
      <c r="A60">
        <v>32</v>
      </c>
      <c r="B60" s="8">
        <v>43862</v>
      </c>
      <c r="C60">
        <v>63.5</v>
      </c>
      <c r="D60" s="25">
        <f>USD_RUB_2020[[#This Row],[Курс]]*$C$24</f>
        <v>0.63500000000000001</v>
      </c>
      <c r="E60" s="13">
        <f t="shared" si="0"/>
        <v>0.68026407666999544</v>
      </c>
      <c r="F60" s="25">
        <f>(USD_RUB_2020[[#This Row],[Вход норм]]-USD_RUB_2020[[#This Row],[Выход сети]])^2</f>
        <v>2.048836636787225E-3</v>
      </c>
      <c r="G60" s="25">
        <f>USD_RUB_2020[[#This Row],[Выход сети]]/$C$24</f>
        <v>68.026407666999546</v>
      </c>
    </row>
    <row r="61" spans="1:7" x14ac:dyDescent="0.25">
      <c r="A61">
        <v>33</v>
      </c>
      <c r="B61" s="8">
        <v>43863</v>
      </c>
      <c r="C61">
        <v>63.5</v>
      </c>
      <c r="D61" s="25">
        <f>USD_RUB_2020[[#This Row],[Курс]]*$C$24</f>
        <v>0.63500000000000001</v>
      </c>
      <c r="E61" s="13">
        <f t="shared" si="0"/>
        <v>0.66611364634066106</v>
      </c>
      <c r="F61" s="25">
        <f>(USD_RUB_2020[[#This Row],[Вход норм]]-USD_RUB_2020[[#This Row],[Выход сети]])^2</f>
        <v>9.6805898861173072E-4</v>
      </c>
      <c r="G61" s="25">
        <f>USD_RUB_2020[[#This Row],[Выход сети]]/$C$24</f>
        <v>66.611364634066106</v>
      </c>
    </row>
    <row r="62" spans="1:7" x14ac:dyDescent="0.25">
      <c r="A62">
        <v>34</v>
      </c>
      <c r="B62" s="8">
        <v>43864</v>
      </c>
      <c r="C62">
        <v>63.66</v>
      </c>
      <c r="D62" s="25">
        <f>USD_RUB_2020[[#This Row],[Курс]]*$C$24</f>
        <v>0.63659999999999994</v>
      </c>
      <c r="E62" s="13">
        <f t="shared" si="0"/>
        <v>0.67911632392968913</v>
      </c>
      <c r="F62" s="25">
        <f>(USD_RUB_2020[[#This Row],[Вход норм]]-USD_RUB_2020[[#This Row],[Выход сети]])^2</f>
        <v>1.8076378004942609E-3</v>
      </c>
      <c r="G62" s="25">
        <f>USD_RUB_2020[[#This Row],[Выход сети]]/$C$24</f>
        <v>67.911632392968912</v>
      </c>
    </row>
    <row r="63" spans="1:7" x14ac:dyDescent="0.25">
      <c r="A63">
        <v>35</v>
      </c>
      <c r="B63" s="8">
        <v>43865</v>
      </c>
      <c r="C63">
        <v>63.63</v>
      </c>
      <c r="D63" s="25">
        <f>USD_RUB_2020[[#This Row],[Курс]]*$C$24</f>
        <v>0.63630000000000009</v>
      </c>
      <c r="E63" s="13">
        <f t="shared" si="0"/>
        <v>0.68288594244415135</v>
      </c>
      <c r="F63" s="25">
        <f>(USD_RUB_2020[[#This Row],[Вход норм]]-USD_RUB_2020[[#This Row],[Выход сети]])^2</f>
        <v>2.1702500334097739E-3</v>
      </c>
      <c r="G63" s="25">
        <f>USD_RUB_2020[[#This Row],[Выход сети]]/$C$24</f>
        <v>68.288594244415137</v>
      </c>
    </row>
    <row r="64" spans="1:7" x14ac:dyDescent="0.25">
      <c r="A64">
        <v>36</v>
      </c>
      <c r="B64" s="8">
        <v>43866</v>
      </c>
      <c r="C64">
        <v>63.13</v>
      </c>
      <c r="D64" s="25">
        <f>USD_RUB_2020[[#This Row],[Курс]]*$C$24</f>
        <v>0.63130000000000008</v>
      </c>
      <c r="E64" s="13">
        <f t="shared" si="0"/>
        <v>0.67493575481796497</v>
      </c>
      <c r="F64" s="25">
        <f>(USD_RUB_2020[[#This Row],[Вход норм]]-USD_RUB_2020[[#This Row],[Выход сети]])^2</f>
        <v>1.9040790985335461E-3</v>
      </c>
      <c r="G64" s="25">
        <f>USD_RUB_2020[[#This Row],[Выход сети]]/$C$24</f>
        <v>67.493575481796498</v>
      </c>
    </row>
    <row r="65" spans="1:7" x14ac:dyDescent="0.25">
      <c r="A65">
        <v>37</v>
      </c>
      <c r="B65" s="8">
        <v>43867</v>
      </c>
      <c r="C65">
        <v>62.91</v>
      </c>
      <c r="D65" s="25">
        <f>USD_RUB_2020[[#This Row],[Курс]]*$C$24</f>
        <v>0.62909999999999999</v>
      </c>
      <c r="E65" s="13">
        <f t="shared" si="0"/>
        <v>0.66620850483194893</v>
      </c>
      <c r="F65" s="25">
        <f>(USD_RUB_2020[[#This Row],[Вход норм]]-USD_RUB_2020[[#This Row],[Выход сети]])^2</f>
        <v>1.3770411308627779E-3</v>
      </c>
      <c r="G65" s="25">
        <f>USD_RUB_2020[[#This Row],[Выход сети]]/$C$24</f>
        <v>66.620850483194886</v>
      </c>
    </row>
    <row r="66" spans="1:7" x14ac:dyDescent="0.25">
      <c r="A66">
        <v>38</v>
      </c>
      <c r="B66" s="8">
        <v>43868</v>
      </c>
      <c r="C66">
        <v>63.3</v>
      </c>
      <c r="D66" s="25">
        <f>USD_RUB_2020[[#This Row],[Курс]]*$C$24</f>
        <v>0.63300000000000001</v>
      </c>
      <c r="E66" s="13">
        <f t="shared" si="0"/>
        <v>0.67233238531410722</v>
      </c>
      <c r="F66" s="25">
        <f>(USD_RUB_2020[[#This Row],[Вход норм]]-USD_RUB_2020[[#This Row],[Выход сети]])^2</f>
        <v>1.5470365344973965E-3</v>
      </c>
      <c r="G66" s="25">
        <f>USD_RUB_2020[[#This Row],[Выход сети]]/$C$24</f>
        <v>67.23323853141072</v>
      </c>
    </row>
    <row r="67" spans="1:7" x14ac:dyDescent="0.25">
      <c r="A67">
        <v>39</v>
      </c>
      <c r="B67" s="8">
        <v>43869</v>
      </c>
      <c r="C67">
        <v>63.76</v>
      </c>
      <c r="D67" s="25">
        <f>USD_RUB_2020[[#This Row],[Курс]]*$C$24</f>
        <v>0.63759999999999994</v>
      </c>
      <c r="E67" s="13">
        <f t="shared" si="0"/>
        <v>0.67159371556065894</v>
      </c>
      <c r="F67" s="25">
        <f>(USD_RUB_2020[[#This Row],[Вход норм]]-USD_RUB_2020[[#This Row],[Выход сети]])^2</f>
        <v>1.1555726976189898E-3</v>
      </c>
      <c r="G67" s="25">
        <f>USD_RUB_2020[[#This Row],[Выход сети]]/$C$24</f>
        <v>67.159371556065892</v>
      </c>
    </row>
    <row r="68" spans="1:7" x14ac:dyDescent="0.25">
      <c r="A68">
        <v>40</v>
      </c>
      <c r="B68" s="8">
        <v>43870</v>
      </c>
      <c r="C68">
        <v>63.77</v>
      </c>
      <c r="D68" s="25">
        <f>USD_RUB_2020[[#This Row],[Курс]]*$C$24</f>
        <v>0.63770000000000004</v>
      </c>
      <c r="E68" s="13">
        <f t="shared" si="0"/>
        <v>0.66884325155756119</v>
      </c>
      <c r="F68" s="25">
        <f>(USD_RUB_2020[[#This Row],[Вход норм]]-USD_RUB_2020[[#This Row],[Выход сети]])^2</f>
        <v>9.6990211757753476E-4</v>
      </c>
      <c r="G68" s="25">
        <f>USD_RUB_2020[[#This Row],[Выход сети]]/$C$24</f>
        <v>66.884325155756116</v>
      </c>
    </row>
    <row r="69" spans="1:7" x14ac:dyDescent="0.25">
      <c r="A69">
        <v>41</v>
      </c>
      <c r="B69" s="8">
        <v>43871</v>
      </c>
      <c r="C69">
        <v>63.85</v>
      </c>
      <c r="D69" s="25">
        <f>USD_RUB_2020[[#This Row],[Курс]]*$C$24</f>
        <v>0.63850000000000007</v>
      </c>
      <c r="E69" s="13">
        <f t="shared" si="0"/>
        <v>0.68082921164193544</v>
      </c>
      <c r="F69" s="25">
        <f>(USD_RUB_2020[[#This Row],[Вход норм]]-USD_RUB_2020[[#This Row],[Выход сети]])^2</f>
        <v>1.791762158227757E-3</v>
      </c>
      <c r="G69" s="25">
        <f>USD_RUB_2020[[#This Row],[Выход сети]]/$C$24</f>
        <v>68.082921164193536</v>
      </c>
    </row>
    <row r="70" spans="1:7" x14ac:dyDescent="0.25">
      <c r="A70">
        <v>42</v>
      </c>
      <c r="B70" s="8">
        <v>43872</v>
      </c>
      <c r="C70">
        <v>63.9</v>
      </c>
      <c r="D70" s="25">
        <f>USD_RUB_2020[[#This Row],[Курс]]*$C$24</f>
        <v>0.63900000000000001</v>
      </c>
      <c r="E70" s="13">
        <f t="shared" si="0"/>
        <v>0.6870086793378728</v>
      </c>
      <c r="F70" s="25">
        <f>(USD_RUB_2020[[#This Row],[Вход норм]]-USD_RUB_2020[[#This Row],[Выход сети]])^2</f>
        <v>2.3048332917666933E-3</v>
      </c>
      <c r="G70" s="25">
        <f>USD_RUB_2020[[#This Row],[Выход сети]]/$C$24</f>
        <v>68.700867933787279</v>
      </c>
    </row>
    <row r="71" spans="1:7" x14ac:dyDescent="0.25">
      <c r="A71">
        <v>43</v>
      </c>
      <c r="B71" s="8">
        <v>43873</v>
      </c>
      <c r="C71">
        <v>63.49</v>
      </c>
      <c r="D71" s="25">
        <f>USD_RUB_2020[[#This Row],[Курс]]*$C$24</f>
        <v>0.63490000000000002</v>
      </c>
      <c r="E71" s="13">
        <f t="shared" si="0"/>
        <v>0.68087108079626169</v>
      </c>
      <c r="F71" s="25">
        <f>(USD_RUB_2020[[#This Row],[Вход норм]]-USD_RUB_2020[[#This Row],[Выход сети]])^2</f>
        <v>2.1133402695764181E-3</v>
      </c>
      <c r="G71" s="25">
        <f>USD_RUB_2020[[#This Row],[Выход сети]]/$C$24</f>
        <v>68.087108079626162</v>
      </c>
    </row>
    <row r="72" spans="1:7" x14ac:dyDescent="0.25">
      <c r="A72">
        <v>44</v>
      </c>
      <c r="B72" s="8">
        <v>43874</v>
      </c>
      <c r="C72">
        <v>63.29</v>
      </c>
      <c r="D72" s="25">
        <f>USD_RUB_2020[[#This Row],[Курс]]*$C$24</f>
        <v>0.63290000000000002</v>
      </c>
      <c r="E72" s="13">
        <f t="shared" si="0"/>
        <v>0.66659226918910564</v>
      </c>
      <c r="F72" s="25">
        <f>(USD_RUB_2020[[#This Row],[Вход норм]]-USD_RUB_2020[[#This Row],[Выход сети]])^2</f>
        <v>1.1351690031111558E-3</v>
      </c>
      <c r="G72" s="25">
        <f>USD_RUB_2020[[#This Row],[Выход сети]]/$C$24</f>
        <v>66.659226918910562</v>
      </c>
    </row>
    <row r="73" spans="1:7" x14ac:dyDescent="0.25">
      <c r="A73">
        <v>45</v>
      </c>
      <c r="B73" s="8">
        <v>43875</v>
      </c>
      <c r="C73">
        <v>63.53</v>
      </c>
      <c r="D73" s="25">
        <f>USD_RUB_2020[[#This Row],[Курс]]*$C$24</f>
        <v>0.63529999999999998</v>
      </c>
      <c r="E73" s="13">
        <f t="shared" si="0"/>
        <v>0.67308356279605452</v>
      </c>
      <c r="F73" s="25">
        <f>(USD_RUB_2020[[#This Row],[Вход норм]]-USD_RUB_2020[[#This Row],[Выход сети]])^2</f>
        <v>1.4275976175633974E-3</v>
      </c>
      <c r="G73" s="25">
        <f>USD_RUB_2020[[#This Row],[Выход сети]]/$C$24</f>
        <v>67.308356279605448</v>
      </c>
    </row>
    <row r="74" spans="1:7" x14ac:dyDescent="0.25">
      <c r="A74">
        <v>46</v>
      </c>
      <c r="B74" s="8">
        <v>43876</v>
      </c>
      <c r="C74">
        <v>63.53</v>
      </c>
      <c r="D74" s="25">
        <f>USD_RUB_2020[[#This Row],[Курс]]*$C$24</f>
        <v>0.63529999999999998</v>
      </c>
      <c r="E74" s="13">
        <f t="shared" si="0"/>
        <v>0.67553504786086749</v>
      </c>
      <c r="F74" s="25">
        <f>(USD_RUB_2020[[#This Row],[Вход норм]]-USD_RUB_2020[[#This Row],[Выход сети]])^2</f>
        <v>1.6188590763662994E-3</v>
      </c>
      <c r="G74" s="25">
        <f>USD_RUB_2020[[#This Row],[Выход сети]]/$C$24</f>
        <v>67.553504786086748</v>
      </c>
    </row>
    <row r="75" spans="1:7" x14ac:dyDescent="0.25">
      <c r="A75">
        <v>47</v>
      </c>
      <c r="B75" s="8">
        <v>43877</v>
      </c>
      <c r="C75">
        <v>63.53</v>
      </c>
      <c r="D75" s="25">
        <f>USD_RUB_2020[[#This Row],[Курс]]*$C$24</f>
        <v>0.63529999999999998</v>
      </c>
      <c r="E75" s="13">
        <f t="shared" si="0"/>
        <v>0.66665030848773554</v>
      </c>
      <c r="F75" s="25">
        <f>(USD_RUB_2020[[#This Row],[Вход норм]]-USD_RUB_2020[[#This Row],[Выход сети]])^2</f>
        <v>9.828418422761847E-4</v>
      </c>
      <c r="G75" s="25">
        <f>USD_RUB_2020[[#This Row],[Выход сети]]/$C$24</f>
        <v>66.665030848773554</v>
      </c>
    </row>
    <row r="76" spans="1:7" x14ac:dyDescent="0.25">
      <c r="A76">
        <v>48</v>
      </c>
      <c r="B76" s="8">
        <v>43878</v>
      </c>
      <c r="C76">
        <v>63.48</v>
      </c>
      <c r="D76" s="25">
        <f>USD_RUB_2020[[#This Row],[Курс]]*$C$24</f>
        <v>0.63480000000000003</v>
      </c>
      <c r="E76" s="13">
        <f t="shared" si="0"/>
        <v>0.6770198047303676</v>
      </c>
      <c r="F76" s="25">
        <f>(USD_RUB_2020[[#This Row],[Вход норм]]-USD_RUB_2020[[#This Row],[Выход сети]])^2</f>
        <v>1.782511911470368E-3</v>
      </c>
      <c r="G76" s="25">
        <f>USD_RUB_2020[[#This Row],[Выход сети]]/$C$24</f>
        <v>67.701980473036755</v>
      </c>
    </row>
    <row r="77" spans="1:7" x14ac:dyDescent="0.25">
      <c r="A77">
        <v>49</v>
      </c>
      <c r="B77" s="8">
        <v>43879</v>
      </c>
      <c r="C77">
        <v>63.55</v>
      </c>
      <c r="D77" s="25">
        <f>USD_RUB_2020[[#This Row],[Курс]]*$C$24</f>
        <v>0.63549999999999995</v>
      </c>
      <c r="E77" s="13">
        <f t="shared" si="0"/>
        <v>0.68248126574843981</v>
      </c>
      <c r="F77" s="25">
        <f>(USD_RUB_2020[[#This Row],[Вход норм]]-USD_RUB_2020[[#This Row],[Выход сети]])^2</f>
        <v>2.2072393313255284E-3</v>
      </c>
      <c r="G77" s="25">
        <f>USD_RUB_2020[[#This Row],[Выход сети]]/$C$24</f>
        <v>68.24812657484398</v>
      </c>
    </row>
    <row r="78" spans="1:7" x14ac:dyDescent="0.25">
      <c r="A78">
        <v>50</v>
      </c>
      <c r="B78" s="8">
        <v>43880</v>
      </c>
      <c r="C78">
        <v>63.74</v>
      </c>
      <c r="D78" s="25">
        <f>USD_RUB_2020[[#This Row],[Курс]]*$C$24</f>
        <v>0.63740000000000008</v>
      </c>
      <c r="E78" s="13">
        <f t="shared" si="0"/>
        <v>0.6712797109680404</v>
      </c>
      <c r="F78" s="25">
        <f>(USD_RUB_2020[[#This Row],[Вход норм]]-USD_RUB_2020[[#This Row],[Выход сети]])^2</f>
        <v>1.1478348152779516E-3</v>
      </c>
      <c r="G78" s="25">
        <f>USD_RUB_2020[[#This Row],[Выход сети]]/$C$24</f>
        <v>67.127971096804032</v>
      </c>
    </row>
    <row r="79" spans="1:7" x14ac:dyDescent="0.25">
      <c r="A79">
        <v>51</v>
      </c>
      <c r="B79" s="8">
        <v>43881</v>
      </c>
      <c r="C79">
        <v>63.69</v>
      </c>
      <c r="D79" s="25">
        <f>USD_RUB_2020[[#This Row],[Курс]]*$C$24</f>
        <v>0.63690000000000002</v>
      </c>
      <c r="E79" s="13">
        <f t="shared" si="0"/>
        <v>0.67714591693948245</v>
      </c>
      <c r="F79" s="25">
        <f>(USD_RUB_2020[[#This Row],[Вход норм]]-USD_RUB_2020[[#This Row],[Выход сети]])^2</f>
        <v>1.6197338302997187E-3</v>
      </c>
      <c r="G79" s="25">
        <f>USD_RUB_2020[[#This Row],[Выход сети]]/$C$24</f>
        <v>67.71459169394825</v>
      </c>
    </row>
    <row r="80" spans="1:7" x14ac:dyDescent="0.25">
      <c r="A80">
        <v>52</v>
      </c>
      <c r="B80" s="8">
        <v>43882</v>
      </c>
      <c r="C80">
        <v>64.010000000000005</v>
      </c>
      <c r="D80" s="25">
        <f>USD_RUB_2020[[#This Row],[Курс]]*$C$24</f>
        <v>0.64010000000000011</v>
      </c>
      <c r="E80" s="13">
        <f t="shared" si="0"/>
        <v>0.67550852373028392</v>
      </c>
      <c r="F80" s="25">
        <f>(USD_RUB_2020[[#This Row],[Вход норм]]-USD_RUB_2020[[#This Row],[Выход сети]])^2</f>
        <v>1.2537635527580713E-3</v>
      </c>
      <c r="G80" s="25">
        <f>USD_RUB_2020[[#This Row],[Выход сети]]/$C$24</f>
        <v>67.550852373028391</v>
      </c>
    </row>
    <row r="81" spans="1:7" x14ac:dyDescent="0.25">
      <c r="A81">
        <v>53</v>
      </c>
      <c r="B81" s="8">
        <v>43883</v>
      </c>
      <c r="C81">
        <v>64.25</v>
      </c>
      <c r="D81" s="25">
        <f>USD_RUB_2020[[#This Row],[Курс]]*$C$24</f>
        <v>0.64249999999999996</v>
      </c>
      <c r="E81" s="13">
        <f t="shared" si="0"/>
        <v>0.68023829071225028</v>
      </c>
      <c r="F81" s="25">
        <f>(USD_RUB_2020[[#This Row],[Вход норм]]-USD_RUB_2020[[#This Row],[Выход сети]])^2</f>
        <v>1.4241785858823189E-3</v>
      </c>
      <c r="G81" s="25">
        <f>USD_RUB_2020[[#This Row],[Выход сети]]/$C$24</f>
        <v>68.023829071225023</v>
      </c>
    </row>
    <row r="82" spans="1:7" x14ac:dyDescent="0.25">
      <c r="A82">
        <v>54</v>
      </c>
      <c r="B82" s="8">
        <v>43884</v>
      </c>
      <c r="C82">
        <v>64.25</v>
      </c>
      <c r="D82" s="25">
        <f>USD_RUB_2020[[#This Row],[Курс]]*$C$24</f>
        <v>0.64249999999999996</v>
      </c>
      <c r="E82" s="13">
        <f t="shared" si="0"/>
        <v>0.68384686856904486</v>
      </c>
      <c r="F82" s="25">
        <f>(USD_RUB_2020[[#This Row],[Вход норм]]-USD_RUB_2020[[#This Row],[Выход сети]])^2</f>
        <v>1.7095635404658733E-3</v>
      </c>
      <c r="G82" s="25">
        <f>USD_RUB_2020[[#This Row],[Выход сети]]/$C$24</f>
        <v>68.38468685690448</v>
      </c>
    </row>
    <row r="83" spans="1:7" x14ac:dyDescent="0.25">
      <c r="A83">
        <v>55</v>
      </c>
      <c r="B83" s="8">
        <v>43885</v>
      </c>
      <c r="C83">
        <v>64.569999999999993</v>
      </c>
      <c r="D83" s="25">
        <f>USD_RUB_2020[[#This Row],[Курс]]*$C$24</f>
        <v>0.64569999999999994</v>
      </c>
      <c r="E83" s="13">
        <f t="shared" si="0"/>
        <v>0.67547352496999125</v>
      </c>
      <c r="F83" s="25">
        <f>(USD_RUB_2020[[#This Row],[Вход норм]]-USD_RUB_2020[[#This Row],[Выход сети]])^2</f>
        <v>8.8646278913869577E-4</v>
      </c>
      <c r="G83" s="25">
        <f>USD_RUB_2020[[#This Row],[Выход сети]]/$C$24</f>
        <v>67.547352496999125</v>
      </c>
    </row>
    <row r="84" spans="1:7" x14ac:dyDescent="0.25">
      <c r="A84">
        <v>56</v>
      </c>
      <c r="B84" s="8">
        <v>43886</v>
      </c>
      <c r="C84">
        <v>65.13</v>
      </c>
      <c r="D84" s="25">
        <f>USD_RUB_2020[[#This Row],[Курс]]*$C$24</f>
        <v>0.65129999999999999</v>
      </c>
      <c r="E84" s="13">
        <f t="shared" si="0"/>
        <v>0.68827061252671906</v>
      </c>
      <c r="F84" s="25">
        <f>(USD_RUB_2020[[#This Row],[Вход норм]]-USD_RUB_2020[[#This Row],[Выход сети]])^2</f>
        <v>1.3668261906007971E-3</v>
      </c>
      <c r="G84" s="25">
        <f>USD_RUB_2020[[#This Row],[Выход сети]]/$C$24</f>
        <v>68.827061252671911</v>
      </c>
    </row>
    <row r="85" spans="1:7" x14ac:dyDescent="0.25">
      <c r="A85">
        <v>57</v>
      </c>
      <c r="B85" s="8">
        <v>43887</v>
      </c>
      <c r="C85">
        <v>65.319999999999993</v>
      </c>
      <c r="D85" s="25">
        <f>USD_RUB_2020[[#This Row],[Курс]]*$C$24</f>
        <v>0.65319999999999989</v>
      </c>
      <c r="E85" s="13">
        <f t="shared" si="0"/>
        <v>0.68654565693490155</v>
      </c>
      <c r="F85" s="25">
        <f>(USD_RUB_2020[[#This Row],[Вход норм]]-USD_RUB_2020[[#This Row],[Выход сети]])^2</f>
        <v>1.1119328364201551E-3</v>
      </c>
      <c r="G85" s="25">
        <f>USD_RUB_2020[[#This Row],[Выход сети]]/$C$24</f>
        <v>68.654565693490156</v>
      </c>
    </row>
    <row r="86" spans="1:7" x14ac:dyDescent="0.25">
      <c r="A86">
        <v>58</v>
      </c>
      <c r="B86" s="8">
        <v>43888</v>
      </c>
      <c r="C86">
        <v>65.59</v>
      </c>
      <c r="D86" s="25">
        <f>USD_RUB_2020[[#This Row],[Курс]]*$C$24</f>
        <v>0.65590000000000004</v>
      </c>
      <c r="E86" s="13">
        <f t="shared" si="0"/>
        <v>0.68348633715294382</v>
      </c>
      <c r="F86" s="25">
        <f>(USD_RUB_2020[[#This Row],[Вход норм]]-USD_RUB_2020[[#This Row],[Выход сети]])^2</f>
        <v>7.6100599751588666E-4</v>
      </c>
      <c r="G86" s="25">
        <f>USD_RUB_2020[[#This Row],[Выход сети]]/$C$24</f>
        <v>68.348633715294383</v>
      </c>
    </row>
    <row r="87" spans="1:7" x14ac:dyDescent="0.25">
      <c r="A87">
        <v>59</v>
      </c>
      <c r="B87" s="8">
        <v>43889</v>
      </c>
      <c r="C87">
        <v>66.31</v>
      </c>
      <c r="D87" s="25">
        <f>USD_RUB_2020[[#This Row],[Курс]]*$C$24</f>
        <v>0.66310000000000002</v>
      </c>
      <c r="E87" s="13">
        <f t="shared" si="0"/>
        <v>0.69312750667477685</v>
      </c>
      <c r="F87" s="25">
        <f>(USD_RUB_2020[[#This Row],[Вход норм]]-USD_RUB_2020[[#This Row],[Выход сети]])^2</f>
        <v>9.016511571037669E-4</v>
      </c>
      <c r="G87" s="25">
        <f>USD_RUB_2020[[#This Row],[Выход сети]]/$C$24</f>
        <v>69.312750667477687</v>
      </c>
    </row>
    <row r="88" spans="1:7" x14ac:dyDescent="0.25">
      <c r="A88">
        <v>60</v>
      </c>
      <c r="B88" s="8">
        <v>43890</v>
      </c>
      <c r="C88">
        <v>67.040000000000006</v>
      </c>
      <c r="D88" s="25">
        <f>USD_RUB_2020[[#This Row],[Курс]]*$C$24</f>
        <v>0.67040000000000011</v>
      </c>
      <c r="E88" s="13">
        <f t="shared" si="0"/>
        <v>0.69867910142438894</v>
      </c>
      <c r="F88" s="25">
        <f>(USD_RUB_2020[[#This Row],[Вход норм]]-USD_RUB_2020[[#This Row],[Выход сети]])^2</f>
        <v>7.9970757737087038E-4</v>
      </c>
      <c r="G88" s="25">
        <f>USD_RUB_2020[[#This Row],[Выход сети]]/$C$24</f>
        <v>69.867910142438888</v>
      </c>
    </row>
    <row r="89" spans="1:7" x14ac:dyDescent="0.25">
      <c r="A89">
        <v>61</v>
      </c>
      <c r="B89" s="8">
        <v>43891</v>
      </c>
      <c r="C89">
        <v>67.040000000000006</v>
      </c>
      <c r="D89" s="25">
        <f>USD_RUB_2020[[#This Row],[Курс]]*$C$24</f>
        <v>0.67040000000000011</v>
      </c>
      <c r="E89" s="13">
        <f t="shared" si="0"/>
        <v>0.69355252804416201</v>
      </c>
      <c r="F89" s="25">
        <f>(USD_RUB_2020[[#This Row],[Вход норм]]-USD_RUB_2020[[#This Row],[Выход сети]])^2</f>
        <v>5.360395548357033E-4</v>
      </c>
      <c r="G89" s="25">
        <f>USD_RUB_2020[[#This Row],[Выход сети]]/$C$24</f>
        <v>69.355252804416196</v>
      </c>
    </row>
    <row r="90" spans="1:7" x14ac:dyDescent="0.25">
      <c r="A90">
        <v>62</v>
      </c>
      <c r="B90" s="8">
        <v>43892</v>
      </c>
      <c r="C90">
        <v>66.959999999999994</v>
      </c>
      <c r="D90" s="25">
        <f>USD_RUB_2020[[#This Row],[Курс]]*$C$24</f>
        <v>0.66959999999999997</v>
      </c>
      <c r="E90" s="13">
        <f t="shared" si="0"/>
        <v>0.69836280295865549</v>
      </c>
      <c r="F90" s="25">
        <f>(USD_RUB_2020[[#This Row],[Вход норм]]-USD_RUB_2020[[#This Row],[Выход сети]])^2</f>
        <v>8.2729883403844277E-4</v>
      </c>
      <c r="G90" s="25">
        <f>USD_RUB_2020[[#This Row],[Выход сети]]/$C$24</f>
        <v>69.836280295865549</v>
      </c>
    </row>
    <row r="91" spans="1:7" x14ac:dyDescent="0.25">
      <c r="A91">
        <v>63</v>
      </c>
      <c r="B91" s="8">
        <v>43893</v>
      </c>
      <c r="C91">
        <v>66.53</v>
      </c>
      <c r="D91" s="25">
        <f>USD_RUB_2020[[#This Row],[Курс]]*$C$24</f>
        <v>0.6653</v>
      </c>
      <c r="E91" s="13">
        <f t="shared" si="0"/>
        <v>0.701863019568994</v>
      </c>
      <c r="F91" s="25">
        <f>(USD_RUB_2020[[#This Row],[Вход норм]]-USD_RUB_2020[[#This Row],[Выход сети]])^2</f>
        <v>1.3368544000026377E-3</v>
      </c>
      <c r="G91" s="25">
        <f>USD_RUB_2020[[#This Row],[Выход сети]]/$C$24</f>
        <v>70.186301956899399</v>
      </c>
    </row>
    <row r="92" spans="1:7" x14ac:dyDescent="0.25">
      <c r="A92">
        <v>64</v>
      </c>
      <c r="B92" s="8">
        <v>43894</v>
      </c>
      <c r="C92">
        <v>66.19</v>
      </c>
      <c r="D92" s="25">
        <f>USD_RUB_2020[[#This Row],[Курс]]*$C$24</f>
        <v>0.66190000000000004</v>
      </c>
      <c r="E92" s="13">
        <f t="shared" si="0"/>
        <v>0.69423721235795466</v>
      </c>
      <c r="F92" s="25">
        <f>(USD_RUB_2020[[#This Row],[Вход норм]]-USD_RUB_2020[[#This Row],[Выход сети]])^2</f>
        <v>1.0456953030834526E-3</v>
      </c>
      <c r="G92" s="25">
        <f>USD_RUB_2020[[#This Row],[Выход сети]]/$C$24</f>
        <v>69.423721235795469</v>
      </c>
    </row>
    <row r="93" spans="1:7" x14ac:dyDescent="0.25">
      <c r="A93">
        <v>65</v>
      </c>
      <c r="B93" s="8">
        <v>43895</v>
      </c>
      <c r="C93">
        <v>66.16</v>
      </c>
      <c r="D93" s="25">
        <f>USD_RUB_2020[[#This Row],[Курс]]*$C$24</f>
        <v>0.66159999999999997</v>
      </c>
      <c r="E93" s="13">
        <f t="shared" si="0"/>
        <v>0.67713296656614819</v>
      </c>
      <c r="F93" s="25">
        <f>(USD_RUB_2020[[#This Row],[Вход норм]]-USD_RUB_2020[[#This Row],[Выход сети]])^2</f>
        <v>2.4127305034507844E-4</v>
      </c>
      <c r="G93" s="25">
        <f>USD_RUB_2020[[#This Row],[Выход сети]]/$C$24</f>
        <v>67.713296656614816</v>
      </c>
    </row>
    <row r="94" spans="1:7" x14ac:dyDescent="0.25">
      <c r="A94">
        <v>66</v>
      </c>
      <c r="B94" s="8">
        <v>43896</v>
      </c>
      <c r="C94">
        <v>67.099999999999994</v>
      </c>
      <c r="D94" s="25">
        <f>USD_RUB_2020[[#This Row],[Курс]]*$C$24</f>
        <v>0.67099999999999993</v>
      </c>
      <c r="E94" s="13">
        <f t="shared" si="0"/>
        <v>0.68836322500964309</v>
      </c>
      <c r="F94" s="25">
        <f>(USD_RUB_2020[[#This Row],[Вход норм]]-USD_RUB_2020[[#This Row],[Выход сети]])^2</f>
        <v>3.0148158273549764E-4</v>
      </c>
      <c r="G94" s="25">
        <f>USD_RUB_2020[[#This Row],[Выход сети]]/$C$24</f>
        <v>68.8363225009643</v>
      </c>
    </row>
    <row r="95" spans="1:7" x14ac:dyDescent="0.25">
      <c r="A95">
        <v>67</v>
      </c>
      <c r="B95" s="8">
        <v>43897</v>
      </c>
      <c r="C95">
        <v>68.03</v>
      </c>
      <c r="D95" s="25">
        <f>USD_RUB_2020[[#This Row],[Курс]]*$C$24</f>
        <v>0.68030000000000002</v>
      </c>
      <c r="E95" s="13">
        <f t="shared" si="0"/>
        <v>0.69066990390340521</v>
      </c>
      <c r="F95" s="25">
        <f>(USD_RUB_2020[[#This Row],[Вход норм]]-USD_RUB_2020[[#This Row],[Выход сети]])^2</f>
        <v>1.0753490696585835E-4</v>
      </c>
      <c r="G95" s="25">
        <f>USD_RUB_2020[[#This Row],[Выход сети]]/$C$24</f>
        <v>69.066990390340521</v>
      </c>
    </row>
    <row r="96" spans="1:7" x14ac:dyDescent="0.25">
      <c r="A96">
        <v>68</v>
      </c>
      <c r="B96" s="8">
        <v>43898</v>
      </c>
      <c r="C96">
        <v>68.06</v>
      </c>
      <c r="D96" s="25">
        <f>USD_RUB_2020[[#This Row],[Курс]]*$C$24</f>
        <v>0.68059999999999998</v>
      </c>
      <c r="E96" s="13">
        <f t="shared" si="0"/>
        <v>0.70489781573971466</v>
      </c>
      <c r="F96" s="25">
        <f>(USD_RUB_2020[[#This Row],[Вход норм]]-USD_RUB_2020[[#This Row],[Выход сети]])^2</f>
        <v>5.9038384972112635E-4</v>
      </c>
      <c r="G96" s="25">
        <f>USD_RUB_2020[[#This Row],[Выход сети]]/$C$24</f>
        <v>70.48978157397147</v>
      </c>
    </row>
    <row r="97" spans="1:7" x14ac:dyDescent="0.25">
      <c r="A97">
        <v>69</v>
      </c>
      <c r="B97" s="8">
        <v>43899</v>
      </c>
      <c r="C97">
        <v>70.13</v>
      </c>
      <c r="D97" s="25">
        <f>USD_RUB_2020[[#This Row],[Курс]]*$C$24</f>
        <v>0.70129999999999992</v>
      </c>
      <c r="E97" s="13">
        <f t="shared" si="0"/>
        <v>0.70586085070182758</v>
      </c>
      <c r="F97" s="25">
        <f>(USD_RUB_2020[[#This Row],[Вход норм]]-USD_RUB_2020[[#This Row],[Выход сети]])^2</f>
        <v>2.080135912436183E-5</v>
      </c>
      <c r="G97" s="25">
        <f>USD_RUB_2020[[#This Row],[Выход сети]]/$C$24</f>
        <v>70.586085070182762</v>
      </c>
    </row>
    <row r="98" spans="1:7" x14ac:dyDescent="0.25">
      <c r="A98">
        <v>70</v>
      </c>
      <c r="B98" s="8">
        <v>43900</v>
      </c>
      <c r="C98">
        <v>72.930000000000007</v>
      </c>
      <c r="D98" s="25">
        <f>USD_RUB_2020[[#This Row],[Курс]]*$C$24</f>
        <v>0.72930000000000006</v>
      </c>
      <c r="E98" s="13">
        <f t="shared" si="0"/>
        <v>0.72732133283208178</v>
      </c>
      <c r="F98" s="25">
        <f>(USD_RUB_2020[[#This Row],[Вход норм]]-USD_RUB_2020[[#This Row],[Выход сети]])^2</f>
        <v>3.9151237613977465E-6</v>
      </c>
      <c r="G98" s="25">
        <f>USD_RUB_2020[[#This Row],[Выход сети]]/$C$24</f>
        <v>72.732133283208171</v>
      </c>
    </row>
    <row r="99" spans="1:7" x14ac:dyDescent="0.25">
      <c r="A99">
        <v>71</v>
      </c>
      <c r="B99" s="8">
        <v>43901</v>
      </c>
      <c r="C99">
        <v>71.7</v>
      </c>
      <c r="D99" s="25">
        <f>USD_RUB_2020[[#This Row],[Курс]]*$C$24</f>
        <v>0.71700000000000008</v>
      </c>
      <c r="E99" s="13">
        <f t="shared" si="0"/>
        <v>0.73656081826429043</v>
      </c>
      <c r="F99" s="25">
        <f>(USD_RUB_2020[[#This Row],[Вход норм]]-USD_RUB_2020[[#This Row],[Выход сети]])^2</f>
        <v>3.8262561116859484E-4</v>
      </c>
      <c r="G99" s="25">
        <f>USD_RUB_2020[[#This Row],[Выход сети]]/$C$24</f>
        <v>73.656081826429045</v>
      </c>
    </row>
    <row r="100" spans="1:7" x14ac:dyDescent="0.25">
      <c r="A100">
        <v>72</v>
      </c>
      <c r="B100" s="8">
        <v>43902</v>
      </c>
      <c r="C100">
        <v>72.8</v>
      </c>
      <c r="D100" s="25">
        <f>USD_RUB_2020[[#This Row],[Курс]]*$C$24</f>
        <v>0.72799999999999998</v>
      </c>
      <c r="E100" s="13">
        <f t="shared" si="0"/>
        <v>0.70858632517952158</v>
      </c>
      <c r="F100" s="25">
        <f>(USD_RUB_2020[[#This Row],[Вход норм]]-USD_RUB_2020[[#This Row],[Выход сети]])^2</f>
        <v>3.7689077003527703E-4</v>
      </c>
      <c r="G100" s="25">
        <f>USD_RUB_2020[[#This Row],[Выход сети]]/$C$24</f>
        <v>70.858632517952159</v>
      </c>
    </row>
    <row r="101" spans="1:7" x14ac:dyDescent="0.25">
      <c r="A101">
        <v>73</v>
      </c>
      <c r="B101" s="8">
        <v>43903</v>
      </c>
      <c r="C101">
        <v>74.03</v>
      </c>
      <c r="D101" s="25">
        <f>USD_RUB_2020[[#This Row],[Курс]]*$C$24</f>
        <v>0.74030000000000007</v>
      </c>
      <c r="E101" s="13">
        <f t="shared" si="0"/>
        <v>0.74155684344668393</v>
      </c>
      <c r="F101" s="25">
        <f>(USD_RUB_2020[[#This Row],[Вход норм]]-USD_RUB_2020[[#This Row],[Выход сети]])^2</f>
        <v>1.5796554494721751E-6</v>
      </c>
      <c r="G101" s="25">
        <f>USD_RUB_2020[[#This Row],[Выход сети]]/$C$24</f>
        <v>74.155684344668387</v>
      </c>
    </row>
    <row r="102" spans="1:7" x14ac:dyDescent="0.25">
      <c r="A102">
        <v>74</v>
      </c>
      <c r="B102" s="8">
        <v>43904</v>
      </c>
      <c r="C102">
        <v>72.989999999999995</v>
      </c>
      <c r="D102" s="25">
        <f>USD_RUB_2020[[#This Row],[Курс]]*$C$24</f>
        <v>0.72989999999999999</v>
      </c>
      <c r="E102" s="13">
        <f t="shared" si="0"/>
        <v>0.74966730888705668</v>
      </c>
      <c r="F102" s="25">
        <f>(USD_RUB_2020[[#This Row],[Вход норм]]-USD_RUB_2020[[#This Row],[Выход сети]])^2</f>
        <v>3.9074650063631038E-4</v>
      </c>
      <c r="G102" s="25">
        <f>USD_RUB_2020[[#This Row],[Выход сети]]/$C$24</f>
        <v>74.966730888705669</v>
      </c>
    </row>
    <row r="103" spans="1:7" x14ac:dyDescent="0.25">
      <c r="A103">
        <v>75</v>
      </c>
      <c r="B103" s="8">
        <v>43905</v>
      </c>
      <c r="C103">
        <v>72.989999999999995</v>
      </c>
      <c r="D103" s="25">
        <f>USD_RUB_2020[[#This Row],[Курс]]*$C$24</f>
        <v>0.72989999999999999</v>
      </c>
      <c r="E103" s="13">
        <f t="shared" ref="E103:E166" si="1">TANH(TANH(C94*$B$21+C95*$C$21+C96*$D$21)*$K$21 + TANH(C97*$E$21+C98*$F$21+C99*$G$21)*$L$21 + TANH(C100*$H$21+C101*$I$21+C102*$J$21)*$M$21)*$N$21</f>
        <v>0.64226221531203354</v>
      </c>
      <c r="F103" s="25">
        <f>(USD_RUB_2020[[#This Row],[Вход норм]]-USD_RUB_2020[[#This Row],[Выход сети]])^2</f>
        <v>7.6803813050143679E-3</v>
      </c>
      <c r="G103" s="25">
        <f>USD_RUB_2020[[#This Row],[Выход сети]]/$C$24</f>
        <v>64.22622153120335</v>
      </c>
    </row>
    <row r="104" spans="1:7" x14ac:dyDescent="0.25">
      <c r="A104">
        <v>76</v>
      </c>
      <c r="B104" s="8">
        <v>43906</v>
      </c>
      <c r="C104">
        <v>73.569999999999993</v>
      </c>
      <c r="D104" s="25">
        <f>USD_RUB_2020[[#This Row],[Курс]]*$C$24</f>
        <v>0.73569999999999991</v>
      </c>
      <c r="E104" s="13">
        <f t="shared" si="1"/>
        <v>0.7419661456640757</v>
      </c>
      <c r="F104" s="25">
        <f>(USD_RUB_2020[[#This Row],[Вход норм]]-USD_RUB_2020[[#This Row],[Выход сети]])^2</f>
        <v>3.9264581483415884E-5</v>
      </c>
      <c r="G104" s="25">
        <f>USD_RUB_2020[[#This Row],[Выход сети]]/$C$24</f>
        <v>74.196614566407575</v>
      </c>
    </row>
    <row r="105" spans="1:7" x14ac:dyDescent="0.25">
      <c r="A105">
        <v>77</v>
      </c>
      <c r="B105" s="8">
        <v>43907</v>
      </c>
      <c r="C105">
        <v>74.540000000000006</v>
      </c>
      <c r="D105" s="25">
        <f>USD_RUB_2020[[#This Row],[Курс]]*$C$24</f>
        <v>0.74540000000000006</v>
      </c>
      <c r="E105" s="13">
        <f t="shared" si="1"/>
        <v>0.73417535032132253</v>
      </c>
      <c r="F105" s="25">
        <f>(USD_RUB_2020[[#This Row],[Вход норм]]-USD_RUB_2020[[#This Row],[Выход сети]])^2</f>
        <v>1.2599276040903566E-4</v>
      </c>
      <c r="G105" s="25">
        <f>USD_RUB_2020[[#This Row],[Выход сети]]/$C$24</f>
        <v>73.41753503213225</v>
      </c>
    </row>
    <row r="106" spans="1:7" x14ac:dyDescent="0.25">
      <c r="A106">
        <v>78</v>
      </c>
      <c r="B106" s="8">
        <v>43908</v>
      </c>
      <c r="C106">
        <v>75.959999999999994</v>
      </c>
      <c r="D106" s="25">
        <f>USD_RUB_2020[[#This Row],[Курс]]*$C$24</f>
        <v>0.75959999999999994</v>
      </c>
      <c r="E106" s="13">
        <f t="shared" si="1"/>
        <v>0.69710457771321899</v>
      </c>
      <c r="F106" s="25">
        <f>(USD_RUB_2020[[#This Row],[Вход норм]]-USD_RUB_2020[[#This Row],[Выход сети]])^2</f>
        <v>3.9056778068030777E-3</v>
      </c>
      <c r="G106" s="25">
        <f>USD_RUB_2020[[#This Row],[Выход сети]]/$C$24</f>
        <v>69.710457771321899</v>
      </c>
    </row>
    <row r="107" spans="1:7" x14ac:dyDescent="0.25">
      <c r="A107">
        <v>79</v>
      </c>
      <c r="B107" s="8">
        <v>43909</v>
      </c>
      <c r="C107">
        <v>79.42</v>
      </c>
      <c r="D107" s="25">
        <f>USD_RUB_2020[[#This Row],[Курс]]*$C$24</f>
        <v>0.79420000000000002</v>
      </c>
      <c r="E107" s="13">
        <f t="shared" si="1"/>
        <v>0.75049473500849584</v>
      </c>
      <c r="F107" s="25">
        <f>(USD_RUB_2020[[#This Row],[Вход норм]]-USD_RUB_2020[[#This Row],[Выход сети]])^2</f>
        <v>1.9101501879776007E-3</v>
      </c>
      <c r="G107" s="25">
        <f>USD_RUB_2020[[#This Row],[Выход сети]]/$C$24</f>
        <v>75.049473500849587</v>
      </c>
    </row>
    <row r="108" spans="1:7" x14ac:dyDescent="0.25">
      <c r="A108">
        <v>80</v>
      </c>
      <c r="B108" s="8">
        <v>43910</v>
      </c>
      <c r="C108">
        <v>79.680000000000007</v>
      </c>
      <c r="D108" s="25">
        <f>USD_RUB_2020[[#This Row],[Курс]]*$C$24</f>
        <v>0.79680000000000006</v>
      </c>
      <c r="E108" s="13">
        <f t="shared" si="1"/>
        <v>0.76336442998879017</v>
      </c>
      <c r="F108" s="25">
        <f>(USD_RUB_2020[[#This Row],[Вход норм]]-USD_RUB_2020[[#This Row],[Выход сети]])^2</f>
        <v>1.1179373419745182E-3</v>
      </c>
      <c r="G108" s="25">
        <f>USD_RUB_2020[[#This Row],[Выход сети]]/$C$24</f>
        <v>76.336442998879022</v>
      </c>
    </row>
    <row r="109" spans="1:7" x14ac:dyDescent="0.25">
      <c r="A109">
        <v>81</v>
      </c>
      <c r="B109" s="8">
        <v>43911</v>
      </c>
      <c r="C109">
        <v>79.16</v>
      </c>
      <c r="D109" s="25">
        <f>USD_RUB_2020[[#This Row],[Курс]]*$C$24</f>
        <v>0.79159999999999997</v>
      </c>
      <c r="E109" s="13">
        <f t="shared" si="1"/>
        <v>0.76356339523416261</v>
      </c>
      <c r="F109" s="25">
        <f>(USD_RUB_2020[[#This Row],[Вход норм]]-USD_RUB_2020[[#This Row],[Выход сети]])^2</f>
        <v>7.8605120679577404E-4</v>
      </c>
      <c r="G109" s="25">
        <f>USD_RUB_2020[[#This Row],[Выход сети]]/$C$24</f>
        <v>76.356339523416253</v>
      </c>
    </row>
    <row r="110" spans="1:7" x14ac:dyDescent="0.25">
      <c r="A110">
        <v>82</v>
      </c>
      <c r="B110" s="8">
        <v>43912</v>
      </c>
      <c r="C110">
        <v>78.88</v>
      </c>
      <c r="D110" s="25">
        <f>USD_RUB_2020[[#This Row],[Курс]]*$C$24</f>
        <v>0.78879999999999995</v>
      </c>
      <c r="E110" s="13">
        <f t="shared" si="1"/>
        <v>0.75221138319613978</v>
      </c>
      <c r="F110" s="25">
        <f>(USD_RUB_2020[[#This Row],[Вход норм]]-USD_RUB_2020[[#This Row],[Выход сети]])^2</f>
        <v>1.3387268796197184E-3</v>
      </c>
      <c r="G110" s="25">
        <f>USD_RUB_2020[[#This Row],[Выход сети]]/$C$24</f>
        <v>75.221138319613971</v>
      </c>
    </row>
    <row r="111" spans="1:7" x14ac:dyDescent="0.25">
      <c r="A111">
        <v>83</v>
      </c>
      <c r="B111" s="8">
        <v>43913</v>
      </c>
      <c r="C111">
        <v>79.36</v>
      </c>
      <c r="D111" s="25">
        <f>USD_RUB_2020[[#This Row],[Курс]]*$C$24</f>
        <v>0.79359999999999997</v>
      </c>
      <c r="E111" s="13">
        <f t="shared" si="1"/>
        <v>0.76552283106878982</v>
      </c>
      <c r="F111" s="25">
        <f>(USD_RUB_2020[[#This Row],[Вход норм]]-USD_RUB_2020[[#This Row],[Выход сети]])^2</f>
        <v>7.8832741519171252E-4</v>
      </c>
      <c r="G111" s="25">
        <f>USD_RUB_2020[[#This Row],[Выход сети]]/$C$24</f>
        <v>76.552283106878974</v>
      </c>
    </row>
    <row r="112" spans="1:7" x14ac:dyDescent="0.25">
      <c r="A112">
        <v>84</v>
      </c>
      <c r="B112" s="8">
        <v>43914</v>
      </c>
      <c r="C112">
        <v>79.41</v>
      </c>
      <c r="D112" s="25">
        <f>USD_RUB_2020[[#This Row],[Курс]]*$C$24</f>
        <v>0.79410000000000003</v>
      </c>
      <c r="E112" s="13">
        <f t="shared" si="1"/>
        <v>0.71196985951018887</v>
      </c>
      <c r="F112" s="25">
        <f>(USD_RUB_2020[[#This Row],[Вход норм]]-USD_RUB_2020[[#This Row],[Выход сети]])^2</f>
        <v>6.7453599768761176E-3</v>
      </c>
      <c r="G112" s="25">
        <f>USD_RUB_2020[[#This Row],[Выход сети]]/$C$24</f>
        <v>71.196985951018888</v>
      </c>
    </row>
    <row r="113" spans="1:7" x14ac:dyDescent="0.25">
      <c r="A113">
        <v>85</v>
      </c>
      <c r="B113" s="8">
        <v>43915</v>
      </c>
      <c r="C113">
        <v>78.3</v>
      </c>
      <c r="D113" s="25">
        <f>USD_RUB_2020[[#This Row],[Курс]]*$C$24</f>
        <v>0.78300000000000003</v>
      </c>
      <c r="E113" s="13">
        <f t="shared" si="1"/>
        <v>0.74264076120501687</v>
      </c>
      <c r="F113" s="25">
        <f>(USD_RUB_2020[[#This Row],[Вход норм]]-USD_RUB_2020[[#This Row],[Выход сети]])^2</f>
        <v>1.6288681561104734E-3</v>
      </c>
      <c r="G113" s="25">
        <f>USD_RUB_2020[[#This Row],[Выход сети]]/$C$24</f>
        <v>74.264076120501684</v>
      </c>
    </row>
    <row r="114" spans="1:7" x14ac:dyDescent="0.25">
      <c r="A114">
        <v>86</v>
      </c>
      <c r="B114" s="8">
        <v>43916</v>
      </c>
      <c r="C114">
        <v>78.08</v>
      </c>
      <c r="D114" s="25">
        <f>USD_RUB_2020[[#This Row],[Курс]]*$C$24</f>
        <v>0.78080000000000005</v>
      </c>
      <c r="E114" s="13">
        <f t="shared" si="1"/>
        <v>0.74506442381789784</v>
      </c>
      <c r="F114" s="25">
        <f>(USD_RUB_2020[[#This Row],[Вход норм]]-USD_RUB_2020[[#This Row],[Выход сети]])^2</f>
        <v>1.2770314050668311E-3</v>
      </c>
      <c r="G114" s="25">
        <f>USD_RUB_2020[[#This Row],[Выход сети]]/$C$24</f>
        <v>74.506442381789782</v>
      </c>
    </row>
    <row r="115" spans="1:7" x14ac:dyDescent="0.25">
      <c r="A115">
        <v>87</v>
      </c>
      <c r="B115" s="8">
        <v>43917</v>
      </c>
      <c r="C115">
        <v>78.03</v>
      </c>
      <c r="D115" s="25">
        <f>USD_RUB_2020[[#This Row],[Курс]]*$C$24</f>
        <v>0.78029999999999999</v>
      </c>
      <c r="E115" s="13">
        <f t="shared" si="1"/>
        <v>0.74888025213557075</v>
      </c>
      <c r="F115" s="25">
        <f>(USD_RUB_2020[[#This Row],[Вход норм]]-USD_RUB_2020[[#This Row],[Выход сети]])^2</f>
        <v>9.8720055586430633E-4</v>
      </c>
      <c r="G115" s="25">
        <f>USD_RUB_2020[[#This Row],[Выход сети]]/$C$24</f>
        <v>74.888025213557071</v>
      </c>
    </row>
    <row r="116" spans="1:7" x14ac:dyDescent="0.25">
      <c r="A116">
        <v>88</v>
      </c>
      <c r="B116" s="8">
        <v>43918</v>
      </c>
      <c r="C116">
        <v>78.34</v>
      </c>
      <c r="D116" s="25">
        <f>USD_RUB_2020[[#This Row],[Курс]]*$C$24</f>
        <v>0.7834000000000001</v>
      </c>
      <c r="E116" s="13">
        <f t="shared" si="1"/>
        <v>0.74171915698182589</v>
      </c>
      <c r="F116" s="25">
        <f>(USD_RUB_2020[[#This Row],[Вход норм]]-USD_RUB_2020[[#This Row],[Выход сети]])^2</f>
        <v>1.7372926747056816E-3</v>
      </c>
      <c r="G116" s="25">
        <f>USD_RUB_2020[[#This Row],[Выход сети]]/$C$24</f>
        <v>74.171915698182588</v>
      </c>
    </row>
    <row r="117" spans="1:7" x14ac:dyDescent="0.25">
      <c r="A117">
        <v>89</v>
      </c>
      <c r="B117" s="8">
        <v>43919</v>
      </c>
      <c r="C117">
        <v>78.430000000000007</v>
      </c>
      <c r="D117" s="25">
        <f>USD_RUB_2020[[#This Row],[Курс]]*$C$24</f>
        <v>0.78430000000000011</v>
      </c>
      <c r="E117" s="13">
        <f t="shared" si="1"/>
        <v>0.7308175259227474</v>
      </c>
      <c r="F117" s="25">
        <f>(USD_RUB_2020[[#This Row],[Вход норм]]-USD_RUB_2020[[#This Row],[Выход сети]])^2</f>
        <v>2.8603750334240076E-3</v>
      </c>
      <c r="G117" s="25">
        <f>USD_RUB_2020[[#This Row],[Выход сети]]/$C$24</f>
        <v>73.081752592274739</v>
      </c>
    </row>
    <row r="118" spans="1:7" x14ac:dyDescent="0.25">
      <c r="A118">
        <v>90</v>
      </c>
      <c r="B118" s="8">
        <v>43920</v>
      </c>
      <c r="C118">
        <v>78.91</v>
      </c>
      <c r="D118" s="25">
        <f>USD_RUB_2020[[#This Row],[Курс]]*$C$24</f>
        <v>0.78910000000000002</v>
      </c>
      <c r="E118" s="13">
        <f t="shared" si="1"/>
        <v>0.75427385591332341</v>
      </c>
      <c r="F118" s="25">
        <f>(USD_RUB_2020[[#This Row],[Вход норм]]-USD_RUB_2020[[#This Row],[Выход сети]])^2</f>
        <v>1.2128603119459604E-3</v>
      </c>
      <c r="G118" s="25">
        <f>USD_RUB_2020[[#This Row],[Выход сети]]/$C$24</f>
        <v>75.427385591332339</v>
      </c>
    </row>
    <row r="119" spans="1:7" x14ac:dyDescent="0.25">
      <c r="A119">
        <v>91</v>
      </c>
      <c r="B119" s="8">
        <v>43921</v>
      </c>
      <c r="C119">
        <v>79.28</v>
      </c>
      <c r="D119" s="25">
        <f>USD_RUB_2020[[#This Row],[Курс]]*$C$24</f>
        <v>0.79280000000000006</v>
      </c>
      <c r="E119" s="13">
        <f t="shared" si="1"/>
        <v>0.7501250097010973</v>
      </c>
      <c r="F119" s="25">
        <f>(USD_RUB_2020[[#This Row],[Вход норм]]-USD_RUB_2020[[#This Row],[Выход сети]])^2</f>
        <v>1.8211547970114446E-3</v>
      </c>
      <c r="G119" s="25">
        <f>USD_RUB_2020[[#This Row],[Выход сети]]/$C$24</f>
        <v>75.012500970109727</v>
      </c>
    </row>
    <row r="120" spans="1:7" x14ac:dyDescent="0.25">
      <c r="A120">
        <v>92</v>
      </c>
      <c r="B120" s="8">
        <v>43922</v>
      </c>
      <c r="C120">
        <v>78.61</v>
      </c>
      <c r="D120" s="25">
        <f>USD_RUB_2020[[#This Row],[Курс]]*$C$24</f>
        <v>0.78610000000000002</v>
      </c>
      <c r="E120" s="13">
        <f t="shared" si="1"/>
        <v>0.75501211626363074</v>
      </c>
      <c r="F120" s="25">
        <f>(USD_RUB_2020[[#This Row],[Вход норм]]-USD_RUB_2020[[#This Row],[Выход сети]])^2</f>
        <v>9.6645651520601368E-4</v>
      </c>
      <c r="G120" s="25">
        <f>USD_RUB_2020[[#This Row],[Выход сети]]/$C$24</f>
        <v>75.501211626363073</v>
      </c>
    </row>
    <row r="121" spans="1:7" x14ac:dyDescent="0.25">
      <c r="A121">
        <v>93</v>
      </c>
      <c r="B121" s="8">
        <v>43923</v>
      </c>
      <c r="C121">
        <v>78.69</v>
      </c>
      <c r="D121" s="25">
        <f>USD_RUB_2020[[#This Row],[Курс]]*$C$24</f>
        <v>0.78690000000000004</v>
      </c>
      <c r="E121" s="13">
        <f t="shared" si="1"/>
        <v>0.74460998209804741</v>
      </c>
      <c r="F121" s="25">
        <f>(USD_RUB_2020[[#This Row],[Вход норм]]-USD_RUB_2020[[#This Row],[Выход сети]])^2</f>
        <v>1.7884456141474745E-3</v>
      </c>
      <c r="G121" s="25">
        <f>USD_RUB_2020[[#This Row],[Выход сети]]/$C$24</f>
        <v>74.460998209804742</v>
      </c>
    </row>
    <row r="122" spans="1:7" x14ac:dyDescent="0.25">
      <c r="A122">
        <v>94</v>
      </c>
      <c r="B122" s="8">
        <v>43924</v>
      </c>
      <c r="C122">
        <v>77.739999999999995</v>
      </c>
      <c r="D122" s="25">
        <f>USD_RUB_2020[[#This Row],[Курс]]*$C$24</f>
        <v>0.77739999999999998</v>
      </c>
      <c r="E122" s="13">
        <f t="shared" si="1"/>
        <v>0.74970122283744212</v>
      </c>
      <c r="F122" s="25">
        <f>(USD_RUB_2020[[#This Row],[Вход норм]]-USD_RUB_2020[[#This Row],[Выход сети]])^2</f>
        <v>7.6722225630103706E-4</v>
      </c>
      <c r="G122" s="25">
        <f>USD_RUB_2020[[#This Row],[Выход сети]]/$C$24</f>
        <v>74.970122283744203</v>
      </c>
    </row>
    <row r="123" spans="1:7" x14ac:dyDescent="0.25">
      <c r="A123">
        <v>95</v>
      </c>
      <c r="B123" s="8">
        <v>43925</v>
      </c>
      <c r="C123">
        <v>76.78</v>
      </c>
      <c r="D123" s="25">
        <f>USD_RUB_2020[[#This Row],[Курс]]*$C$24</f>
        <v>0.76780000000000004</v>
      </c>
      <c r="E123" s="13">
        <f t="shared" si="1"/>
        <v>0.74326220090039941</v>
      </c>
      <c r="F123" s="25">
        <f>(USD_RUB_2020[[#This Row],[Вход норм]]-USD_RUB_2020[[#This Row],[Выход сети]])^2</f>
        <v>6.0210358465236156E-4</v>
      </c>
      <c r="G123" s="25">
        <f>USD_RUB_2020[[#This Row],[Выход сети]]/$C$24</f>
        <v>74.326220090039939</v>
      </c>
    </row>
    <row r="124" spans="1:7" x14ac:dyDescent="0.25">
      <c r="A124">
        <v>96</v>
      </c>
      <c r="B124" s="8">
        <v>43926</v>
      </c>
      <c r="C124">
        <v>76.739999999999995</v>
      </c>
      <c r="D124" s="25">
        <f>USD_RUB_2020[[#This Row],[Курс]]*$C$24</f>
        <v>0.76739999999999997</v>
      </c>
      <c r="E124" s="13">
        <f t="shared" si="1"/>
        <v>0.72234149596597919</v>
      </c>
      <c r="F124" s="25">
        <f>(USD_RUB_2020[[#This Row],[Вход норм]]-USD_RUB_2020[[#This Row],[Выход сети]])^2</f>
        <v>2.0302687857838672E-3</v>
      </c>
      <c r="G124" s="25">
        <f>USD_RUB_2020[[#This Row],[Выход сети]]/$C$24</f>
        <v>72.234149596597916</v>
      </c>
    </row>
    <row r="125" spans="1:7" x14ac:dyDescent="0.25">
      <c r="A125">
        <v>97</v>
      </c>
      <c r="B125" s="8">
        <v>43927</v>
      </c>
      <c r="C125">
        <v>76.67</v>
      </c>
      <c r="D125" s="25">
        <f>USD_RUB_2020[[#This Row],[Курс]]*$C$24</f>
        <v>0.76670000000000005</v>
      </c>
      <c r="E125" s="13">
        <f t="shared" si="1"/>
        <v>0.74486676925401563</v>
      </c>
      <c r="F125" s="25">
        <f>(USD_RUB_2020[[#This Row],[Вход норм]]-USD_RUB_2020[[#This Row],[Выход сети]])^2</f>
        <v>4.7668996480739948E-4</v>
      </c>
      <c r="G125" s="25">
        <f>USD_RUB_2020[[#This Row],[Выход сети]]/$C$24</f>
        <v>74.486676925401568</v>
      </c>
    </row>
    <row r="126" spans="1:7" x14ac:dyDescent="0.25">
      <c r="A126">
        <v>98</v>
      </c>
      <c r="B126" s="8">
        <v>43928</v>
      </c>
      <c r="C126">
        <v>76.06</v>
      </c>
      <c r="D126" s="25">
        <f>USD_RUB_2020[[#This Row],[Курс]]*$C$24</f>
        <v>0.76060000000000005</v>
      </c>
      <c r="E126" s="13">
        <f t="shared" si="1"/>
        <v>0.72647281805020025</v>
      </c>
      <c r="F126" s="25">
        <f>(USD_RUB_2020[[#This Row],[Вход норм]]-USD_RUB_2020[[#This Row],[Выход сети]])^2</f>
        <v>1.1646645478347413E-3</v>
      </c>
      <c r="G126" s="25">
        <f>USD_RUB_2020[[#This Row],[Выход сети]]/$C$24</f>
        <v>72.647281805020029</v>
      </c>
    </row>
    <row r="127" spans="1:7" x14ac:dyDescent="0.25">
      <c r="A127">
        <v>99</v>
      </c>
      <c r="B127" s="8">
        <v>43929</v>
      </c>
      <c r="C127">
        <v>75.59</v>
      </c>
      <c r="D127" s="25">
        <f>USD_RUB_2020[[#This Row],[Курс]]*$C$24</f>
        <v>0.75590000000000002</v>
      </c>
      <c r="E127" s="13">
        <f t="shared" si="1"/>
        <v>0.73309410749220927</v>
      </c>
      <c r="F127" s="25">
        <f>(USD_RUB_2020[[#This Row],[Вход норм]]-USD_RUB_2020[[#This Row],[Выход сети]])^2</f>
        <v>5.2010873307690617E-4</v>
      </c>
      <c r="G127" s="25">
        <f>USD_RUB_2020[[#This Row],[Выход сети]]/$C$24</f>
        <v>73.30941074922093</v>
      </c>
    </row>
    <row r="128" spans="1:7" x14ac:dyDescent="0.25">
      <c r="A128">
        <v>100</v>
      </c>
      <c r="B128" s="8">
        <v>43930</v>
      </c>
      <c r="C128">
        <v>75.069999999999993</v>
      </c>
      <c r="D128" s="25">
        <f>USD_RUB_2020[[#This Row],[Курс]]*$C$24</f>
        <v>0.75069999999999992</v>
      </c>
      <c r="E128" s="13">
        <f t="shared" si="1"/>
        <v>0.74090745185423057</v>
      </c>
      <c r="F128" s="25">
        <f>(USD_RUB_2020[[#This Row],[Вход норм]]-USD_RUB_2020[[#This Row],[Выход сети]])^2</f>
        <v>9.5893999187210793E-5</v>
      </c>
      <c r="G128" s="25">
        <f>USD_RUB_2020[[#This Row],[Выход сети]]/$C$24</f>
        <v>74.09074518542306</v>
      </c>
    </row>
    <row r="129" spans="1:7" x14ac:dyDescent="0.25">
      <c r="A129">
        <v>101</v>
      </c>
      <c r="B129" s="8">
        <v>43931</v>
      </c>
      <c r="C129">
        <v>74.19</v>
      </c>
      <c r="D129" s="25">
        <f>USD_RUB_2020[[#This Row],[Курс]]*$C$24</f>
        <v>0.7419</v>
      </c>
      <c r="E129" s="13">
        <f t="shared" si="1"/>
        <v>0.73116562267153673</v>
      </c>
      <c r="F129" s="25">
        <f>(USD_RUB_2020[[#This Row],[Вход норм]]-USD_RUB_2020[[#This Row],[Выход сети]])^2</f>
        <v>1.1522685662982633E-4</v>
      </c>
      <c r="G129" s="25">
        <f>USD_RUB_2020[[#This Row],[Выход сети]]/$C$24</f>
        <v>73.116562267153668</v>
      </c>
    </row>
    <row r="130" spans="1:7" x14ac:dyDescent="0.25">
      <c r="A130">
        <v>102</v>
      </c>
      <c r="B130" s="8">
        <v>43932</v>
      </c>
      <c r="C130">
        <v>73.989999999999995</v>
      </c>
      <c r="D130" s="25">
        <f>USD_RUB_2020[[#This Row],[Курс]]*$C$24</f>
        <v>0.7399</v>
      </c>
      <c r="E130" s="13">
        <f t="shared" si="1"/>
        <v>0.71899389616512377</v>
      </c>
      <c r="F130" s="25">
        <f>(USD_RUB_2020[[#This Row],[Вход норм]]-USD_RUB_2020[[#This Row],[Выход сети]])^2</f>
        <v>4.3706517755462675E-4</v>
      </c>
      <c r="G130" s="25">
        <f>USD_RUB_2020[[#This Row],[Выход сети]]/$C$24</f>
        <v>71.89938961651238</v>
      </c>
    </row>
    <row r="131" spans="1:7" x14ac:dyDescent="0.25">
      <c r="A131">
        <v>103</v>
      </c>
      <c r="B131" s="8">
        <v>43933</v>
      </c>
      <c r="C131">
        <v>73.87</v>
      </c>
      <c r="D131" s="25">
        <f>USD_RUB_2020[[#This Row],[Курс]]*$C$24</f>
        <v>0.73870000000000002</v>
      </c>
      <c r="E131" s="13">
        <f t="shared" si="1"/>
        <v>0.72629164309433536</v>
      </c>
      <c r="F131" s="25">
        <f>(USD_RUB_2020[[#This Row],[Вход норм]]-USD_RUB_2020[[#This Row],[Выход сети]])^2</f>
        <v>1.5396732109835594E-4</v>
      </c>
      <c r="G131" s="25">
        <f>USD_RUB_2020[[#This Row],[Выход сети]]/$C$24</f>
        <v>72.629164309433534</v>
      </c>
    </row>
    <row r="132" spans="1:7" x14ac:dyDescent="0.25">
      <c r="A132">
        <v>104</v>
      </c>
      <c r="B132" s="8">
        <v>43934</v>
      </c>
      <c r="C132">
        <v>73.56</v>
      </c>
      <c r="D132" s="25">
        <f>USD_RUB_2020[[#This Row],[Курс]]*$C$24</f>
        <v>0.73560000000000003</v>
      </c>
      <c r="E132" s="13">
        <f t="shared" si="1"/>
        <v>0.72634409386402865</v>
      </c>
      <c r="F132" s="25">
        <f>(USD_RUB_2020[[#This Row],[Вход норм]]-USD_RUB_2020[[#This Row],[Выход сети]])^2</f>
        <v>8.567179839791267E-5</v>
      </c>
      <c r="G132" s="25">
        <f>USD_RUB_2020[[#This Row],[Выход сети]]/$C$24</f>
        <v>72.634409386402865</v>
      </c>
    </row>
    <row r="133" spans="1:7" x14ac:dyDescent="0.25">
      <c r="A133">
        <v>105</v>
      </c>
      <c r="B133" s="8">
        <v>43935</v>
      </c>
      <c r="C133">
        <v>73.39</v>
      </c>
      <c r="D133" s="25">
        <f>USD_RUB_2020[[#This Row],[Курс]]*$C$24</f>
        <v>0.7339</v>
      </c>
      <c r="E133" s="13">
        <f t="shared" si="1"/>
        <v>0.71898940010469836</v>
      </c>
      <c r="F133" s="25">
        <f>(USD_RUB_2020[[#This Row],[Вход норм]]-USD_RUB_2020[[#This Row],[Выход сети]])^2</f>
        <v>2.2232598923776912E-4</v>
      </c>
      <c r="G133" s="25">
        <f>USD_RUB_2020[[#This Row],[Выход сети]]/$C$24</f>
        <v>71.898940010469829</v>
      </c>
    </row>
    <row r="134" spans="1:7" x14ac:dyDescent="0.25">
      <c r="A134">
        <v>106</v>
      </c>
      <c r="B134" s="8">
        <v>43936</v>
      </c>
      <c r="C134">
        <v>73.510000000000005</v>
      </c>
      <c r="D134" s="25">
        <f>USD_RUB_2020[[#This Row],[Курс]]*$C$24</f>
        <v>0.73510000000000009</v>
      </c>
      <c r="E134" s="13">
        <f t="shared" si="1"/>
        <v>0.73118034670003251</v>
      </c>
      <c r="F134" s="25">
        <f>(USD_RUB_2020[[#This Row],[Вход норм]]-USD_RUB_2020[[#This Row],[Выход сети]])^2</f>
        <v>1.5363681991946689E-5</v>
      </c>
      <c r="G134" s="25">
        <f>USD_RUB_2020[[#This Row],[Выход сети]]/$C$24</f>
        <v>73.118034670003254</v>
      </c>
    </row>
    <row r="135" spans="1:7" x14ac:dyDescent="0.25">
      <c r="A135">
        <v>107</v>
      </c>
      <c r="B135" s="8">
        <v>43937</v>
      </c>
      <c r="C135">
        <v>74.34</v>
      </c>
      <c r="D135" s="25">
        <f>USD_RUB_2020[[#This Row],[Курс]]*$C$24</f>
        <v>0.74340000000000006</v>
      </c>
      <c r="E135" s="13">
        <f t="shared" si="1"/>
        <v>0.72709333621537076</v>
      </c>
      <c r="F135" s="25">
        <f>(USD_RUB_2020[[#This Row],[Вход норм]]-USD_RUB_2020[[#This Row],[Выход сети]])^2</f>
        <v>2.6590728378494093E-4</v>
      </c>
      <c r="G135" s="25">
        <f>USD_RUB_2020[[#This Row],[Выход сети]]/$C$24</f>
        <v>72.70933362153707</v>
      </c>
    </row>
    <row r="136" spans="1:7" x14ac:dyDescent="0.25">
      <c r="A136">
        <v>108</v>
      </c>
      <c r="B136" s="8">
        <v>43938</v>
      </c>
      <c r="C136">
        <v>74.12</v>
      </c>
      <c r="D136" s="25">
        <f>USD_RUB_2020[[#This Row],[Курс]]*$C$24</f>
        <v>0.74120000000000008</v>
      </c>
      <c r="E136" s="13">
        <f t="shared" si="1"/>
        <v>0.72888316103537543</v>
      </c>
      <c r="F136" s="25">
        <f>(USD_RUB_2020[[#This Row],[Вход норм]]-USD_RUB_2020[[#This Row],[Выход сети]])^2</f>
        <v>1.5170452208049614E-4</v>
      </c>
      <c r="G136" s="25">
        <f>USD_RUB_2020[[#This Row],[Выход сети]]/$C$24</f>
        <v>72.888316103537548</v>
      </c>
    </row>
    <row r="137" spans="1:7" x14ac:dyDescent="0.25">
      <c r="A137">
        <v>109</v>
      </c>
      <c r="B137" s="8">
        <v>43939</v>
      </c>
      <c r="C137">
        <v>73.930000000000007</v>
      </c>
      <c r="D137" s="25">
        <f>USD_RUB_2020[[#This Row],[Курс]]*$C$24</f>
        <v>0.73930000000000007</v>
      </c>
      <c r="E137" s="13">
        <f t="shared" si="1"/>
        <v>0.73191448671670745</v>
      </c>
      <c r="F137" s="25">
        <f>(USD_RUB_2020[[#This Row],[Вход норм]]-USD_RUB_2020[[#This Row],[Выход сети]])^2</f>
        <v>5.4545806457691765E-5</v>
      </c>
      <c r="G137" s="25">
        <f>USD_RUB_2020[[#This Row],[Выход сети]]/$C$24</f>
        <v>73.191448671670742</v>
      </c>
    </row>
    <row r="138" spans="1:7" x14ac:dyDescent="0.25">
      <c r="A138">
        <v>110</v>
      </c>
      <c r="B138" s="8">
        <v>43940</v>
      </c>
      <c r="C138">
        <v>73.94</v>
      </c>
      <c r="D138" s="25">
        <f>USD_RUB_2020[[#This Row],[Курс]]*$C$24</f>
        <v>0.73939999999999995</v>
      </c>
      <c r="E138" s="13">
        <f t="shared" si="1"/>
        <v>0.72948923851516467</v>
      </c>
      <c r="F138" s="25">
        <f>(USD_RUB_2020[[#This Row],[Вход норм]]-USD_RUB_2020[[#This Row],[Выход сети]])^2</f>
        <v>9.8223193209294265E-5</v>
      </c>
      <c r="G138" s="25">
        <f>USD_RUB_2020[[#This Row],[Выход сети]]/$C$24</f>
        <v>72.948923851516469</v>
      </c>
    </row>
    <row r="139" spans="1:7" x14ac:dyDescent="0.25">
      <c r="A139">
        <v>111</v>
      </c>
      <c r="B139" s="8">
        <v>43941</v>
      </c>
      <c r="C139">
        <v>74.3</v>
      </c>
      <c r="D139" s="25">
        <f>USD_RUB_2020[[#This Row],[Курс]]*$C$24</f>
        <v>0.74299999999999999</v>
      </c>
      <c r="E139" s="13">
        <f t="shared" si="1"/>
        <v>0.73724253090742031</v>
      </c>
      <c r="F139" s="25">
        <f>(USD_RUB_2020[[#This Row],[Вход норм]]-USD_RUB_2020[[#This Row],[Выход сети]])^2</f>
        <v>3.3148450352010297E-5</v>
      </c>
      <c r="G139" s="25">
        <f>USD_RUB_2020[[#This Row],[Выход сети]]/$C$24</f>
        <v>73.724253090742025</v>
      </c>
    </row>
    <row r="140" spans="1:7" x14ac:dyDescent="0.25">
      <c r="A140">
        <v>112</v>
      </c>
      <c r="B140" s="8">
        <v>43942</v>
      </c>
      <c r="C140">
        <v>75.430000000000007</v>
      </c>
      <c r="D140" s="25">
        <f>USD_RUB_2020[[#This Row],[Курс]]*$C$24</f>
        <v>0.75430000000000008</v>
      </c>
      <c r="E140" s="13">
        <f t="shared" si="1"/>
        <v>0.71740870474235297</v>
      </c>
      <c r="F140" s="25">
        <f>(USD_RUB_2020[[#This Row],[Вход норм]]-USD_RUB_2020[[#This Row],[Выход сети]])^2</f>
        <v>1.3609676657868966E-3</v>
      </c>
      <c r="G140" s="25">
        <f>USD_RUB_2020[[#This Row],[Выход сети]]/$C$24</f>
        <v>71.740870474235294</v>
      </c>
    </row>
    <row r="141" spans="1:7" x14ac:dyDescent="0.25">
      <c r="A141">
        <v>113</v>
      </c>
      <c r="B141" s="8">
        <v>43943</v>
      </c>
      <c r="C141">
        <v>76.739999999999995</v>
      </c>
      <c r="D141" s="25">
        <f>USD_RUB_2020[[#This Row],[Курс]]*$C$24</f>
        <v>0.76739999999999997</v>
      </c>
      <c r="E141" s="13">
        <f t="shared" si="1"/>
        <v>0.73708320466387245</v>
      </c>
      <c r="F141" s="25">
        <f>(USD_RUB_2020[[#This Row],[Вход норм]]-USD_RUB_2020[[#This Row],[Выход сети]])^2</f>
        <v>9.1910807945264344E-4</v>
      </c>
      <c r="G141" s="25">
        <f>USD_RUB_2020[[#This Row],[Выход сети]]/$C$24</f>
        <v>73.708320466387249</v>
      </c>
    </row>
    <row r="142" spans="1:7" x14ac:dyDescent="0.25">
      <c r="A142">
        <v>114</v>
      </c>
      <c r="B142" s="8">
        <v>43944</v>
      </c>
      <c r="C142">
        <v>75.98</v>
      </c>
      <c r="D142" s="25">
        <f>USD_RUB_2020[[#This Row],[Курс]]*$C$24</f>
        <v>0.75980000000000003</v>
      </c>
      <c r="E142" s="13">
        <f t="shared" si="1"/>
        <v>0.74628821995888661</v>
      </c>
      <c r="F142" s="25">
        <f>(USD_RUB_2020[[#This Row],[Вход норм]]-USD_RUB_2020[[#This Row],[Выход сети]])^2</f>
        <v>1.8256819987943096E-4</v>
      </c>
      <c r="G142" s="25">
        <f>USD_RUB_2020[[#This Row],[Выход сети]]/$C$24</f>
        <v>74.628821995888657</v>
      </c>
    </row>
    <row r="143" spans="1:7" x14ac:dyDescent="0.25">
      <c r="A143">
        <v>115</v>
      </c>
      <c r="B143" s="8">
        <v>43945</v>
      </c>
      <c r="C143">
        <v>74.84</v>
      </c>
      <c r="D143" s="25">
        <f>USD_RUB_2020[[#This Row],[Курс]]*$C$24</f>
        <v>0.74840000000000007</v>
      </c>
      <c r="E143" s="13">
        <f t="shared" si="1"/>
        <v>0.74214766238724594</v>
      </c>
      <c r="F143" s="25">
        <f>(USD_RUB_2020[[#This Row],[Вход норм]]-USD_RUB_2020[[#This Row],[Выход сети]])^2</f>
        <v>3.909172562385991E-5</v>
      </c>
      <c r="G143" s="25">
        <f>USD_RUB_2020[[#This Row],[Выход сети]]/$C$24</f>
        <v>74.214766238724593</v>
      </c>
    </row>
    <row r="144" spans="1:7" x14ac:dyDescent="0.25">
      <c r="A144">
        <v>116</v>
      </c>
      <c r="B144" s="8">
        <v>43946</v>
      </c>
      <c r="C144">
        <v>74.58</v>
      </c>
      <c r="D144" s="25">
        <f>USD_RUB_2020[[#This Row],[Курс]]*$C$24</f>
        <v>0.74580000000000002</v>
      </c>
      <c r="E144" s="13">
        <f t="shared" si="1"/>
        <v>0.73618171199249605</v>
      </c>
      <c r="F144" s="25">
        <f>(USD_RUB_2020[[#This Row],[Вход норм]]-USD_RUB_2020[[#This Row],[Выход сети]])^2</f>
        <v>9.2511464195294734E-5</v>
      </c>
      <c r="G144" s="25">
        <f>USD_RUB_2020[[#This Row],[Выход сети]]/$C$24</f>
        <v>73.618171199249602</v>
      </c>
    </row>
    <row r="145" spans="1:7" x14ac:dyDescent="0.25">
      <c r="A145">
        <v>117</v>
      </c>
      <c r="B145" s="8">
        <v>43947</v>
      </c>
      <c r="C145">
        <v>74.58</v>
      </c>
      <c r="D145" s="25">
        <f>USD_RUB_2020[[#This Row],[Курс]]*$C$24</f>
        <v>0.74580000000000002</v>
      </c>
      <c r="E145" s="13">
        <f t="shared" si="1"/>
        <v>0.73349286110051748</v>
      </c>
      <c r="F145" s="25">
        <f>(USD_RUB_2020[[#This Row],[Вход норм]]-USD_RUB_2020[[#This Row],[Выход сети]])^2</f>
        <v>1.5146566789115629E-4</v>
      </c>
      <c r="G145" s="25">
        <f>USD_RUB_2020[[#This Row],[Выход сети]]/$C$24</f>
        <v>73.34928611005175</v>
      </c>
    </row>
    <row r="146" spans="1:7" x14ac:dyDescent="0.25">
      <c r="A146">
        <v>118</v>
      </c>
      <c r="B146" s="8">
        <v>43948</v>
      </c>
      <c r="C146">
        <v>74.55</v>
      </c>
      <c r="D146" s="25">
        <f>USD_RUB_2020[[#This Row],[Курс]]*$C$24</f>
        <v>0.74549999999999994</v>
      </c>
      <c r="E146" s="13">
        <f t="shared" si="1"/>
        <v>0.70206987138654886</v>
      </c>
      <c r="F146" s="25">
        <f>(USD_RUB_2020[[#This Row],[Вход норм]]-USD_RUB_2020[[#This Row],[Выход сети]])^2</f>
        <v>1.8861760713809023E-3</v>
      </c>
      <c r="G146" s="25">
        <f>USD_RUB_2020[[#This Row],[Выход сети]]/$C$24</f>
        <v>70.206987138654881</v>
      </c>
    </row>
    <row r="147" spans="1:7" x14ac:dyDescent="0.25">
      <c r="A147">
        <v>119</v>
      </c>
      <c r="B147" s="8">
        <v>43949</v>
      </c>
      <c r="C147">
        <v>74.37</v>
      </c>
      <c r="D147" s="25">
        <f>USD_RUB_2020[[#This Row],[Курс]]*$C$24</f>
        <v>0.74370000000000003</v>
      </c>
      <c r="E147" s="13">
        <f t="shared" si="1"/>
        <v>0.72324571929027481</v>
      </c>
      <c r="F147" s="25">
        <f>(USD_RUB_2020[[#This Row],[Вход норм]]-USD_RUB_2020[[#This Row],[Выход сети]])^2</f>
        <v>4.18377599352237E-4</v>
      </c>
      <c r="G147" s="25">
        <f>USD_RUB_2020[[#This Row],[Выход сети]]/$C$24</f>
        <v>72.324571929027485</v>
      </c>
    </row>
    <row r="148" spans="1:7" x14ac:dyDescent="0.25">
      <c r="A148">
        <v>120</v>
      </c>
      <c r="B148" s="8">
        <v>43950</v>
      </c>
      <c r="C148">
        <v>74.03</v>
      </c>
      <c r="D148" s="25">
        <f>USD_RUB_2020[[#This Row],[Курс]]*$C$24</f>
        <v>0.74030000000000007</v>
      </c>
      <c r="E148" s="13">
        <f t="shared" si="1"/>
        <v>0.73753890855244386</v>
      </c>
      <c r="F148" s="25">
        <f>(USD_RUB_2020[[#This Row],[Вход норм]]-USD_RUB_2020[[#This Row],[Выход сети]])^2</f>
        <v>7.6236259817680339E-6</v>
      </c>
      <c r="G148" s="25">
        <f>USD_RUB_2020[[#This Row],[Выход сети]]/$C$24</f>
        <v>73.753890855244379</v>
      </c>
    </row>
    <row r="149" spans="1:7" x14ac:dyDescent="0.25">
      <c r="A149">
        <v>121</v>
      </c>
      <c r="B149" s="8">
        <v>43951</v>
      </c>
      <c r="C149">
        <v>73.430000000000007</v>
      </c>
      <c r="D149" s="25">
        <f>USD_RUB_2020[[#This Row],[Курс]]*$C$24</f>
        <v>0.73430000000000006</v>
      </c>
      <c r="E149" s="13">
        <f t="shared" si="1"/>
        <v>0.73030483793757628</v>
      </c>
      <c r="F149" s="25">
        <f>(USD_RUB_2020[[#This Row],[Вход норм]]-USD_RUB_2020[[#This Row],[Выход сети]])^2</f>
        <v>1.596131990503027E-5</v>
      </c>
      <c r="G149" s="25">
        <f>USD_RUB_2020[[#This Row],[Выход сети]]/$C$24</f>
        <v>73.030483793757625</v>
      </c>
    </row>
    <row r="150" spans="1:7" x14ac:dyDescent="0.25">
      <c r="A150">
        <v>122</v>
      </c>
      <c r="B150" s="8">
        <v>43952</v>
      </c>
      <c r="C150">
        <v>73.72</v>
      </c>
      <c r="D150" s="25">
        <f>USD_RUB_2020[[#This Row],[Курс]]*$C$24</f>
        <v>0.73719999999999997</v>
      </c>
      <c r="E150" s="13">
        <f t="shared" si="1"/>
        <v>0.72385182266476777</v>
      </c>
      <c r="F150" s="25">
        <f>(USD_RUB_2020[[#This Row],[Вход норм]]-USD_RUB_2020[[#This Row],[Выход сети]])^2</f>
        <v>1.7817383817280639E-4</v>
      </c>
      <c r="G150" s="25">
        <f>USD_RUB_2020[[#This Row],[Выход сети]]/$C$24</f>
        <v>72.385182266476775</v>
      </c>
    </row>
    <row r="151" spans="1:7" x14ac:dyDescent="0.25">
      <c r="A151">
        <v>123</v>
      </c>
      <c r="B151" s="8">
        <v>43953</v>
      </c>
      <c r="C151">
        <v>73.98</v>
      </c>
      <c r="D151" s="25">
        <f>USD_RUB_2020[[#This Row],[Курс]]*$C$24</f>
        <v>0.73980000000000001</v>
      </c>
      <c r="E151" s="13">
        <f t="shared" si="1"/>
        <v>0.72435406539116476</v>
      </c>
      <c r="F151" s="25">
        <f>(USD_RUB_2020[[#This Row],[Вход норм]]-USD_RUB_2020[[#This Row],[Выход сети]])^2</f>
        <v>2.3857689594041469E-4</v>
      </c>
      <c r="G151" s="25">
        <f>USD_RUB_2020[[#This Row],[Выход сети]]/$C$24</f>
        <v>72.435406539116471</v>
      </c>
    </row>
    <row r="152" spans="1:7" x14ac:dyDescent="0.25">
      <c r="A152">
        <v>124</v>
      </c>
      <c r="B152" s="8">
        <v>43954</v>
      </c>
      <c r="C152">
        <v>74.14</v>
      </c>
      <c r="D152" s="25">
        <f>USD_RUB_2020[[#This Row],[Курс]]*$C$24</f>
        <v>0.74140000000000006</v>
      </c>
      <c r="E152" s="13">
        <f t="shared" si="1"/>
        <v>0.72781525079094445</v>
      </c>
      <c r="F152" s="25">
        <f>(USD_RUB_2020[[#This Row],[Вход норм]]-USD_RUB_2020[[#This Row],[Выход сети]])^2</f>
        <v>1.845454110729371E-4</v>
      </c>
      <c r="G152" s="25">
        <f>USD_RUB_2020[[#This Row],[Выход сети]]/$C$24</f>
        <v>72.781525079094436</v>
      </c>
    </row>
    <row r="153" spans="1:7" x14ac:dyDescent="0.25">
      <c r="A153">
        <v>125</v>
      </c>
      <c r="B153" s="8">
        <v>43955</v>
      </c>
      <c r="C153">
        <v>74.760000000000005</v>
      </c>
      <c r="D153" s="25">
        <f>USD_RUB_2020[[#This Row],[Курс]]*$C$24</f>
        <v>0.74760000000000004</v>
      </c>
      <c r="E153" s="13">
        <f t="shared" si="1"/>
        <v>0.72483603672324959</v>
      </c>
      <c r="F153" s="25">
        <f>(USD_RUB_2020[[#This Row],[Вход норм]]-USD_RUB_2020[[#This Row],[Выход сети]])^2</f>
        <v>5.1819802406524328E-4</v>
      </c>
      <c r="G153" s="25">
        <f>USD_RUB_2020[[#This Row],[Выход сети]]/$C$24</f>
        <v>72.483603672324961</v>
      </c>
    </row>
    <row r="154" spans="1:7" x14ac:dyDescent="0.25">
      <c r="A154">
        <v>126</v>
      </c>
      <c r="B154" s="8">
        <v>43956</v>
      </c>
      <c r="C154">
        <v>74.849999999999994</v>
      </c>
      <c r="D154" s="25">
        <f>USD_RUB_2020[[#This Row],[Курс]]*$C$24</f>
        <v>0.74849999999999994</v>
      </c>
      <c r="E154" s="13">
        <f t="shared" si="1"/>
        <v>0.74224852149787057</v>
      </c>
      <c r="F154" s="25">
        <f>(USD_RUB_2020[[#This Row],[Вход норм]]-USD_RUB_2020[[#This Row],[Выход сети]])^2</f>
        <v>3.9080983462585679E-5</v>
      </c>
      <c r="G154" s="25">
        <f>USD_RUB_2020[[#This Row],[Выход сети]]/$C$24</f>
        <v>74.224852149787054</v>
      </c>
    </row>
    <row r="155" spans="1:7" x14ac:dyDescent="0.25">
      <c r="A155">
        <v>127</v>
      </c>
      <c r="B155" s="8">
        <v>43957</v>
      </c>
      <c r="C155">
        <v>74.150000000000006</v>
      </c>
      <c r="D155" s="25">
        <f>USD_RUB_2020[[#This Row],[Курс]]*$C$24</f>
        <v>0.74150000000000005</v>
      </c>
      <c r="E155" s="13">
        <f t="shared" si="1"/>
        <v>0.73433512905323051</v>
      </c>
      <c r="F155" s="25">
        <f>(USD_RUB_2020[[#This Row],[Вход норм]]-USD_RUB_2020[[#This Row],[Выход сети]])^2</f>
        <v>5.1335375683862263E-5</v>
      </c>
      <c r="G155" s="25">
        <f>USD_RUB_2020[[#This Row],[Выход сети]]/$C$24</f>
        <v>73.433512905323056</v>
      </c>
    </row>
    <row r="156" spans="1:7" x14ac:dyDescent="0.25">
      <c r="A156">
        <v>128</v>
      </c>
      <c r="B156" s="8">
        <v>43958</v>
      </c>
      <c r="C156">
        <v>74.25</v>
      </c>
      <c r="D156" s="25">
        <f>USD_RUB_2020[[#This Row],[Курс]]*$C$24</f>
        <v>0.74250000000000005</v>
      </c>
      <c r="E156" s="13">
        <f t="shared" si="1"/>
        <v>0.72680313202363156</v>
      </c>
      <c r="F156" s="25">
        <f>(USD_RUB_2020[[#This Row],[Вход норм]]-USD_RUB_2020[[#This Row],[Выход сети]])^2</f>
        <v>2.463916642675426E-4</v>
      </c>
      <c r="G156" s="25">
        <f>USD_RUB_2020[[#This Row],[Выход сети]]/$C$24</f>
        <v>72.680313202363152</v>
      </c>
    </row>
    <row r="157" spans="1:7" x14ac:dyDescent="0.25">
      <c r="A157">
        <v>129</v>
      </c>
      <c r="B157" s="8">
        <v>43959</v>
      </c>
      <c r="C157">
        <v>73.900000000000006</v>
      </c>
      <c r="D157" s="25">
        <f>USD_RUB_2020[[#This Row],[Курс]]*$C$24</f>
        <v>0.7390000000000001</v>
      </c>
      <c r="E157" s="13">
        <f t="shared" si="1"/>
        <v>0.73390580546364659</v>
      </c>
      <c r="F157" s="25">
        <f>(USD_RUB_2020[[#This Row],[Вход норм]]-USD_RUB_2020[[#This Row],[Выход сети]])^2</f>
        <v>2.5950817974213988E-5</v>
      </c>
      <c r="G157" s="25">
        <f>USD_RUB_2020[[#This Row],[Выход сети]]/$C$24</f>
        <v>73.39058054636466</v>
      </c>
    </row>
    <row r="158" spans="1:7" x14ac:dyDescent="0.25">
      <c r="A158">
        <v>130</v>
      </c>
      <c r="B158" s="8">
        <v>43960</v>
      </c>
      <c r="C158">
        <v>73.73</v>
      </c>
      <c r="D158" s="25">
        <f>USD_RUB_2020[[#This Row],[Курс]]*$C$24</f>
        <v>0.73730000000000007</v>
      </c>
      <c r="E158" s="13">
        <f t="shared" si="1"/>
        <v>0.72328007161739638</v>
      </c>
      <c r="F158" s="25">
        <f>(USD_RUB_2020[[#This Row],[Вход норм]]-USD_RUB_2020[[#This Row],[Выход сети]])^2</f>
        <v>1.965583918533364E-4</v>
      </c>
      <c r="G158" s="25">
        <f>USD_RUB_2020[[#This Row],[Выход сети]]/$C$24</f>
        <v>72.328007161739635</v>
      </c>
    </row>
    <row r="159" spans="1:7" x14ac:dyDescent="0.25">
      <c r="A159">
        <v>131</v>
      </c>
      <c r="B159" s="8">
        <v>43961</v>
      </c>
      <c r="C159">
        <v>73.73</v>
      </c>
      <c r="D159" s="25">
        <f>USD_RUB_2020[[#This Row],[Курс]]*$C$24</f>
        <v>0.73730000000000007</v>
      </c>
      <c r="E159" s="13">
        <f t="shared" si="1"/>
        <v>0.71399256848531822</v>
      </c>
      <c r="F159" s="25">
        <f>(USD_RUB_2020[[#This Row],[Вход норм]]-USD_RUB_2020[[#This Row],[Выход сети]])^2</f>
        <v>5.4323636381158427E-4</v>
      </c>
      <c r="G159" s="25">
        <f>USD_RUB_2020[[#This Row],[Выход сети]]/$C$24</f>
        <v>71.39925684853182</v>
      </c>
    </row>
    <row r="160" spans="1:7" x14ac:dyDescent="0.25">
      <c r="A160">
        <v>132</v>
      </c>
      <c r="B160" s="8">
        <v>43962</v>
      </c>
      <c r="C160">
        <v>73.709999999999994</v>
      </c>
      <c r="D160" s="25">
        <f>USD_RUB_2020[[#This Row],[Курс]]*$C$24</f>
        <v>0.73709999999999998</v>
      </c>
      <c r="E160" s="13">
        <f t="shared" si="1"/>
        <v>0.73553206965315954</v>
      </c>
      <c r="F160" s="25">
        <f>(USD_RUB_2020[[#This Row],[Вход норм]]-USD_RUB_2020[[#This Row],[Выход сети]])^2</f>
        <v>2.4584055725431839E-6</v>
      </c>
      <c r="G160" s="25">
        <f>USD_RUB_2020[[#This Row],[Выход сети]]/$C$24</f>
        <v>73.553206965315951</v>
      </c>
    </row>
    <row r="161" spans="1:7" x14ac:dyDescent="0.25">
      <c r="A161">
        <v>133</v>
      </c>
      <c r="B161" s="8">
        <v>43963</v>
      </c>
      <c r="C161">
        <v>73.55</v>
      </c>
      <c r="D161" s="25">
        <f>USD_RUB_2020[[#This Row],[Курс]]*$C$24</f>
        <v>0.73549999999999993</v>
      </c>
      <c r="E161" s="13">
        <f t="shared" si="1"/>
        <v>0.72122257250338795</v>
      </c>
      <c r="F161" s="25">
        <f>(USD_RUB_2020[[#This Row],[Вход норм]]-USD_RUB_2020[[#This Row],[Выход сети]])^2</f>
        <v>2.0384493592101192E-4</v>
      </c>
      <c r="G161" s="25">
        <f>USD_RUB_2020[[#This Row],[Выход сети]]/$C$24</f>
        <v>72.122257250338791</v>
      </c>
    </row>
    <row r="162" spans="1:7" x14ac:dyDescent="0.25">
      <c r="A162">
        <v>134</v>
      </c>
      <c r="B162" s="8">
        <v>43964</v>
      </c>
      <c r="C162">
        <v>73.430000000000007</v>
      </c>
      <c r="D162" s="25">
        <f>USD_RUB_2020[[#This Row],[Курс]]*$C$24</f>
        <v>0.73430000000000006</v>
      </c>
      <c r="E162" s="13">
        <f t="shared" si="1"/>
        <v>0.72768808128852558</v>
      </c>
      <c r="F162" s="25">
        <f>(USD_RUB_2020[[#This Row],[Вход норм]]-USD_RUB_2020[[#This Row],[Выход сети]])^2</f>
        <v>4.3717469047146414E-5</v>
      </c>
      <c r="G162" s="25">
        <f>USD_RUB_2020[[#This Row],[Выход сети]]/$C$24</f>
        <v>72.768808128852555</v>
      </c>
    </row>
    <row r="163" spans="1:7" x14ac:dyDescent="0.25">
      <c r="A163">
        <v>135</v>
      </c>
      <c r="B163" s="8">
        <v>43965</v>
      </c>
      <c r="C163">
        <v>73.7</v>
      </c>
      <c r="D163" s="25">
        <f>USD_RUB_2020[[#This Row],[Курс]]*$C$24</f>
        <v>0.73699999999999999</v>
      </c>
      <c r="E163" s="13">
        <f t="shared" si="1"/>
        <v>0.72725778673548525</v>
      </c>
      <c r="F163" s="25">
        <f>(USD_RUB_2020[[#This Row],[Вход норм]]-USD_RUB_2020[[#This Row],[Выход сети]])^2</f>
        <v>9.4910719291287012E-5</v>
      </c>
      <c r="G163" s="25">
        <f>USD_RUB_2020[[#This Row],[Выход сети]]/$C$24</f>
        <v>72.725778673548518</v>
      </c>
    </row>
    <row r="164" spans="1:7" x14ac:dyDescent="0.25">
      <c r="A164">
        <v>136</v>
      </c>
      <c r="B164" s="8">
        <v>43966</v>
      </c>
      <c r="C164">
        <v>73.73</v>
      </c>
      <c r="D164" s="25">
        <f>USD_RUB_2020[[#This Row],[Курс]]*$C$24</f>
        <v>0.73730000000000007</v>
      </c>
      <c r="E164" s="13">
        <f t="shared" si="1"/>
        <v>0.72733539276442793</v>
      </c>
      <c r="F164" s="25">
        <f>(USD_RUB_2020[[#This Row],[Вход норм]]-USD_RUB_2020[[#This Row],[Выход сети]])^2</f>
        <v>9.929339735921648E-5</v>
      </c>
      <c r="G164" s="25">
        <f>USD_RUB_2020[[#This Row],[Выход сети]]/$C$24</f>
        <v>72.733539276442798</v>
      </c>
    </row>
    <row r="165" spans="1:7" x14ac:dyDescent="0.25">
      <c r="A165">
        <v>137</v>
      </c>
      <c r="B165" s="8">
        <v>43967</v>
      </c>
      <c r="C165">
        <v>73.48</v>
      </c>
      <c r="D165" s="25">
        <f>USD_RUB_2020[[#This Row],[Курс]]*$C$24</f>
        <v>0.73480000000000001</v>
      </c>
      <c r="E165" s="13">
        <f t="shared" si="1"/>
        <v>0.72636586403151382</v>
      </c>
      <c r="F165" s="25">
        <f>(USD_RUB_2020[[#This Row],[Вход норм]]-USD_RUB_2020[[#This Row],[Выход сети]])^2</f>
        <v>7.1134649534912469E-5</v>
      </c>
      <c r="G165" s="25">
        <f>USD_RUB_2020[[#This Row],[Выход сети]]/$C$24</f>
        <v>72.636586403151384</v>
      </c>
    </row>
    <row r="166" spans="1:7" x14ac:dyDescent="0.25">
      <c r="A166">
        <v>138</v>
      </c>
      <c r="B166" s="8">
        <v>43968</v>
      </c>
      <c r="C166">
        <v>73.489999999999995</v>
      </c>
      <c r="D166" s="25">
        <f>USD_RUB_2020[[#This Row],[Курс]]*$C$24</f>
        <v>0.7349</v>
      </c>
      <c r="E166" s="13">
        <f t="shared" si="1"/>
        <v>0.72562753145055259</v>
      </c>
      <c r="F166" s="25">
        <f>(USD_RUB_2020[[#This Row],[Вход норм]]-USD_RUB_2020[[#This Row],[Выход сети]])^2</f>
        <v>8.5978673000491364E-5</v>
      </c>
      <c r="G166" s="25">
        <f>USD_RUB_2020[[#This Row],[Выход сети]]/$C$24</f>
        <v>72.562753145055254</v>
      </c>
    </row>
    <row r="167" spans="1:7" x14ac:dyDescent="0.25">
      <c r="A167">
        <v>139</v>
      </c>
      <c r="B167" s="8">
        <v>43969</v>
      </c>
      <c r="C167">
        <v>73.22</v>
      </c>
      <c r="D167" s="25">
        <f>USD_RUB_2020[[#This Row],[Курс]]*$C$24</f>
        <v>0.73219999999999996</v>
      </c>
      <c r="E167" s="13">
        <f t="shared" ref="E167:E230" si="2">TANH(TANH(C158*$B$21+C159*$C$21+C160*$D$21)*$K$21 + TANH(C161*$E$21+C162*$F$21+C163*$G$21)*$L$21 + TANH(C164*$H$21+C165*$I$21+C166*$J$21)*$M$21)*$N$21</f>
        <v>0.73043842401518988</v>
      </c>
      <c r="F167" s="25">
        <f>(USD_RUB_2020[[#This Row],[Вход норм]]-USD_RUB_2020[[#This Row],[Выход сети]])^2</f>
        <v>3.1031499502596102E-6</v>
      </c>
      <c r="G167" s="25">
        <f>USD_RUB_2020[[#This Row],[Выход сети]]/$C$24</f>
        <v>73.043842401518987</v>
      </c>
    </row>
    <row r="168" spans="1:7" x14ac:dyDescent="0.25">
      <c r="A168">
        <v>140</v>
      </c>
      <c r="B168" s="8">
        <v>43970</v>
      </c>
      <c r="C168">
        <v>72.709999999999994</v>
      </c>
      <c r="D168" s="25">
        <f>USD_RUB_2020[[#This Row],[Курс]]*$C$24</f>
        <v>0.72709999999999997</v>
      </c>
      <c r="E168" s="13">
        <f t="shared" si="2"/>
        <v>0.72252563789691482</v>
      </c>
      <c r="F168" s="25">
        <f>(USD_RUB_2020[[#This Row],[Вход норм]]-USD_RUB_2020[[#This Row],[Выход сети]])^2</f>
        <v>2.0924788650141596E-5</v>
      </c>
      <c r="G168" s="25">
        <f>USD_RUB_2020[[#This Row],[Выход сети]]/$C$24</f>
        <v>72.252563789691479</v>
      </c>
    </row>
    <row r="169" spans="1:7" x14ac:dyDescent="0.25">
      <c r="A169">
        <v>141</v>
      </c>
      <c r="B169" s="8">
        <v>43971</v>
      </c>
      <c r="C169">
        <v>72.239999999999995</v>
      </c>
      <c r="D169" s="25">
        <f>USD_RUB_2020[[#This Row],[Курс]]*$C$24</f>
        <v>0.72239999999999993</v>
      </c>
      <c r="E169" s="13">
        <f t="shared" si="2"/>
        <v>0.7170800566979898</v>
      </c>
      <c r="F169" s="25">
        <f>(USD_RUB_2020[[#This Row],[Вход норм]]-USD_RUB_2020[[#This Row],[Выход сети]])^2</f>
        <v>2.8301796736602473E-5</v>
      </c>
      <c r="G169" s="25">
        <f>USD_RUB_2020[[#This Row],[Выход сети]]/$C$24</f>
        <v>71.708005669798979</v>
      </c>
    </row>
    <row r="170" spans="1:7" x14ac:dyDescent="0.25">
      <c r="A170">
        <v>142</v>
      </c>
      <c r="B170" s="8">
        <v>43972</v>
      </c>
      <c r="C170">
        <v>71.459999999999994</v>
      </c>
      <c r="D170" s="25">
        <f>USD_RUB_2020[[#This Row],[Курс]]*$C$24</f>
        <v>0.7145999999999999</v>
      </c>
      <c r="E170" s="13">
        <f t="shared" si="2"/>
        <v>0.7216066576443867</v>
      </c>
      <c r="F170" s="25">
        <f>(USD_RUB_2020[[#This Row],[Вход норм]]-USD_RUB_2020[[#This Row],[Выход сети]])^2</f>
        <v>4.9093251345643889E-5</v>
      </c>
      <c r="G170" s="25">
        <f>USD_RUB_2020[[#This Row],[Выход сети]]/$C$24</f>
        <v>72.160665764438662</v>
      </c>
    </row>
    <row r="171" spans="1:7" x14ac:dyDescent="0.25">
      <c r="A171">
        <v>143</v>
      </c>
      <c r="B171" s="8">
        <v>43973</v>
      </c>
      <c r="C171">
        <v>71.22</v>
      </c>
      <c r="D171" s="25">
        <f>USD_RUB_2020[[#This Row],[Курс]]*$C$24</f>
        <v>0.71220000000000006</v>
      </c>
      <c r="E171" s="13">
        <f t="shared" si="2"/>
        <v>0.71079904293865515</v>
      </c>
      <c r="F171" s="25">
        <f>(USD_RUB_2020[[#This Row],[Вход норм]]-USD_RUB_2020[[#This Row],[Выход сети]])^2</f>
        <v>1.9626806877321649E-6</v>
      </c>
      <c r="G171" s="25">
        <f>USD_RUB_2020[[#This Row],[Выход сети]]/$C$24</f>
        <v>71.079904293865511</v>
      </c>
    </row>
    <row r="172" spans="1:7" x14ac:dyDescent="0.25">
      <c r="A172">
        <v>144</v>
      </c>
      <c r="B172" s="8">
        <v>43974</v>
      </c>
      <c r="C172">
        <v>71.66</v>
      </c>
      <c r="D172" s="25">
        <f>USD_RUB_2020[[#This Row],[Курс]]*$C$24</f>
        <v>0.71660000000000001</v>
      </c>
      <c r="E172" s="13">
        <f t="shared" si="2"/>
        <v>0.70917468047994237</v>
      </c>
      <c r="F172" s="25">
        <f>(USD_RUB_2020[[#This Row],[Вход норм]]-USD_RUB_2020[[#This Row],[Выход сети]])^2</f>
        <v>5.5135369974949162E-5</v>
      </c>
      <c r="G172" s="25">
        <f>USD_RUB_2020[[#This Row],[Выход сети]]/$C$24</f>
        <v>70.917468047994234</v>
      </c>
    </row>
    <row r="173" spans="1:7" x14ac:dyDescent="0.25">
      <c r="A173">
        <v>145</v>
      </c>
      <c r="B173" s="8">
        <v>43975</v>
      </c>
      <c r="C173">
        <v>71.66</v>
      </c>
      <c r="D173" s="25">
        <f>USD_RUB_2020[[#This Row],[Курс]]*$C$24</f>
        <v>0.71660000000000001</v>
      </c>
      <c r="E173" s="13">
        <f t="shared" si="2"/>
        <v>0.71827220985965334</v>
      </c>
      <c r="F173" s="25">
        <f>(USD_RUB_2020[[#This Row],[Вход норм]]-USD_RUB_2020[[#This Row],[Выход сети]])^2</f>
        <v>2.7962858147218049E-6</v>
      </c>
      <c r="G173" s="25">
        <f>USD_RUB_2020[[#This Row],[Выход сети]]/$C$24</f>
        <v>71.827220985965326</v>
      </c>
    </row>
    <row r="174" spans="1:7" x14ac:dyDescent="0.25">
      <c r="A174">
        <v>146</v>
      </c>
      <c r="B174" s="8">
        <v>43976</v>
      </c>
      <c r="C174">
        <v>71.7</v>
      </c>
      <c r="D174" s="25">
        <f>USD_RUB_2020[[#This Row],[Курс]]*$C$24</f>
        <v>0.71700000000000008</v>
      </c>
      <c r="E174" s="13">
        <f t="shared" si="2"/>
        <v>0.7131923116957809</v>
      </c>
      <c r="F174" s="25">
        <f>(USD_RUB_2020[[#This Row],[Вход норм]]-USD_RUB_2020[[#This Row],[Выход сети]])^2</f>
        <v>1.4498490222087544E-5</v>
      </c>
      <c r="G174" s="25">
        <f>USD_RUB_2020[[#This Row],[Выход сети]]/$C$24</f>
        <v>71.319231169578089</v>
      </c>
    </row>
    <row r="175" spans="1:7" x14ac:dyDescent="0.25">
      <c r="A175">
        <v>147</v>
      </c>
      <c r="B175" s="8">
        <v>43977</v>
      </c>
      <c r="C175">
        <v>71.41</v>
      </c>
      <c r="D175" s="25">
        <f>USD_RUB_2020[[#This Row],[Курс]]*$C$24</f>
        <v>0.71409999999999996</v>
      </c>
      <c r="E175" s="13">
        <f t="shared" si="2"/>
        <v>0.72297181916787001</v>
      </c>
      <c r="F175" s="25">
        <f>(USD_RUB_2020[[#This Row],[Вход норм]]-USD_RUB_2020[[#This Row],[Выход сети]])^2</f>
        <v>7.8709175347386508E-5</v>
      </c>
      <c r="G175" s="25">
        <f>USD_RUB_2020[[#This Row],[Выход сети]]/$C$24</f>
        <v>72.297181916786997</v>
      </c>
    </row>
    <row r="176" spans="1:7" x14ac:dyDescent="0.25">
      <c r="A176">
        <v>148</v>
      </c>
      <c r="B176" s="8">
        <v>43978</v>
      </c>
      <c r="C176">
        <v>70.95</v>
      </c>
      <c r="D176" s="25">
        <f>USD_RUB_2020[[#This Row],[Курс]]*$C$24</f>
        <v>0.70950000000000002</v>
      </c>
      <c r="E176" s="13">
        <f t="shared" si="2"/>
        <v>0.72529943033952415</v>
      </c>
      <c r="F176" s="25">
        <f>(USD_RUB_2020[[#This Row],[Вход норм]]-USD_RUB_2020[[#This Row],[Выход сети]])^2</f>
        <v>2.4962199905347569E-4</v>
      </c>
      <c r="G176" s="25">
        <f>USD_RUB_2020[[#This Row],[Выход сети]]/$C$24</f>
        <v>72.529943033952421</v>
      </c>
    </row>
    <row r="177" spans="1:7" x14ac:dyDescent="0.25">
      <c r="A177">
        <v>149</v>
      </c>
      <c r="B177" s="8">
        <v>43979</v>
      </c>
      <c r="C177">
        <v>70.959999999999994</v>
      </c>
      <c r="D177" s="25">
        <f>USD_RUB_2020[[#This Row],[Курс]]*$C$24</f>
        <v>0.7095999999999999</v>
      </c>
      <c r="E177" s="13">
        <f t="shared" si="2"/>
        <v>0.7074550741074318</v>
      </c>
      <c r="F177" s="25">
        <f>(USD_RUB_2020[[#This Row],[Вход норм]]-USD_RUB_2020[[#This Row],[Выход сети]])^2</f>
        <v>4.6007070846090376E-6</v>
      </c>
      <c r="G177" s="25">
        <f>USD_RUB_2020[[#This Row],[Выход сети]]/$C$24</f>
        <v>70.745507410743173</v>
      </c>
    </row>
    <row r="178" spans="1:7" x14ac:dyDescent="0.25">
      <c r="A178">
        <v>150</v>
      </c>
      <c r="B178" s="8">
        <v>43980</v>
      </c>
      <c r="C178">
        <v>70.760000000000005</v>
      </c>
      <c r="D178" s="25">
        <f>USD_RUB_2020[[#This Row],[Курс]]*$C$24</f>
        <v>0.70760000000000012</v>
      </c>
      <c r="E178" s="13">
        <f t="shared" si="2"/>
        <v>0.71446649868186984</v>
      </c>
      <c r="F178" s="25">
        <f>(USD_RUB_2020[[#This Row],[Вход норм]]-USD_RUB_2020[[#This Row],[Выход сети]])^2</f>
        <v>4.7148804148118682E-5</v>
      </c>
      <c r="G178" s="25">
        <f>USD_RUB_2020[[#This Row],[Выход сети]]/$C$24</f>
        <v>71.446649868186981</v>
      </c>
    </row>
    <row r="179" spans="1:7" x14ac:dyDescent="0.25">
      <c r="A179">
        <v>151</v>
      </c>
      <c r="B179" s="8">
        <v>43981</v>
      </c>
      <c r="C179">
        <v>70.510000000000005</v>
      </c>
      <c r="D179" s="25">
        <f>USD_RUB_2020[[#This Row],[Курс]]*$C$24</f>
        <v>0.70510000000000006</v>
      </c>
      <c r="E179" s="13">
        <f t="shared" si="2"/>
        <v>0.70914777649887961</v>
      </c>
      <c r="F179" s="25">
        <f>(USD_RUB_2020[[#This Row],[Вход норм]]-USD_RUB_2020[[#This Row],[Выход сети]])^2</f>
        <v>1.6384494584881602E-5</v>
      </c>
      <c r="G179" s="25">
        <f>USD_RUB_2020[[#This Row],[Выход сети]]/$C$24</f>
        <v>70.914777649887967</v>
      </c>
    </row>
    <row r="180" spans="1:7" x14ac:dyDescent="0.25">
      <c r="A180">
        <v>152</v>
      </c>
      <c r="B180" s="8">
        <v>43982</v>
      </c>
      <c r="C180">
        <v>70.47</v>
      </c>
      <c r="D180" s="25">
        <f>USD_RUB_2020[[#This Row],[Курс]]*$C$24</f>
        <v>0.70469999999999999</v>
      </c>
      <c r="E180" s="13">
        <f t="shared" si="2"/>
        <v>0.70775423267725857</v>
      </c>
      <c r="F180" s="25">
        <f>(USD_RUB_2020[[#This Row],[Вход норм]]-USD_RUB_2020[[#This Row],[Выход сети]])^2</f>
        <v>9.328337246834069E-6</v>
      </c>
      <c r="G180" s="25">
        <f>USD_RUB_2020[[#This Row],[Выход сети]]/$C$24</f>
        <v>70.775423267725856</v>
      </c>
    </row>
    <row r="181" spans="1:7" x14ac:dyDescent="0.25">
      <c r="A181">
        <v>153</v>
      </c>
      <c r="B181" s="8">
        <v>43983</v>
      </c>
      <c r="C181">
        <v>70.16</v>
      </c>
      <c r="D181" s="25">
        <f>USD_RUB_2020[[#This Row],[Курс]]*$C$24</f>
        <v>0.7016</v>
      </c>
      <c r="E181" s="13">
        <f t="shared" si="2"/>
        <v>0.7174172667985933</v>
      </c>
      <c r="F181" s="25">
        <f>(USD_RUB_2020[[#This Row],[Вход норм]]-USD_RUB_2020[[#This Row],[Выход сети]])^2</f>
        <v>2.5018592897788192E-4</v>
      </c>
      <c r="G181" s="25">
        <f>USD_RUB_2020[[#This Row],[Выход сети]]/$C$24</f>
        <v>71.741726679859326</v>
      </c>
    </row>
    <row r="182" spans="1:7" x14ac:dyDescent="0.25">
      <c r="A182">
        <v>154</v>
      </c>
      <c r="B182" s="8">
        <v>43984</v>
      </c>
      <c r="C182">
        <v>69.260000000000005</v>
      </c>
      <c r="D182" s="25">
        <f>USD_RUB_2020[[#This Row],[Курс]]*$C$24</f>
        <v>0.6926000000000001</v>
      </c>
      <c r="E182" s="13">
        <f t="shared" si="2"/>
        <v>0.70734074438806227</v>
      </c>
      <c r="F182" s="25">
        <f>(USD_RUB_2020[[#This Row],[Вход норм]]-USD_RUB_2020[[#This Row],[Выход сети]])^2</f>
        <v>2.1728954511418622E-4</v>
      </c>
      <c r="G182" s="25">
        <f>USD_RUB_2020[[#This Row],[Выход сети]]/$C$24</f>
        <v>70.734074438806232</v>
      </c>
    </row>
    <row r="183" spans="1:7" x14ac:dyDescent="0.25">
      <c r="A183">
        <v>155</v>
      </c>
      <c r="B183" s="8">
        <v>43985</v>
      </c>
      <c r="C183">
        <v>68.66</v>
      </c>
      <c r="D183" s="25">
        <f>USD_RUB_2020[[#This Row],[Курс]]*$C$24</f>
        <v>0.68659999999999999</v>
      </c>
      <c r="E183" s="13">
        <f t="shared" si="2"/>
        <v>0.7022971141658747</v>
      </c>
      <c r="F183" s="25">
        <f>(USD_RUB_2020[[#This Row],[Вход норм]]-USD_RUB_2020[[#This Row],[Выход сети]])^2</f>
        <v>2.4639939313650464E-4</v>
      </c>
      <c r="G183" s="25">
        <f>USD_RUB_2020[[#This Row],[Выход сети]]/$C$24</f>
        <v>70.229711416587463</v>
      </c>
    </row>
    <row r="184" spans="1:7" x14ac:dyDescent="0.25">
      <c r="A184">
        <v>156</v>
      </c>
      <c r="B184" s="8">
        <v>43986</v>
      </c>
      <c r="C184">
        <v>68.709999999999994</v>
      </c>
      <c r="D184" s="25">
        <f>USD_RUB_2020[[#This Row],[Курс]]*$C$24</f>
        <v>0.68709999999999993</v>
      </c>
      <c r="E184" s="13">
        <f t="shared" si="2"/>
        <v>0.70225984665373153</v>
      </c>
      <c r="F184" s="25">
        <f>(USD_RUB_2020[[#This Row],[Вход норм]]-USD_RUB_2020[[#This Row],[Выход сети]])^2</f>
        <v>2.2982095056465723E-4</v>
      </c>
      <c r="G184" s="25">
        <f>USD_RUB_2020[[#This Row],[Выход сети]]/$C$24</f>
        <v>70.225984665373147</v>
      </c>
    </row>
    <row r="185" spans="1:7" x14ac:dyDescent="0.25">
      <c r="A185">
        <v>157</v>
      </c>
      <c r="B185" s="8">
        <v>43987</v>
      </c>
      <c r="C185">
        <v>68.94</v>
      </c>
      <c r="D185" s="25">
        <f>USD_RUB_2020[[#This Row],[Курс]]*$C$24</f>
        <v>0.68940000000000001</v>
      </c>
      <c r="E185" s="13">
        <f t="shared" si="2"/>
        <v>0.69869605818966518</v>
      </c>
      <c r="F185" s="25">
        <f>(USD_RUB_2020[[#This Row],[Вход норм]]-USD_RUB_2020[[#This Row],[Выход сети]])^2</f>
        <v>8.6416697865640852E-5</v>
      </c>
      <c r="G185" s="25">
        <f>USD_RUB_2020[[#This Row],[Выход сети]]/$C$24</f>
        <v>69.869605818966519</v>
      </c>
    </row>
    <row r="186" spans="1:7" x14ac:dyDescent="0.25">
      <c r="A186">
        <v>158</v>
      </c>
      <c r="B186" s="8">
        <v>43988</v>
      </c>
      <c r="C186">
        <v>68.67</v>
      </c>
      <c r="D186" s="25">
        <f>USD_RUB_2020[[#This Row],[Курс]]*$C$24</f>
        <v>0.68669999999999998</v>
      </c>
      <c r="E186" s="13">
        <f t="shared" si="2"/>
        <v>0.69461701023699718</v>
      </c>
      <c r="F186" s="25">
        <f>(USD_RUB_2020[[#This Row],[Вход норм]]-USD_RUB_2020[[#This Row],[Выход сети]])^2</f>
        <v>6.267905109271849E-5</v>
      </c>
      <c r="G186" s="25">
        <f>USD_RUB_2020[[#This Row],[Выход сети]]/$C$24</f>
        <v>69.461701023699717</v>
      </c>
    </row>
    <row r="187" spans="1:7" x14ac:dyDescent="0.25">
      <c r="A187">
        <v>159</v>
      </c>
      <c r="B187" s="8">
        <v>43989</v>
      </c>
      <c r="C187">
        <v>68.67</v>
      </c>
      <c r="D187" s="25">
        <f>USD_RUB_2020[[#This Row],[Курс]]*$C$24</f>
        <v>0.68669999999999998</v>
      </c>
      <c r="E187" s="13">
        <f t="shared" si="2"/>
        <v>0.70538436608972799</v>
      </c>
      <c r="F187" s="25">
        <f>(USD_RUB_2020[[#This Row],[Вход норм]]-USD_RUB_2020[[#This Row],[Выход сети]])^2</f>
        <v>3.49105536174978E-4</v>
      </c>
      <c r="G187" s="25">
        <f>USD_RUB_2020[[#This Row],[Выход сети]]/$C$24</f>
        <v>70.538436608972802</v>
      </c>
    </row>
    <row r="188" spans="1:7" x14ac:dyDescent="0.25">
      <c r="A188">
        <v>160</v>
      </c>
      <c r="B188" s="8">
        <v>43990</v>
      </c>
      <c r="C188">
        <v>68.44</v>
      </c>
      <c r="D188" s="25">
        <f>USD_RUB_2020[[#This Row],[Курс]]*$C$24</f>
        <v>0.68440000000000001</v>
      </c>
      <c r="E188" s="13">
        <f t="shared" si="2"/>
        <v>0.71043338574487214</v>
      </c>
      <c r="F188" s="25">
        <f>(USD_RUB_2020[[#This Row],[Вход норм]]-USD_RUB_2020[[#This Row],[Выход сети]])^2</f>
        <v>6.7773717334131134E-4</v>
      </c>
      <c r="G188" s="25">
        <f>USD_RUB_2020[[#This Row],[Выход сети]]/$C$24</f>
        <v>71.043338574487208</v>
      </c>
    </row>
    <row r="189" spans="1:7" x14ac:dyDescent="0.25">
      <c r="A189">
        <v>161</v>
      </c>
      <c r="B189" s="8">
        <v>43991</v>
      </c>
      <c r="C189">
        <v>68.41</v>
      </c>
      <c r="D189" s="25">
        <f>USD_RUB_2020[[#This Row],[Курс]]*$C$24</f>
        <v>0.68409999999999993</v>
      </c>
      <c r="E189" s="13">
        <f t="shared" si="2"/>
        <v>0.70561054266733803</v>
      </c>
      <c r="F189" s="25">
        <f>(USD_RUB_2020[[#This Row],[Вход норм]]-USD_RUB_2020[[#This Row],[Выход сети]])^2</f>
        <v>4.6270344584337271E-4</v>
      </c>
      <c r="G189" s="25">
        <f>USD_RUB_2020[[#This Row],[Выход сети]]/$C$24</f>
        <v>70.561054266733805</v>
      </c>
    </row>
    <row r="190" spans="1:7" x14ac:dyDescent="0.25">
      <c r="A190">
        <v>162</v>
      </c>
      <c r="B190" s="8">
        <v>43992</v>
      </c>
      <c r="C190">
        <v>68.69</v>
      </c>
      <c r="D190" s="25">
        <f>USD_RUB_2020[[#This Row],[Курс]]*$C$24</f>
        <v>0.68689999999999996</v>
      </c>
      <c r="E190" s="13">
        <f t="shared" si="2"/>
        <v>0.69327996092941335</v>
      </c>
      <c r="F190" s="25">
        <f>(USD_RUB_2020[[#This Row],[Вход норм]]-USD_RUB_2020[[#This Row],[Выход сети]])^2</f>
        <v>4.0703901460841459E-5</v>
      </c>
      <c r="G190" s="25">
        <f>USD_RUB_2020[[#This Row],[Выход сети]]/$C$24</f>
        <v>69.327996092941333</v>
      </c>
    </row>
    <row r="191" spans="1:7" x14ac:dyDescent="0.25">
      <c r="A191">
        <v>163</v>
      </c>
      <c r="B191" s="8">
        <v>43993</v>
      </c>
      <c r="C191">
        <v>68.84</v>
      </c>
      <c r="D191" s="25">
        <f>USD_RUB_2020[[#This Row],[Курс]]*$C$24</f>
        <v>0.68840000000000001</v>
      </c>
      <c r="E191" s="13">
        <f t="shared" si="2"/>
        <v>0.70796011122194191</v>
      </c>
      <c r="F191" s="25">
        <f>(USD_RUB_2020[[#This Row],[Вход норм]]-USD_RUB_2020[[#This Row],[Выход сети]])^2</f>
        <v>3.8259795101473748E-4</v>
      </c>
      <c r="G191" s="25">
        <f>USD_RUB_2020[[#This Row],[Выход сети]]/$C$24</f>
        <v>70.796011122194187</v>
      </c>
    </row>
    <row r="192" spans="1:7" x14ac:dyDescent="0.25">
      <c r="A192">
        <v>164</v>
      </c>
      <c r="B192" s="8">
        <v>43994</v>
      </c>
      <c r="C192">
        <v>69.45</v>
      </c>
      <c r="D192" s="25">
        <f>USD_RUB_2020[[#This Row],[Курс]]*$C$24</f>
        <v>0.69450000000000001</v>
      </c>
      <c r="E192" s="13">
        <f t="shared" si="2"/>
        <v>0.70166506525232908</v>
      </c>
      <c r="F192" s="25">
        <f>(USD_RUB_2020[[#This Row],[Вход норм]]-USD_RUB_2020[[#This Row],[Выход сети]])^2</f>
        <v>5.1338160070133474E-5</v>
      </c>
      <c r="G192" s="25">
        <f>USD_RUB_2020[[#This Row],[Выход сети]]/$C$24</f>
        <v>70.166506525232904</v>
      </c>
    </row>
    <row r="193" spans="1:7" x14ac:dyDescent="0.25">
      <c r="A193">
        <v>165</v>
      </c>
      <c r="B193" s="8">
        <v>43995</v>
      </c>
      <c r="C193">
        <v>69.67</v>
      </c>
      <c r="D193" s="25">
        <f>USD_RUB_2020[[#This Row],[Курс]]*$C$24</f>
        <v>0.69669999999999999</v>
      </c>
      <c r="E193" s="13">
        <f t="shared" si="2"/>
        <v>0.71103088749784815</v>
      </c>
      <c r="F193" s="25">
        <f>(USD_RUB_2020[[#This Row],[Вход норм]]-USD_RUB_2020[[#This Row],[Выход сети]])^2</f>
        <v>2.0537433647598087E-4</v>
      </c>
      <c r="G193" s="25">
        <f>USD_RUB_2020[[#This Row],[Выход сети]]/$C$24</f>
        <v>71.103088749784817</v>
      </c>
    </row>
    <row r="194" spans="1:7" x14ac:dyDescent="0.25">
      <c r="A194">
        <v>166</v>
      </c>
      <c r="B194" s="8">
        <v>43996</v>
      </c>
      <c r="C194">
        <v>69.680000000000007</v>
      </c>
      <c r="D194" s="25">
        <f>USD_RUB_2020[[#This Row],[Курс]]*$C$24</f>
        <v>0.69680000000000009</v>
      </c>
      <c r="E194" s="13">
        <f t="shared" si="2"/>
        <v>0.71550199721838914</v>
      </c>
      <c r="F194" s="25">
        <f>(USD_RUB_2020[[#This Row],[Вход норм]]-USD_RUB_2020[[#This Row],[Выход сети]])^2</f>
        <v>3.4976469995663196E-4</v>
      </c>
      <c r="G194" s="25">
        <f>USD_RUB_2020[[#This Row],[Выход сети]]/$C$24</f>
        <v>71.550199721838908</v>
      </c>
    </row>
    <row r="195" spans="1:7" x14ac:dyDescent="0.25">
      <c r="A195">
        <v>167</v>
      </c>
      <c r="B195" s="8">
        <v>43997</v>
      </c>
      <c r="C195">
        <v>69.89</v>
      </c>
      <c r="D195" s="25">
        <f>USD_RUB_2020[[#This Row],[Курс]]*$C$24</f>
        <v>0.69889999999999997</v>
      </c>
      <c r="E195" s="13">
        <f t="shared" si="2"/>
        <v>0.70717423561166548</v>
      </c>
      <c r="F195" s="25">
        <f>(USD_RUB_2020[[#This Row],[Вход норм]]-USD_RUB_2020[[#This Row],[Выход сети]])^2</f>
        <v>6.8462974957353792E-5</v>
      </c>
      <c r="G195" s="25">
        <f>USD_RUB_2020[[#This Row],[Выход сети]]/$C$24</f>
        <v>70.717423561166541</v>
      </c>
    </row>
    <row r="196" spans="1:7" x14ac:dyDescent="0.25">
      <c r="A196">
        <v>168</v>
      </c>
      <c r="B196" s="8">
        <v>43998</v>
      </c>
      <c r="C196">
        <v>69.900000000000006</v>
      </c>
      <c r="D196" s="25">
        <f>USD_RUB_2020[[#This Row],[Курс]]*$C$24</f>
        <v>0.69900000000000007</v>
      </c>
      <c r="E196" s="13">
        <f t="shared" si="2"/>
        <v>0.71726640547392073</v>
      </c>
      <c r="F196" s="25">
        <f>(USD_RUB_2020[[#This Row],[Вход норм]]-USD_RUB_2020[[#This Row],[Выход сети]])^2</f>
        <v>3.3366156893767889E-4</v>
      </c>
      <c r="G196" s="25">
        <f>USD_RUB_2020[[#This Row],[Выход сети]]/$C$24</f>
        <v>71.726640547392066</v>
      </c>
    </row>
    <row r="197" spans="1:7" x14ac:dyDescent="0.25">
      <c r="A197">
        <v>169</v>
      </c>
      <c r="B197" s="8">
        <v>43999</v>
      </c>
      <c r="C197">
        <v>69.599999999999994</v>
      </c>
      <c r="D197" s="25">
        <f>USD_RUB_2020[[#This Row],[Курс]]*$C$24</f>
        <v>0.69599999999999995</v>
      </c>
      <c r="E197" s="13">
        <f t="shared" si="2"/>
        <v>0.70615183693106842</v>
      </c>
      <c r="F197" s="25">
        <f>(USD_RUB_2020[[#This Row],[Вход норм]]-USD_RUB_2020[[#This Row],[Выход сети]])^2</f>
        <v>1.0305979307500568E-4</v>
      </c>
      <c r="G197" s="25">
        <f>USD_RUB_2020[[#This Row],[Выход сети]]/$C$24</f>
        <v>70.615183693106843</v>
      </c>
    </row>
    <row r="198" spans="1:7" x14ac:dyDescent="0.25">
      <c r="A198">
        <v>170</v>
      </c>
      <c r="B198" s="8">
        <v>44000</v>
      </c>
      <c r="C198">
        <v>69.61</v>
      </c>
      <c r="D198" s="25">
        <f>USD_RUB_2020[[#This Row],[Курс]]*$C$24</f>
        <v>0.69610000000000005</v>
      </c>
      <c r="E198" s="13">
        <f t="shared" si="2"/>
        <v>0.70467486740372187</v>
      </c>
      <c r="F198" s="25">
        <f>(USD_RUB_2020[[#This Row],[Вход норм]]-USD_RUB_2020[[#This Row],[Выход сети]])^2</f>
        <v>7.3528350991410976E-5</v>
      </c>
      <c r="G198" s="25">
        <f>USD_RUB_2020[[#This Row],[Выход сети]]/$C$24</f>
        <v>70.467486740372181</v>
      </c>
    </row>
    <row r="199" spans="1:7" x14ac:dyDescent="0.25">
      <c r="A199">
        <v>171</v>
      </c>
      <c r="B199" s="8">
        <v>44001</v>
      </c>
      <c r="C199">
        <v>69.56</v>
      </c>
      <c r="D199" s="25">
        <f>USD_RUB_2020[[#This Row],[Курс]]*$C$24</f>
        <v>0.6956</v>
      </c>
      <c r="E199" s="13">
        <f t="shared" si="2"/>
        <v>0.71052406436350013</v>
      </c>
      <c r="F199" s="25">
        <f>(USD_RUB_2020[[#This Row],[Вход норм]]-USD_RUB_2020[[#This Row],[Выход сети]])^2</f>
        <v>2.2272769712589465E-4</v>
      </c>
      <c r="G199" s="25">
        <f>USD_RUB_2020[[#This Row],[Выход сети]]/$C$24</f>
        <v>71.052406436350012</v>
      </c>
    </row>
    <row r="200" spans="1:7" x14ac:dyDescent="0.25">
      <c r="A200">
        <v>172</v>
      </c>
      <c r="B200" s="8">
        <v>44002</v>
      </c>
      <c r="C200">
        <v>69.430000000000007</v>
      </c>
      <c r="D200" s="25">
        <f>USD_RUB_2020[[#This Row],[Курс]]*$C$24</f>
        <v>0.69430000000000003</v>
      </c>
      <c r="E200" s="13">
        <f t="shared" si="2"/>
        <v>0.70598018954371755</v>
      </c>
      <c r="F200" s="25">
        <f>(USD_RUB_2020[[#This Row],[Вход норм]]-USD_RUB_2020[[#This Row],[Выход сети]])^2</f>
        <v>1.3642682777716817E-4</v>
      </c>
      <c r="G200" s="25">
        <f>USD_RUB_2020[[#This Row],[Выход сети]]/$C$24</f>
        <v>70.598018954371753</v>
      </c>
    </row>
    <row r="201" spans="1:7" x14ac:dyDescent="0.25">
      <c r="A201">
        <v>173</v>
      </c>
      <c r="B201" s="8">
        <v>44003</v>
      </c>
      <c r="C201">
        <v>69.430000000000007</v>
      </c>
      <c r="D201" s="25">
        <f>USD_RUB_2020[[#This Row],[Курс]]*$C$24</f>
        <v>0.69430000000000003</v>
      </c>
      <c r="E201" s="13">
        <f t="shared" si="2"/>
        <v>0.70170808119825567</v>
      </c>
      <c r="F201" s="25">
        <f>(USD_RUB_2020[[#This Row],[Вход норм]]-USD_RUB_2020[[#This Row],[Выход сети]])^2</f>
        <v>5.487966703994879E-5</v>
      </c>
      <c r="G201" s="25">
        <f>USD_RUB_2020[[#This Row],[Выход сети]]/$C$24</f>
        <v>70.170808119825566</v>
      </c>
    </row>
    <row r="202" spans="1:7" x14ac:dyDescent="0.25">
      <c r="A202">
        <v>174</v>
      </c>
      <c r="B202" s="8">
        <v>44004</v>
      </c>
      <c r="C202">
        <v>69.45</v>
      </c>
      <c r="D202" s="25">
        <f>USD_RUB_2020[[#This Row],[Курс]]*$C$24</f>
        <v>0.69450000000000001</v>
      </c>
      <c r="E202" s="13">
        <f t="shared" si="2"/>
        <v>0.71092208322961148</v>
      </c>
      <c r="F202" s="25">
        <f>(USD_RUB_2020[[#This Row],[Вход норм]]-USD_RUB_2020[[#This Row],[Выход сети]])^2</f>
        <v>2.6968481760028637E-4</v>
      </c>
      <c r="G202" s="25">
        <f>USD_RUB_2020[[#This Row],[Выход сети]]/$C$24</f>
        <v>71.092208322961142</v>
      </c>
    </row>
    <row r="203" spans="1:7" x14ac:dyDescent="0.25">
      <c r="A203">
        <v>175</v>
      </c>
      <c r="B203" s="8">
        <v>44005</v>
      </c>
      <c r="C203">
        <v>69.14</v>
      </c>
      <c r="D203" s="25">
        <f>USD_RUB_2020[[#This Row],[Курс]]*$C$24</f>
        <v>0.69140000000000001</v>
      </c>
      <c r="E203" s="13">
        <f t="shared" si="2"/>
        <v>0.70681561023937645</v>
      </c>
      <c r="F203" s="25">
        <f>(USD_RUB_2020[[#This Row],[Вход норм]]-USD_RUB_2020[[#This Row],[Выход сети]])^2</f>
        <v>2.3764103905236748E-4</v>
      </c>
      <c r="G203" s="25">
        <f>USD_RUB_2020[[#This Row],[Выход сети]]/$C$24</f>
        <v>70.681561023937647</v>
      </c>
    </row>
    <row r="204" spans="1:7" x14ac:dyDescent="0.25">
      <c r="A204">
        <v>176</v>
      </c>
      <c r="B204" s="8">
        <v>44006</v>
      </c>
      <c r="C204">
        <v>68.88</v>
      </c>
      <c r="D204" s="25">
        <f>USD_RUB_2020[[#This Row],[Курс]]*$C$24</f>
        <v>0.68879999999999997</v>
      </c>
      <c r="E204" s="13">
        <f t="shared" si="2"/>
        <v>0.7039147321173902</v>
      </c>
      <c r="F204" s="25">
        <f>(USD_RUB_2020[[#This Row],[Вход норм]]-USD_RUB_2020[[#This Row],[Выход сети]])^2</f>
        <v>2.2845512698046769E-4</v>
      </c>
      <c r="G204" s="25">
        <f>USD_RUB_2020[[#This Row],[Выход сети]]/$C$24</f>
        <v>70.391473211739012</v>
      </c>
    </row>
    <row r="205" spans="1:7" x14ac:dyDescent="0.25">
      <c r="A205">
        <v>177</v>
      </c>
      <c r="B205" s="8">
        <v>44007</v>
      </c>
      <c r="C205">
        <v>69.239999999999995</v>
      </c>
      <c r="D205" s="25">
        <f>USD_RUB_2020[[#This Row],[Курс]]*$C$24</f>
        <v>0.69240000000000002</v>
      </c>
      <c r="E205" s="13">
        <f t="shared" si="2"/>
        <v>0.70473675915425105</v>
      </c>
      <c r="F205" s="25">
        <f>(USD_RUB_2020[[#This Row],[Вход норм]]-USD_RUB_2020[[#This Row],[Выход сети]])^2</f>
        <v>1.5219562642999662E-4</v>
      </c>
      <c r="G205" s="25">
        <f>USD_RUB_2020[[#This Row],[Выход сети]]/$C$24</f>
        <v>70.473675915425105</v>
      </c>
    </row>
    <row r="206" spans="1:7" x14ac:dyDescent="0.25">
      <c r="A206">
        <v>178</v>
      </c>
      <c r="B206" s="8">
        <v>44008</v>
      </c>
      <c r="C206">
        <v>69.36</v>
      </c>
      <c r="D206" s="25">
        <f>USD_RUB_2020[[#This Row],[Курс]]*$C$24</f>
        <v>0.69359999999999999</v>
      </c>
      <c r="E206" s="13">
        <f t="shared" si="2"/>
        <v>0.70714606250267642</v>
      </c>
      <c r="F206" s="25">
        <f>(USD_RUB_2020[[#This Row],[Вход норм]]-USD_RUB_2020[[#This Row],[Выход сети]])^2</f>
        <v>1.8349580932641631E-4</v>
      </c>
      <c r="G206" s="25">
        <f>USD_RUB_2020[[#This Row],[Выход сети]]/$C$24</f>
        <v>70.714606250267636</v>
      </c>
    </row>
    <row r="207" spans="1:7" x14ac:dyDescent="0.25">
      <c r="A207">
        <v>179</v>
      </c>
      <c r="B207" s="8">
        <v>44009</v>
      </c>
      <c r="C207">
        <v>69.45</v>
      </c>
      <c r="D207" s="25">
        <f>USD_RUB_2020[[#This Row],[Курс]]*$C$24</f>
        <v>0.69450000000000001</v>
      </c>
      <c r="E207" s="13">
        <f t="shared" si="2"/>
        <v>0.70327261758672688</v>
      </c>
      <c r="F207" s="25">
        <f>(USD_RUB_2020[[#This Row],[Вход норм]]-USD_RUB_2020[[#This Row],[Выход сети]])^2</f>
        <v>7.6958819322949605E-5</v>
      </c>
      <c r="G207" s="25">
        <f>USD_RUB_2020[[#This Row],[Выход сети]]/$C$24</f>
        <v>70.327261758672691</v>
      </c>
    </row>
    <row r="208" spans="1:7" x14ac:dyDescent="0.25">
      <c r="A208">
        <v>180</v>
      </c>
      <c r="B208" s="8">
        <v>44010</v>
      </c>
      <c r="C208">
        <v>69.430000000000007</v>
      </c>
      <c r="D208" s="25">
        <f>USD_RUB_2020[[#This Row],[Курс]]*$C$24</f>
        <v>0.69430000000000003</v>
      </c>
      <c r="E208" s="13">
        <f t="shared" si="2"/>
        <v>0.70709391000189947</v>
      </c>
      <c r="F208" s="25">
        <f>(USD_RUB_2020[[#This Row],[Вход норм]]-USD_RUB_2020[[#This Row],[Выход сети]])^2</f>
        <v>1.6368413313670263E-4</v>
      </c>
      <c r="G208" s="25">
        <f>USD_RUB_2020[[#This Row],[Выход сети]]/$C$24</f>
        <v>70.709391000189939</v>
      </c>
    </row>
    <row r="209" spans="1:7" x14ac:dyDescent="0.25">
      <c r="A209">
        <v>181</v>
      </c>
      <c r="B209" s="8">
        <v>44011</v>
      </c>
      <c r="C209">
        <v>69.69</v>
      </c>
      <c r="D209" s="25">
        <f>USD_RUB_2020[[#This Row],[Курс]]*$C$24</f>
        <v>0.69689999999999996</v>
      </c>
      <c r="E209" s="13">
        <f t="shared" si="2"/>
        <v>0.71606776911349179</v>
      </c>
      <c r="F209" s="25">
        <f>(USD_RUB_2020[[#This Row],[Вход норм]]-USD_RUB_2020[[#This Row],[Выход сети]])^2</f>
        <v>3.6740337278813129E-4</v>
      </c>
      <c r="G209" s="25">
        <f>USD_RUB_2020[[#This Row],[Выход сети]]/$C$24</f>
        <v>71.606776911349172</v>
      </c>
    </row>
    <row r="210" spans="1:7" x14ac:dyDescent="0.25">
      <c r="A210">
        <v>182</v>
      </c>
      <c r="B210" s="8">
        <v>44012</v>
      </c>
      <c r="C210">
        <v>70.28</v>
      </c>
      <c r="D210" s="25">
        <f>USD_RUB_2020[[#This Row],[Курс]]*$C$24</f>
        <v>0.70279999999999998</v>
      </c>
      <c r="E210" s="13">
        <f t="shared" si="2"/>
        <v>0.7062746534390294</v>
      </c>
      <c r="F210" s="25">
        <f>(USD_RUB_2020[[#This Row],[Вход норм]]-USD_RUB_2020[[#This Row],[Выход сети]])^2</f>
        <v>1.2073216521358962E-5</v>
      </c>
      <c r="G210" s="25">
        <f>USD_RUB_2020[[#This Row],[Выход сети]]/$C$24</f>
        <v>70.627465343902941</v>
      </c>
    </row>
    <row r="211" spans="1:7" x14ac:dyDescent="0.25">
      <c r="A211">
        <v>183</v>
      </c>
      <c r="B211" s="8">
        <v>44013</v>
      </c>
      <c r="C211">
        <v>70.89</v>
      </c>
      <c r="D211" s="25">
        <f>USD_RUB_2020[[#This Row],[Курс]]*$C$24</f>
        <v>0.70889999999999997</v>
      </c>
      <c r="E211" s="13">
        <f t="shared" si="2"/>
        <v>0.71342270745832181</v>
      </c>
      <c r="F211" s="25">
        <f>(USD_RUB_2020[[#This Row],[Вход норм]]-USD_RUB_2020[[#This Row],[Выход сети]])^2</f>
        <v>2.0454882753559996E-5</v>
      </c>
      <c r="G211" s="25">
        <f>USD_RUB_2020[[#This Row],[Выход сети]]/$C$24</f>
        <v>71.342270745832181</v>
      </c>
    </row>
    <row r="212" spans="1:7" x14ac:dyDescent="0.25">
      <c r="A212">
        <v>184</v>
      </c>
      <c r="B212" s="8">
        <v>44014</v>
      </c>
      <c r="C212">
        <v>70.790000000000006</v>
      </c>
      <c r="D212" s="25">
        <f>USD_RUB_2020[[#This Row],[Курс]]*$C$24</f>
        <v>0.70790000000000008</v>
      </c>
      <c r="E212" s="13">
        <f t="shared" si="2"/>
        <v>0.71546719241791268</v>
      </c>
      <c r="F212" s="25">
        <f>(USD_RUB_2020[[#This Row],[Вход норм]]-USD_RUB_2020[[#This Row],[Выход сети]])^2</f>
        <v>5.7262401089713846E-5</v>
      </c>
      <c r="G212" s="25">
        <f>USD_RUB_2020[[#This Row],[Выход сети]]/$C$24</f>
        <v>71.546719241791266</v>
      </c>
    </row>
    <row r="213" spans="1:7" x14ac:dyDescent="0.25">
      <c r="A213">
        <v>185</v>
      </c>
      <c r="B213" s="8">
        <v>44015</v>
      </c>
      <c r="C213">
        <v>70.61</v>
      </c>
      <c r="D213" s="25">
        <f>USD_RUB_2020[[#This Row],[Курс]]*$C$24</f>
        <v>0.70610000000000006</v>
      </c>
      <c r="E213" s="13">
        <f t="shared" si="2"/>
        <v>0.71901502823878816</v>
      </c>
      <c r="F213" s="25">
        <f>(USD_RUB_2020[[#This Row],[Вход норм]]-USD_RUB_2020[[#This Row],[Выход сети]])^2</f>
        <v>1.6679795440869394E-4</v>
      </c>
      <c r="G213" s="25">
        <f>USD_RUB_2020[[#This Row],[Выход сети]]/$C$24</f>
        <v>71.901502823878815</v>
      </c>
    </row>
    <row r="214" spans="1:7" x14ac:dyDescent="0.25">
      <c r="A214">
        <v>186</v>
      </c>
      <c r="B214" s="8">
        <v>44016</v>
      </c>
      <c r="C214">
        <v>71.010000000000005</v>
      </c>
      <c r="D214" s="25">
        <f>USD_RUB_2020[[#This Row],[Курс]]*$C$24</f>
        <v>0.71010000000000006</v>
      </c>
      <c r="E214" s="13">
        <f t="shared" si="2"/>
        <v>0.71737410464245244</v>
      </c>
      <c r="F214" s="25">
        <f>(USD_RUB_2020[[#This Row],[Вход норм]]-USD_RUB_2020[[#This Row],[Выход сети]])^2</f>
        <v>5.2912598349347159E-5</v>
      </c>
      <c r="G214" s="25">
        <f>USD_RUB_2020[[#This Row],[Выход сети]]/$C$24</f>
        <v>71.737410464245244</v>
      </c>
    </row>
    <row r="215" spans="1:7" x14ac:dyDescent="0.25">
      <c r="A215">
        <v>187</v>
      </c>
      <c r="B215" s="8">
        <v>44017</v>
      </c>
      <c r="C215">
        <v>71.010000000000005</v>
      </c>
      <c r="D215" s="25">
        <f>USD_RUB_2020[[#This Row],[Курс]]*$C$24</f>
        <v>0.71010000000000006</v>
      </c>
      <c r="E215" s="13">
        <f t="shared" si="2"/>
        <v>0.71770975750446053</v>
      </c>
      <c r="F215" s="25">
        <f>(USD_RUB_2020[[#This Row],[Вход норм]]-USD_RUB_2020[[#This Row],[Выход сети]])^2</f>
        <v>5.7908409276692413E-5</v>
      </c>
      <c r="G215" s="25">
        <f>USD_RUB_2020[[#This Row],[Выход сети]]/$C$24</f>
        <v>71.770975750446055</v>
      </c>
    </row>
    <row r="216" spans="1:7" x14ac:dyDescent="0.25">
      <c r="A216">
        <v>188</v>
      </c>
      <c r="B216" s="8">
        <v>44018</v>
      </c>
      <c r="C216">
        <v>71.19</v>
      </c>
      <c r="D216" s="25">
        <f>USD_RUB_2020[[#This Row],[Курс]]*$C$24</f>
        <v>0.71189999999999998</v>
      </c>
      <c r="E216" s="13">
        <f t="shared" si="2"/>
        <v>0.70698921371406043</v>
      </c>
      <c r="F216" s="25">
        <f>(USD_RUB_2020[[#This Row],[Вход норм]]-USD_RUB_2020[[#This Row],[Выход сети]])^2</f>
        <v>2.4115821946171961E-5</v>
      </c>
      <c r="G216" s="25">
        <f>USD_RUB_2020[[#This Row],[Выход сети]]/$C$24</f>
        <v>70.698921371406044</v>
      </c>
    </row>
    <row r="217" spans="1:7" x14ac:dyDescent="0.25">
      <c r="A217">
        <v>189</v>
      </c>
      <c r="B217" s="8">
        <v>44019</v>
      </c>
      <c r="C217">
        <v>71.7</v>
      </c>
      <c r="D217" s="25">
        <f>USD_RUB_2020[[#This Row],[Курс]]*$C$24</f>
        <v>0.71700000000000008</v>
      </c>
      <c r="E217" s="13">
        <f t="shared" si="2"/>
        <v>0.71395285057130298</v>
      </c>
      <c r="F217" s="25">
        <f>(USD_RUB_2020[[#This Row],[Вход норм]]-USD_RUB_2020[[#This Row],[Выход сети]])^2</f>
        <v>9.2851196408090905E-6</v>
      </c>
      <c r="G217" s="25">
        <f>USD_RUB_2020[[#This Row],[Выход сети]]/$C$24</f>
        <v>71.395285057130295</v>
      </c>
    </row>
    <row r="218" spans="1:7" x14ac:dyDescent="0.25">
      <c r="A218">
        <v>190</v>
      </c>
      <c r="B218" s="8">
        <v>44020</v>
      </c>
      <c r="C218">
        <v>71.58</v>
      </c>
      <c r="D218" s="25">
        <f>USD_RUB_2020[[#This Row],[Курс]]*$C$24</f>
        <v>0.71579999999999999</v>
      </c>
      <c r="E218" s="13">
        <f t="shared" si="2"/>
        <v>0.7274028937753394</v>
      </c>
      <c r="F218" s="25">
        <f>(USD_RUB_2020[[#This Row],[Вход норм]]-USD_RUB_2020[[#This Row],[Выход сети]])^2</f>
        <v>1.3462714396180996E-4</v>
      </c>
      <c r="G218" s="25">
        <f>USD_RUB_2020[[#This Row],[Выход сети]]/$C$24</f>
        <v>72.740289377533941</v>
      </c>
    </row>
    <row r="219" spans="1:7" x14ac:dyDescent="0.25">
      <c r="A219">
        <v>191</v>
      </c>
      <c r="B219" s="8">
        <v>44021</v>
      </c>
      <c r="C219">
        <v>71.11</v>
      </c>
      <c r="D219" s="25">
        <f>USD_RUB_2020[[#This Row],[Курс]]*$C$24</f>
        <v>0.71109999999999995</v>
      </c>
      <c r="E219" s="13">
        <f t="shared" si="2"/>
        <v>0.71384844156751182</v>
      </c>
      <c r="F219" s="25">
        <f>(USD_RUB_2020[[#This Row],[Вход норм]]-USD_RUB_2020[[#This Row],[Выход сети]])^2</f>
        <v>7.5539310500270563E-6</v>
      </c>
      <c r="G219" s="25">
        <f>USD_RUB_2020[[#This Row],[Выход сети]]/$C$24</f>
        <v>71.384844156751186</v>
      </c>
    </row>
    <row r="220" spans="1:7" x14ac:dyDescent="0.25">
      <c r="A220">
        <v>192</v>
      </c>
      <c r="B220" s="8">
        <v>44022</v>
      </c>
      <c r="C220">
        <v>70.91</v>
      </c>
      <c r="D220" s="25">
        <f>USD_RUB_2020[[#This Row],[Курс]]*$C$24</f>
        <v>0.70909999999999995</v>
      </c>
      <c r="E220" s="13">
        <f t="shared" si="2"/>
        <v>0.71619826376252194</v>
      </c>
      <c r="F220" s="25">
        <f>(USD_RUB_2020[[#This Row],[Вход норм]]-USD_RUB_2020[[#This Row],[Выход сети]])^2</f>
        <v>5.0385348442332746E-5</v>
      </c>
      <c r="G220" s="25">
        <f>USD_RUB_2020[[#This Row],[Выход сети]]/$C$24</f>
        <v>71.619826376252192</v>
      </c>
    </row>
    <row r="221" spans="1:7" x14ac:dyDescent="0.25">
      <c r="A221">
        <v>193</v>
      </c>
      <c r="B221" s="8">
        <v>44023</v>
      </c>
      <c r="C221">
        <v>70.98</v>
      </c>
      <c r="D221" s="25">
        <f>USD_RUB_2020[[#This Row],[Курс]]*$C$24</f>
        <v>0.7098000000000001</v>
      </c>
      <c r="E221" s="13">
        <f t="shared" si="2"/>
        <v>0.71832299457303439</v>
      </c>
      <c r="F221" s="25">
        <f>(USD_RUB_2020[[#This Row],[Вход норм]]-USD_RUB_2020[[#This Row],[Выход сети]])^2</f>
        <v>7.2641436491972E-5</v>
      </c>
      <c r="G221" s="25">
        <f>USD_RUB_2020[[#This Row],[Выход сети]]/$C$24</f>
        <v>71.832299457303435</v>
      </c>
    </row>
    <row r="222" spans="1:7" x14ac:dyDescent="0.25">
      <c r="A222">
        <v>194</v>
      </c>
      <c r="B222" s="8">
        <v>44024</v>
      </c>
      <c r="C222">
        <v>71.02</v>
      </c>
      <c r="D222" s="25">
        <f>USD_RUB_2020[[#This Row],[Курс]]*$C$24</f>
        <v>0.71019999999999994</v>
      </c>
      <c r="E222" s="13">
        <f t="shared" si="2"/>
        <v>0.70672770965288534</v>
      </c>
      <c r="F222" s="25">
        <f>(USD_RUB_2020[[#This Row],[Вход норм]]-USD_RUB_2020[[#This Row],[Выход сети]])^2</f>
        <v>1.2056800254665256E-5</v>
      </c>
      <c r="G222" s="25">
        <f>USD_RUB_2020[[#This Row],[Выход сети]]/$C$24</f>
        <v>70.672770965288535</v>
      </c>
    </row>
    <row r="223" spans="1:7" x14ac:dyDescent="0.25">
      <c r="A223">
        <v>195</v>
      </c>
      <c r="B223" s="8">
        <v>44025</v>
      </c>
      <c r="C223">
        <v>70.930000000000007</v>
      </c>
      <c r="D223" s="25">
        <f>USD_RUB_2020[[#This Row],[Курс]]*$C$24</f>
        <v>0.70930000000000004</v>
      </c>
      <c r="E223" s="13">
        <f t="shared" si="2"/>
        <v>0.70960565248014362</v>
      </c>
      <c r="F223" s="25">
        <f>(USD_RUB_2020[[#This Row],[Вход норм]]-USD_RUB_2020[[#This Row],[Выход сети]])^2</f>
        <v>9.3423438617922264E-8</v>
      </c>
      <c r="G223" s="25">
        <f>USD_RUB_2020[[#This Row],[Выход сети]]/$C$24</f>
        <v>70.960565248014362</v>
      </c>
    </row>
    <row r="224" spans="1:7" x14ac:dyDescent="0.25">
      <c r="A224">
        <v>196</v>
      </c>
      <c r="B224" s="8">
        <v>44026</v>
      </c>
      <c r="C224">
        <v>70.91</v>
      </c>
      <c r="D224" s="25">
        <f>USD_RUB_2020[[#This Row],[Курс]]*$C$24</f>
        <v>0.70909999999999995</v>
      </c>
      <c r="E224" s="13">
        <f t="shared" si="2"/>
        <v>0.7170449432088698</v>
      </c>
      <c r="F224" s="25">
        <f>(USD_RUB_2020[[#This Row],[Вход норм]]-USD_RUB_2020[[#This Row],[Выход сети]])^2</f>
        <v>6.3122122592167113E-5</v>
      </c>
      <c r="G224" s="25">
        <f>USD_RUB_2020[[#This Row],[Выход сети]]/$C$24</f>
        <v>71.70449432088698</v>
      </c>
    </row>
    <row r="225" spans="1:7" x14ac:dyDescent="0.25">
      <c r="A225">
        <v>197</v>
      </c>
      <c r="B225" s="8">
        <v>44027</v>
      </c>
      <c r="C225">
        <v>71</v>
      </c>
      <c r="D225" s="25">
        <f>USD_RUB_2020[[#This Row],[Курс]]*$C$24</f>
        <v>0.71</v>
      </c>
      <c r="E225" s="13">
        <f t="shared" si="2"/>
        <v>0.71760744134142107</v>
      </c>
      <c r="F225" s="25">
        <f>(USD_RUB_2020[[#This Row],[Вход норм]]-USD_RUB_2020[[#This Row],[Выход сети]])^2</f>
        <v>5.7873163763162962E-5</v>
      </c>
      <c r="G225" s="25">
        <f>USD_RUB_2020[[#This Row],[Выход сети]]/$C$24</f>
        <v>71.760744134142101</v>
      </c>
    </row>
    <row r="226" spans="1:7" x14ac:dyDescent="0.25">
      <c r="A226">
        <v>198</v>
      </c>
      <c r="B226" s="8">
        <v>44028</v>
      </c>
      <c r="C226">
        <v>70.989999999999995</v>
      </c>
      <c r="D226" s="25">
        <f>USD_RUB_2020[[#This Row],[Курс]]*$C$24</f>
        <v>0.70989999999999998</v>
      </c>
      <c r="E226" s="13">
        <f t="shared" si="2"/>
        <v>0.71505071739237158</v>
      </c>
      <c r="F226" s="25">
        <f>(USD_RUB_2020[[#This Row],[Вход норм]]-USD_RUB_2020[[#This Row],[Выход сети]])^2</f>
        <v>2.6529889656079362E-5</v>
      </c>
      <c r="G226" s="25">
        <f>USD_RUB_2020[[#This Row],[Выход сети]]/$C$24</f>
        <v>71.505071739237152</v>
      </c>
    </row>
    <row r="227" spans="1:7" x14ac:dyDescent="0.25">
      <c r="A227">
        <v>199</v>
      </c>
      <c r="B227" s="8">
        <v>44029</v>
      </c>
      <c r="C227">
        <v>71.28</v>
      </c>
      <c r="D227" s="25">
        <f>USD_RUB_2020[[#This Row],[Курс]]*$C$24</f>
        <v>0.71279999999999999</v>
      </c>
      <c r="E227" s="13">
        <f t="shared" si="2"/>
        <v>0.71336565229530613</v>
      </c>
      <c r="F227" s="25">
        <f>(USD_RUB_2020[[#This Row],[Вход норм]]-USD_RUB_2020[[#This Row],[Выход сети]])^2</f>
        <v>3.1996251918510517E-7</v>
      </c>
      <c r="G227" s="25">
        <f>USD_RUB_2020[[#This Row],[Выход сети]]/$C$24</f>
        <v>71.336565229530606</v>
      </c>
    </row>
    <row r="228" spans="1:7" x14ac:dyDescent="0.25">
      <c r="A228">
        <v>200</v>
      </c>
      <c r="B228" s="8">
        <v>44030</v>
      </c>
      <c r="C228">
        <v>71.56</v>
      </c>
      <c r="D228" s="25">
        <f>USD_RUB_2020[[#This Row],[Курс]]*$C$24</f>
        <v>0.71560000000000001</v>
      </c>
      <c r="E228" s="13">
        <f t="shared" si="2"/>
        <v>0.71744240408924465</v>
      </c>
      <c r="F228" s="25">
        <f>(USD_RUB_2020[[#This Row],[Вход норм]]-USD_RUB_2020[[#This Row],[Выход сети]])^2</f>
        <v>3.3944528280653395E-6</v>
      </c>
      <c r="G228" s="25">
        <f>USD_RUB_2020[[#This Row],[Выход сети]]/$C$24</f>
        <v>71.744240408924469</v>
      </c>
    </row>
    <row r="229" spans="1:7" x14ac:dyDescent="0.25">
      <c r="A229">
        <v>201</v>
      </c>
      <c r="B229" s="8">
        <v>44031</v>
      </c>
      <c r="C229">
        <v>71.69</v>
      </c>
      <c r="D229" s="25">
        <f>USD_RUB_2020[[#This Row],[Курс]]*$C$24</f>
        <v>0.71689999999999998</v>
      </c>
      <c r="E229" s="13">
        <f t="shared" si="2"/>
        <v>0.72064139602306765</v>
      </c>
      <c r="F229" s="25">
        <f>(USD_RUB_2020[[#This Row],[Вход норм]]-USD_RUB_2020[[#This Row],[Выход сети]])^2</f>
        <v>1.3998044201426553E-5</v>
      </c>
      <c r="G229" s="25">
        <f>USD_RUB_2020[[#This Row],[Выход сети]]/$C$24</f>
        <v>72.064139602306767</v>
      </c>
    </row>
    <row r="230" spans="1:7" x14ac:dyDescent="0.25">
      <c r="A230">
        <v>202</v>
      </c>
      <c r="B230" s="8">
        <v>44032</v>
      </c>
      <c r="C230">
        <v>71.77</v>
      </c>
      <c r="D230" s="25">
        <f>USD_RUB_2020[[#This Row],[Курс]]*$C$24</f>
        <v>0.7177</v>
      </c>
      <c r="E230" s="13">
        <f t="shared" si="2"/>
        <v>0.71763394156873461</v>
      </c>
      <c r="F230" s="25">
        <f>(USD_RUB_2020[[#This Row],[Вход норм]]-USD_RUB_2020[[#This Row],[Выход сети]])^2</f>
        <v>4.3637163412445504E-9</v>
      </c>
      <c r="G230" s="25">
        <f>USD_RUB_2020[[#This Row],[Выход сети]]/$C$24</f>
        <v>71.76339415687346</v>
      </c>
    </row>
    <row r="231" spans="1:7" x14ac:dyDescent="0.25">
      <c r="A231">
        <v>203</v>
      </c>
      <c r="B231" s="8">
        <v>44033</v>
      </c>
      <c r="C231">
        <v>71.34</v>
      </c>
      <c r="D231" s="25">
        <f>USD_RUB_2020[[#This Row],[Курс]]*$C$24</f>
        <v>0.71340000000000003</v>
      </c>
      <c r="E231" s="13">
        <f t="shared" ref="E231:E294" si="3">TANH(TANH(C222*$B$21+C223*$C$21+C224*$D$21)*$K$21 + TANH(C225*$E$21+C226*$F$21+C227*$G$21)*$L$21 + TANH(C228*$H$21+C229*$I$21+C230*$J$21)*$M$21)*$N$21</f>
        <v>0.7230732341117283</v>
      </c>
      <c r="F231" s="25">
        <f>(USD_RUB_2020[[#This Row],[Вход норм]]-USD_RUB_2020[[#This Row],[Выход сети]])^2</f>
        <v>9.3571458180303379E-5</v>
      </c>
      <c r="G231" s="25">
        <f>USD_RUB_2020[[#This Row],[Выход сети]]/$C$24</f>
        <v>72.307323411172831</v>
      </c>
    </row>
    <row r="232" spans="1:7" x14ac:dyDescent="0.25">
      <c r="A232">
        <v>204</v>
      </c>
      <c r="B232" s="8">
        <v>44034</v>
      </c>
      <c r="C232">
        <v>70.89</v>
      </c>
      <c r="D232" s="25">
        <f>USD_RUB_2020[[#This Row],[Курс]]*$C$24</f>
        <v>0.70889999999999997</v>
      </c>
      <c r="E232" s="13">
        <f t="shared" si="3"/>
        <v>0.7167340899484429</v>
      </c>
      <c r="F232" s="25">
        <f>(USD_RUB_2020[[#This Row],[Вход норм]]-USD_RUB_2020[[#This Row],[Выход сети]])^2</f>
        <v>6.1372965320294451E-5</v>
      </c>
      <c r="G232" s="25">
        <f>USD_RUB_2020[[#This Row],[Выход сети]]/$C$24</f>
        <v>71.673408994844294</v>
      </c>
    </row>
    <row r="233" spans="1:7" x14ac:dyDescent="0.25">
      <c r="A233">
        <v>205</v>
      </c>
      <c r="B233" s="8">
        <v>44035</v>
      </c>
      <c r="C233">
        <v>71.02</v>
      </c>
      <c r="D233" s="25">
        <f>USD_RUB_2020[[#This Row],[Курс]]*$C$24</f>
        <v>0.71019999999999994</v>
      </c>
      <c r="E233" s="13">
        <f t="shared" si="3"/>
        <v>0.71079893489137169</v>
      </c>
      <c r="F233" s="25">
        <f>(USD_RUB_2020[[#This Row],[Вход норм]]-USD_RUB_2020[[#This Row],[Выход сети]])^2</f>
        <v>3.5872300410248947E-7</v>
      </c>
      <c r="G233" s="25">
        <f>USD_RUB_2020[[#This Row],[Выход сети]]/$C$24</f>
        <v>71.079893489137163</v>
      </c>
    </row>
    <row r="234" spans="1:7" x14ac:dyDescent="0.25">
      <c r="A234">
        <v>206</v>
      </c>
      <c r="B234" s="8">
        <v>44036</v>
      </c>
      <c r="C234">
        <v>71.38</v>
      </c>
      <c r="D234" s="25">
        <f>USD_RUB_2020[[#This Row],[Курс]]*$C$24</f>
        <v>0.71379999999999999</v>
      </c>
      <c r="E234" s="13">
        <f t="shared" si="3"/>
        <v>0.71430708566131129</v>
      </c>
      <c r="F234" s="25">
        <f>(USD_RUB_2020[[#This Row],[Вход норм]]-USD_RUB_2020[[#This Row],[Выход сети]])^2</f>
        <v>2.5713586790752018E-7</v>
      </c>
      <c r="G234" s="25">
        <f>USD_RUB_2020[[#This Row],[Выход сети]]/$C$24</f>
        <v>71.430708566131131</v>
      </c>
    </row>
    <row r="235" spans="1:7" x14ac:dyDescent="0.25">
      <c r="A235">
        <v>207</v>
      </c>
      <c r="B235" s="8">
        <v>44037</v>
      </c>
      <c r="C235">
        <v>71.62</v>
      </c>
      <c r="D235" s="25">
        <f>USD_RUB_2020[[#This Row],[Курс]]*$C$24</f>
        <v>0.71620000000000006</v>
      </c>
      <c r="E235" s="13">
        <f t="shared" si="3"/>
        <v>0.71055488209242978</v>
      </c>
      <c r="F235" s="25">
        <f>(USD_RUB_2020[[#This Row],[Вход норм]]-USD_RUB_2020[[#This Row],[Выход сети]])^2</f>
        <v>3.1867356190370586E-5</v>
      </c>
      <c r="G235" s="25">
        <f>USD_RUB_2020[[#This Row],[Выход сети]]/$C$24</f>
        <v>71.055488209242981</v>
      </c>
    </row>
    <row r="236" spans="1:7" x14ac:dyDescent="0.25">
      <c r="A236">
        <v>208</v>
      </c>
      <c r="B236" s="8">
        <v>44038</v>
      </c>
      <c r="C236">
        <v>71.63</v>
      </c>
      <c r="D236" s="25">
        <f>USD_RUB_2020[[#This Row],[Курс]]*$C$24</f>
        <v>0.71629999999999994</v>
      </c>
      <c r="E236" s="13">
        <f t="shared" si="3"/>
        <v>0.71741478327944619</v>
      </c>
      <c r="F236" s="25">
        <f>(USD_RUB_2020[[#This Row],[Вход норм]]-USD_RUB_2020[[#This Row],[Выход сети]])^2</f>
        <v>1.2427417601329404E-6</v>
      </c>
      <c r="G236" s="25">
        <f>USD_RUB_2020[[#This Row],[Выход сети]]/$C$24</f>
        <v>71.74147832794462</v>
      </c>
    </row>
    <row r="237" spans="1:7" x14ac:dyDescent="0.25">
      <c r="A237">
        <v>209</v>
      </c>
      <c r="B237" s="8">
        <v>44039</v>
      </c>
      <c r="C237">
        <v>71.61</v>
      </c>
      <c r="D237" s="25">
        <f>USD_RUB_2020[[#This Row],[Курс]]*$C$24</f>
        <v>0.71609999999999996</v>
      </c>
      <c r="E237" s="13">
        <f t="shared" si="3"/>
        <v>0.72504420093631228</v>
      </c>
      <c r="F237" s="25">
        <f>(USD_RUB_2020[[#This Row],[Вход норм]]-USD_RUB_2020[[#This Row],[Выход сети]])^2</f>
        <v>7.999873038913016E-5</v>
      </c>
      <c r="G237" s="25">
        <f>USD_RUB_2020[[#This Row],[Выход сети]]/$C$24</f>
        <v>72.504420093631225</v>
      </c>
    </row>
    <row r="238" spans="1:7" x14ac:dyDescent="0.25">
      <c r="A238">
        <v>210</v>
      </c>
      <c r="B238" s="8">
        <v>44040</v>
      </c>
      <c r="C238">
        <v>71.72</v>
      </c>
      <c r="D238" s="25">
        <f>USD_RUB_2020[[#This Row],[Курс]]*$C$24</f>
        <v>0.71719999999999995</v>
      </c>
      <c r="E238" s="13">
        <f t="shared" si="3"/>
        <v>0.72131194136496768</v>
      </c>
      <c r="F238" s="25">
        <f>(USD_RUB_2020[[#This Row],[Вход норм]]-USD_RUB_2020[[#This Row],[Выход сети]])^2</f>
        <v>1.6908061788932682E-5</v>
      </c>
      <c r="G238" s="25">
        <f>USD_RUB_2020[[#This Row],[Выход сети]]/$C$24</f>
        <v>72.131194136496759</v>
      </c>
    </row>
    <row r="239" spans="1:7" x14ac:dyDescent="0.25">
      <c r="A239">
        <v>211</v>
      </c>
      <c r="B239" s="8">
        <v>44041</v>
      </c>
      <c r="C239">
        <v>72.040000000000006</v>
      </c>
      <c r="D239" s="25">
        <f>USD_RUB_2020[[#This Row],[Курс]]*$C$24</f>
        <v>0.72040000000000004</v>
      </c>
      <c r="E239" s="13">
        <f t="shared" si="3"/>
        <v>0.71791736779347026</v>
      </c>
      <c r="F239" s="25">
        <f>(USD_RUB_2020[[#This Row],[Вход норм]]-USD_RUB_2020[[#This Row],[Выход сети]])^2</f>
        <v>6.1634626728989134E-6</v>
      </c>
      <c r="G239" s="25">
        <f>USD_RUB_2020[[#This Row],[Выход сети]]/$C$24</f>
        <v>71.791736779347019</v>
      </c>
    </row>
    <row r="240" spans="1:7" x14ac:dyDescent="0.25">
      <c r="A240">
        <v>212</v>
      </c>
      <c r="B240" s="8">
        <v>44042</v>
      </c>
      <c r="C240">
        <v>72.62</v>
      </c>
      <c r="D240" s="25">
        <f>USD_RUB_2020[[#This Row],[Курс]]*$C$24</f>
        <v>0.72620000000000007</v>
      </c>
      <c r="E240" s="13">
        <f t="shared" si="3"/>
        <v>0.71808005839651323</v>
      </c>
      <c r="F240" s="25">
        <f>(USD_RUB_2020[[#This Row],[Вход норм]]-USD_RUB_2020[[#This Row],[Выход сети]])^2</f>
        <v>6.5933451644036359E-5</v>
      </c>
      <c r="G240" s="25">
        <f>USD_RUB_2020[[#This Row],[Выход сети]]/$C$24</f>
        <v>71.808005839651315</v>
      </c>
    </row>
    <row r="241" spans="1:7" x14ac:dyDescent="0.25">
      <c r="A241">
        <v>213</v>
      </c>
      <c r="B241" s="8">
        <v>44043</v>
      </c>
      <c r="C241">
        <v>73.45</v>
      </c>
      <c r="D241" s="25">
        <f>USD_RUB_2020[[#This Row],[Курс]]*$C$24</f>
        <v>0.73450000000000004</v>
      </c>
      <c r="E241" s="13">
        <f t="shared" si="3"/>
        <v>0.72384266385775808</v>
      </c>
      <c r="F241" s="25">
        <f>(USD_RUB_2020[[#This Row],[Вход норм]]-USD_RUB_2020[[#This Row],[Выход сети]])^2</f>
        <v>1.135788136487367E-4</v>
      </c>
      <c r="G241" s="25">
        <f>USD_RUB_2020[[#This Row],[Выход сети]]/$C$24</f>
        <v>72.384266385775803</v>
      </c>
    </row>
    <row r="242" spans="1:7" x14ac:dyDescent="0.25">
      <c r="A242">
        <v>214</v>
      </c>
      <c r="B242" s="8">
        <v>44044</v>
      </c>
      <c r="C242">
        <v>73.69</v>
      </c>
      <c r="D242" s="25">
        <f>USD_RUB_2020[[#This Row],[Курс]]*$C$24</f>
        <v>0.7369</v>
      </c>
      <c r="E242" s="13">
        <f t="shared" si="3"/>
        <v>0.73052087747452199</v>
      </c>
      <c r="F242" s="25">
        <f>(USD_RUB_2020[[#This Row],[Вход норм]]-USD_RUB_2020[[#This Row],[Выход сети]])^2</f>
        <v>4.0693204195060937E-5</v>
      </c>
      <c r="G242" s="25">
        <f>USD_RUB_2020[[#This Row],[Выход сети]]/$C$24</f>
        <v>73.052087747452191</v>
      </c>
    </row>
    <row r="243" spans="1:7" x14ac:dyDescent="0.25">
      <c r="A243">
        <v>215</v>
      </c>
      <c r="B243" s="8">
        <v>44045</v>
      </c>
      <c r="C243">
        <v>73.86</v>
      </c>
      <c r="D243" s="25">
        <f>USD_RUB_2020[[#This Row],[Курс]]*$C$24</f>
        <v>0.73860000000000003</v>
      </c>
      <c r="E243" s="13">
        <f t="shared" si="3"/>
        <v>0.73242820952519738</v>
      </c>
      <c r="F243" s="25">
        <f>(USD_RUB_2020[[#This Row],[Вход норм]]-USD_RUB_2020[[#This Row],[Выход сети]])^2</f>
        <v>3.8090997664864746E-5</v>
      </c>
      <c r="G243" s="25">
        <f>USD_RUB_2020[[#This Row],[Выход сети]]/$C$24</f>
        <v>73.242820952519736</v>
      </c>
    </row>
    <row r="244" spans="1:7" x14ac:dyDescent="0.25">
      <c r="A244">
        <v>216</v>
      </c>
      <c r="B244" s="8">
        <v>44046</v>
      </c>
      <c r="C244">
        <v>73.8</v>
      </c>
      <c r="D244" s="25">
        <f>USD_RUB_2020[[#This Row],[Курс]]*$C$24</f>
        <v>0.73799999999999999</v>
      </c>
      <c r="E244" s="13">
        <f t="shared" si="3"/>
        <v>0.73225626350135109</v>
      </c>
      <c r="F244" s="25">
        <f>(USD_RUB_2020[[#This Row],[Вход норм]]-USD_RUB_2020[[#This Row],[Выход сети]])^2</f>
        <v>3.2990508965911518E-5</v>
      </c>
      <c r="G244" s="25">
        <f>USD_RUB_2020[[#This Row],[Выход сети]]/$C$24</f>
        <v>73.225626350135101</v>
      </c>
    </row>
    <row r="245" spans="1:7" x14ac:dyDescent="0.25">
      <c r="A245">
        <v>217</v>
      </c>
      <c r="B245" s="8">
        <v>44047</v>
      </c>
      <c r="C245">
        <v>73.59</v>
      </c>
      <c r="D245" s="25">
        <f>USD_RUB_2020[[#This Row],[Курс]]*$C$24</f>
        <v>0.7359</v>
      </c>
      <c r="E245" s="13">
        <f t="shared" si="3"/>
        <v>0.73282894354096451</v>
      </c>
      <c r="F245" s="25">
        <f>(USD_RUB_2020[[#This Row],[Вход норм]]-USD_RUB_2020[[#This Row],[Выход сети]])^2</f>
        <v>9.4313877745836192E-6</v>
      </c>
      <c r="G245" s="25">
        <f>USD_RUB_2020[[#This Row],[Выход сети]]/$C$24</f>
        <v>73.282894354096456</v>
      </c>
    </row>
    <row r="246" spans="1:7" x14ac:dyDescent="0.25">
      <c r="A246">
        <v>218</v>
      </c>
      <c r="B246" s="8">
        <v>44048</v>
      </c>
      <c r="C246">
        <v>73.27</v>
      </c>
      <c r="D246" s="25">
        <f>USD_RUB_2020[[#This Row],[Курс]]*$C$24</f>
        <v>0.73270000000000002</v>
      </c>
      <c r="E246" s="13">
        <f t="shared" si="3"/>
        <v>0.72000736383730013</v>
      </c>
      <c r="F246" s="25">
        <f>(USD_RUB_2020[[#This Row],[Вход норм]]-USD_RUB_2020[[#This Row],[Выход сети]])^2</f>
        <v>1.6110301275867696E-4</v>
      </c>
      <c r="G246" s="25">
        <f>USD_RUB_2020[[#This Row],[Выход сети]]/$C$24</f>
        <v>72.000736383730015</v>
      </c>
    </row>
    <row r="247" spans="1:7" x14ac:dyDescent="0.25">
      <c r="A247">
        <v>219</v>
      </c>
      <c r="B247" s="8">
        <v>44049</v>
      </c>
      <c r="C247">
        <v>73.11</v>
      </c>
      <c r="D247" s="25">
        <f>USD_RUB_2020[[#This Row],[Курс]]*$C$24</f>
        <v>0.73109999999999997</v>
      </c>
      <c r="E247" s="13">
        <f t="shared" si="3"/>
        <v>0.72406277278831621</v>
      </c>
      <c r="F247" s="25">
        <f>(USD_RUB_2020[[#This Row],[Вход норм]]-USD_RUB_2020[[#This Row],[Выход сети]])^2</f>
        <v>4.9522566828862403E-5</v>
      </c>
      <c r="G247" s="25">
        <f>USD_RUB_2020[[#This Row],[Выход сети]]/$C$24</f>
        <v>72.406277278831624</v>
      </c>
    </row>
    <row r="248" spans="1:7" x14ac:dyDescent="0.25">
      <c r="A248">
        <v>220</v>
      </c>
      <c r="B248" s="8">
        <v>44050</v>
      </c>
      <c r="C248">
        <v>73.38</v>
      </c>
      <c r="D248" s="25">
        <f>USD_RUB_2020[[#This Row],[Курс]]*$C$24</f>
        <v>0.73380000000000001</v>
      </c>
      <c r="E248" s="13">
        <f t="shared" si="3"/>
        <v>0.72097002701732005</v>
      </c>
      <c r="F248" s="25">
        <f>(USD_RUB_2020[[#This Row],[Вход норм]]-USD_RUB_2020[[#This Row],[Выход сети]])^2</f>
        <v>1.6460820673629771E-4</v>
      </c>
      <c r="G248" s="25">
        <f>USD_RUB_2020[[#This Row],[Выход сети]]/$C$24</f>
        <v>72.097002701732009</v>
      </c>
    </row>
    <row r="249" spans="1:7" x14ac:dyDescent="0.25">
      <c r="A249">
        <v>221</v>
      </c>
      <c r="B249" s="8">
        <v>44051</v>
      </c>
      <c r="C249">
        <v>73.59</v>
      </c>
      <c r="D249" s="25">
        <f>USD_RUB_2020[[#This Row],[Курс]]*$C$24</f>
        <v>0.7359</v>
      </c>
      <c r="E249" s="13">
        <f t="shared" si="3"/>
        <v>0.72398786322006026</v>
      </c>
      <c r="F249" s="25">
        <f>(USD_RUB_2020[[#This Row],[Вход норм]]-USD_RUB_2020[[#This Row],[Выход сети]])^2</f>
        <v>1.4189900266399315E-4</v>
      </c>
      <c r="G249" s="25">
        <f>USD_RUB_2020[[#This Row],[Выход сети]]/$C$24</f>
        <v>72.398786322006018</v>
      </c>
    </row>
    <row r="250" spans="1:7" x14ac:dyDescent="0.25">
      <c r="A250">
        <v>222</v>
      </c>
      <c r="B250" s="8">
        <v>44052</v>
      </c>
      <c r="C250">
        <v>73.599999999999994</v>
      </c>
      <c r="D250" s="25">
        <f>USD_RUB_2020[[#This Row],[Курс]]*$C$24</f>
        <v>0.73599999999999999</v>
      </c>
      <c r="E250" s="13">
        <f t="shared" si="3"/>
        <v>0.72591581083956069</v>
      </c>
      <c r="F250" s="25">
        <f>(USD_RUB_2020[[#This Row],[Вход норм]]-USD_RUB_2020[[#This Row],[Выход сети]])^2</f>
        <v>1.0169087102352136E-4</v>
      </c>
      <c r="G250" s="25">
        <f>USD_RUB_2020[[#This Row],[Выход сети]]/$C$24</f>
        <v>72.591581083956072</v>
      </c>
    </row>
    <row r="251" spans="1:7" x14ac:dyDescent="0.25">
      <c r="A251">
        <v>223</v>
      </c>
      <c r="B251" s="8">
        <v>44053</v>
      </c>
      <c r="C251">
        <v>73.59</v>
      </c>
      <c r="D251" s="25">
        <f>USD_RUB_2020[[#This Row],[Курс]]*$C$24</f>
        <v>0.7359</v>
      </c>
      <c r="E251" s="13">
        <f t="shared" si="3"/>
        <v>0.72830646744023686</v>
      </c>
      <c r="F251" s="25">
        <f>(USD_RUB_2020[[#This Row],[Вход норм]]-USD_RUB_2020[[#This Row],[Выход сети]])^2</f>
        <v>5.7661736736182927E-5</v>
      </c>
      <c r="G251" s="25">
        <f>USD_RUB_2020[[#This Row],[Выход сети]]/$C$24</f>
        <v>72.830646744023682</v>
      </c>
    </row>
    <row r="252" spans="1:7" x14ac:dyDescent="0.25">
      <c r="A252">
        <v>224</v>
      </c>
      <c r="B252" s="8">
        <v>44054</v>
      </c>
      <c r="C252">
        <v>73.38</v>
      </c>
      <c r="D252" s="25">
        <f>USD_RUB_2020[[#This Row],[Курс]]*$C$24</f>
        <v>0.73380000000000001</v>
      </c>
      <c r="E252" s="13">
        <f t="shared" si="3"/>
        <v>0.73177116401700804</v>
      </c>
      <c r="F252" s="25">
        <f>(USD_RUB_2020[[#This Row],[Вход норм]]-USD_RUB_2020[[#This Row],[Выход сети]])^2</f>
        <v>4.1161754458830025E-6</v>
      </c>
      <c r="G252" s="25">
        <f>USD_RUB_2020[[#This Row],[Выход сети]]/$C$24</f>
        <v>73.1771164017008</v>
      </c>
    </row>
    <row r="253" spans="1:7" x14ac:dyDescent="0.25">
      <c r="A253">
        <v>225</v>
      </c>
      <c r="B253" s="8">
        <v>44055</v>
      </c>
      <c r="C253">
        <v>73.25</v>
      </c>
      <c r="D253" s="25">
        <f>USD_RUB_2020[[#This Row],[Курс]]*$C$24</f>
        <v>0.73250000000000004</v>
      </c>
      <c r="E253" s="13">
        <f t="shared" si="3"/>
        <v>0.72548151478183787</v>
      </c>
      <c r="F253" s="25">
        <f>(USD_RUB_2020[[#This Row],[Вход норм]]-USD_RUB_2020[[#This Row],[Выход сети]])^2</f>
        <v>4.9259134757560935E-5</v>
      </c>
      <c r="G253" s="25">
        <f>USD_RUB_2020[[#This Row],[Выход сети]]/$C$24</f>
        <v>72.548151478183783</v>
      </c>
    </row>
    <row r="254" spans="1:7" x14ac:dyDescent="0.25">
      <c r="A254">
        <v>226</v>
      </c>
      <c r="B254" s="8">
        <v>44056</v>
      </c>
      <c r="C254">
        <v>73.430000000000007</v>
      </c>
      <c r="D254" s="25">
        <f>USD_RUB_2020[[#This Row],[Курс]]*$C$24</f>
        <v>0.73430000000000006</v>
      </c>
      <c r="E254" s="13">
        <f t="shared" si="3"/>
        <v>0.72225184217539329</v>
      </c>
      <c r="F254" s="25">
        <f>(USD_RUB_2020[[#This Row],[Вход норм]]-USD_RUB_2020[[#This Row],[Выход сети]])^2</f>
        <v>1.4515810696663346E-4</v>
      </c>
      <c r="G254" s="25">
        <f>USD_RUB_2020[[#This Row],[Выход сети]]/$C$24</f>
        <v>72.225184217539322</v>
      </c>
    </row>
    <row r="255" spans="1:7" x14ac:dyDescent="0.25">
      <c r="A255">
        <v>227</v>
      </c>
      <c r="B255" s="8">
        <v>44057</v>
      </c>
      <c r="C255">
        <v>73.27</v>
      </c>
      <c r="D255" s="25">
        <f>USD_RUB_2020[[#This Row],[Курс]]*$C$24</f>
        <v>0.73270000000000002</v>
      </c>
      <c r="E255" s="13">
        <f t="shared" si="3"/>
        <v>0.72608090119015767</v>
      </c>
      <c r="F255" s="25">
        <f>(USD_RUB_2020[[#This Row],[Вход норм]]-USD_RUB_2020[[#This Row],[Выход сети]])^2</f>
        <v>4.3812469054456408E-5</v>
      </c>
      <c r="G255" s="25">
        <f>USD_RUB_2020[[#This Row],[Выход сети]]/$C$24</f>
        <v>72.60809011901577</v>
      </c>
    </row>
    <row r="256" spans="1:7" x14ac:dyDescent="0.25">
      <c r="A256">
        <v>228</v>
      </c>
      <c r="B256" s="8">
        <v>44058</v>
      </c>
      <c r="C256">
        <v>73.05</v>
      </c>
      <c r="D256" s="25">
        <f>USD_RUB_2020[[#This Row],[Курс]]*$C$24</f>
        <v>0.73050000000000004</v>
      </c>
      <c r="E256" s="13">
        <f t="shared" si="3"/>
        <v>0.72290773896039762</v>
      </c>
      <c r="F256" s="25">
        <f>(USD_RUB_2020[[#This Row],[Вход норм]]-USD_RUB_2020[[#This Row],[Выход сети]])^2</f>
        <v>5.764242769346484E-5</v>
      </c>
      <c r="G256" s="25">
        <f>USD_RUB_2020[[#This Row],[Выход сети]]/$C$24</f>
        <v>72.290773896039767</v>
      </c>
    </row>
    <row r="257" spans="1:7" x14ac:dyDescent="0.25">
      <c r="A257">
        <v>229</v>
      </c>
      <c r="B257" s="8">
        <v>44059</v>
      </c>
      <c r="C257">
        <v>73.05</v>
      </c>
      <c r="D257" s="25">
        <f>USD_RUB_2020[[#This Row],[Курс]]*$C$24</f>
        <v>0.73050000000000004</v>
      </c>
      <c r="E257" s="13">
        <f t="shared" si="3"/>
        <v>0.7237446317507521</v>
      </c>
      <c r="F257" s="25">
        <f>(USD_RUB_2020[[#This Row],[Вход норм]]-USD_RUB_2020[[#This Row],[Выход сети]])^2</f>
        <v>4.5635000182947169E-5</v>
      </c>
      <c r="G257" s="25">
        <f>USD_RUB_2020[[#This Row],[Выход сети]]/$C$24</f>
        <v>72.374463175075206</v>
      </c>
    </row>
    <row r="258" spans="1:7" x14ac:dyDescent="0.25">
      <c r="A258">
        <v>230</v>
      </c>
      <c r="B258" s="8">
        <v>44060</v>
      </c>
      <c r="C258">
        <v>73.150000000000006</v>
      </c>
      <c r="D258" s="25">
        <f>USD_RUB_2020[[#This Row],[Курс]]*$C$24</f>
        <v>0.73150000000000004</v>
      </c>
      <c r="E258" s="13">
        <f t="shared" si="3"/>
        <v>0.72784067176204004</v>
      </c>
      <c r="F258" s="25">
        <f>(USD_RUB_2020[[#This Row],[Вход норм]]-USD_RUB_2020[[#This Row],[Выход сети]])^2</f>
        <v>1.3390683153131455E-5</v>
      </c>
      <c r="G258" s="25">
        <f>USD_RUB_2020[[#This Row],[Выход сети]]/$C$24</f>
        <v>72.784067176204005</v>
      </c>
    </row>
    <row r="259" spans="1:7" x14ac:dyDescent="0.25">
      <c r="A259">
        <v>231</v>
      </c>
      <c r="B259" s="8">
        <v>44061</v>
      </c>
      <c r="C259">
        <v>73.31</v>
      </c>
      <c r="D259" s="25">
        <f>USD_RUB_2020[[#This Row],[Курс]]*$C$24</f>
        <v>0.73310000000000008</v>
      </c>
      <c r="E259" s="13">
        <f t="shared" si="3"/>
        <v>0.72092642977554522</v>
      </c>
      <c r="F259" s="25">
        <f>(USD_RUB_2020[[#This Row],[Вход норм]]-USD_RUB_2020[[#This Row],[Выход сети]])^2</f>
        <v>1.4819581200973411E-4</v>
      </c>
      <c r="G259" s="25">
        <f>USD_RUB_2020[[#This Row],[Выход сети]]/$C$24</f>
        <v>72.092642977554519</v>
      </c>
    </row>
    <row r="260" spans="1:7" x14ac:dyDescent="0.25">
      <c r="A260">
        <v>232</v>
      </c>
      <c r="B260" s="8">
        <v>44062</v>
      </c>
      <c r="C260">
        <v>73.28</v>
      </c>
      <c r="D260" s="25">
        <f>USD_RUB_2020[[#This Row],[Курс]]*$C$24</f>
        <v>0.73280000000000001</v>
      </c>
      <c r="E260" s="13">
        <f t="shared" si="3"/>
        <v>0.72475044581031534</v>
      </c>
      <c r="F260" s="25">
        <f>(USD_RUB_2020[[#This Row],[Вход норм]]-USD_RUB_2020[[#This Row],[Выход сети]])^2</f>
        <v>6.479532265267005E-5</v>
      </c>
      <c r="G260" s="25">
        <f>USD_RUB_2020[[#This Row],[Выход сети]]/$C$24</f>
        <v>72.475044581031526</v>
      </c>
    </row>
    <row r="261" spans="1:7" x14ac:dyDescent="0.25">
      <c r="A261">
        <v>233</v>
      </c>
      <c r="B261" s="8">
        <v>44063</v>
      </c>
      <c r="C261">
        <v>73.48</v>
      </c>
      <c r="D261" s="25">
        <f>USD_RUB_2020[[#This Row],[Курс]]*$C$24</f>
        <v>0.73480000000000001</v>
      </c>
      <c r="E261" s="13">
        <f t="shared" si="3"/>
        <v>0.72809225216139373</v>
      </c>
      <c r="F261" s="25">
        <f>(USD_RUB_2020[[#This Row],[Вход норм]]-USD_RUB_2020[[#This Row],[Выход сети]])^2</f>
        <v>4.4993881066327245E-5</v>
      </c>
      <c r="G261" s="25">
        <f>USD_RUB_2020[[#This Row],[Выход сети]]/$C$24</f>
        <v>72.809225216139367</v>
      </c>
    </row>
    <row r="262" spans="1:7" x14ac:dyDescent="0.25">
      <c r="A262">
        <v>234</v>
      </c>
      <c r="B262" s="8">
        <v>44064</v>
      </c>
      <c r="C262">
        <v>74.02</v>
      </c>
      <c r="D262" s="25">
        <f>USD_RUB_2020[[#This Row],[Курс]]*$C$24</f>
        <v>0.74019999999999997</v>
      </c>
      <c r="E262" s="13">
        <f t="shared" si="3"/>
        <v>0.72772789370926427</v>
      </c>
      <c r="F262" s="25">
        <f>(USD_RUB_2020[[#This Row],[Вход норм]]-USD_RUB_2020[[#This Row],[Выход сети]])^2</f>
        <v>1.5555343532740892E-4</v>
      </c>
      <c r="G262" s="25">
        <f>USD_RUB_2020[[#This Row],[Выход сети]]/$C$24</f>
        <v>72.772789370926432</v>
      </c>
    </row>
    <row r="263" spans="1:7" x14ac:dyDescent="0.25">
      <c r="A263">
        <v>235</v>
      </c>
      <c r="B263" s="8">
        <v>44065</v>
      </c>
      <c r="C263">
        <v>74.38</v>
      </c>
      <c r="D263" s="25">
        <f>USD_RUB_2020[[#This Row],[Курс]]*$C$24</f>
        <v>0.74380000000000002</v>
      </c>
      <c r="E263" s="13">
        <f t="shared" si="3"/>
        <v>0.7313170421846733</v>
      </c>
      <c r="F263" s="25">
        <f>(USD_RUB_2020[[#This Row],[Вход норм]]-USD_RUB_2020[[#This Row],[Выход сети]])^2</f>
        <v>1.5582423581922622E-4</v>
      </c>
      <c r="G263" s="25">
        <f>USD_RUB_2020[[#This Row],[Выход сети]]/$C$24</f>
        <v>73.131704218467334</v>
      </c>
    </row>
    <row r="264" spans="1:7" x14ac:dyDescent="0.25">
      <c r="A264">
        <v>236</v>
      </c>
      <c r="B264" s="8">
        <v>44066</v>
      </c>
      <c r="C264">
        <v>74.38</v>
      </c>
      <c r="D264" s="25">
        <f>USD_RUB_2020[[#This Row],[Курс]]*$C$24</f>
        <v>0.74380000000000002</v>
      </c>
      <c r="E264" s="13">
        <f t="shared" si="3"/>
        <v>0.72984038295691056</v>
      </c>
      <c r="F264" s="25">
        <f>(USD_RUB_2020[[#This Row],[Вход норм]]-USD_RUB_2020[[#This Row],[Выход сети]])^2</f>
        <v>1.9487090798971362E-4</v>
      </c>
      <c r="G264" s="25">
        <f>USD_RUB_2020[[#This Row],[Выход сети]]/$C$24</f>
        <v>72.98403829569105</v>
      </c>
    </row>
    <row r="265" spans="1:7" x14ac:dyDescent="0.25">
      <c r="A265">
        <v>237</v>
      </c>
      <c r="B265" s="8">
        <v>44067</v>
      </c>
      <c r="C265">
        <v>74.42</v>
      </c>
      <c r="D265" s="25">
        <f>USD_RUB_2020[[#This Row],[Курс]]*$C$24</f>
        <v>0.74420000000000008</v>
      </c>
      <c r="E265" s="13">
        <f t="shared" si="3"/>
        <v>0.73346277823719319</v>
      </c>
      <c r="F265" s="25">
        <f>(USD_RUB_2020[[#This Row],[Вход норм]]-USD_RUB_2020[[#This Row],[Выход сети]])^2</f>
        <v>1.1528793118369395E-4</v>
      </c>
      <c r="G265" s="25">
        <f>USD_RUB_2020[[#This Row],[Выход сети]]/$C$24</f>
        <v>73.346277823719319</v>
      </c>
    </row>
    <row r="266" spans="1:7" x14ac:dyDescent="0.25">
      <c r="A266">
        <v>238</v>
      </c>
      <c r="B266" s="8">
        <v>44068</v>
      </c>
      <c r="C266">
        <v>74.58</v>
      </c>
      <c r="D266" s="25">
        <f>USD_RUB_2020[[#This Row],[Курс]]*$C$24</f>
        <v>0.74580000000000002</v>
      </c>
      <c r="E266" s="13">
        <f t="shared" si="3"/>
        <v>0.73493886385150353</v>
      </c>
      <c r="F266" s="25">
        <f>(USD_RUB_2020[[#This Row],[Вход норм]]-USD_RUB_2020[[#This Row],[Выход сети]])^2</f>
        <v>1.1796427843617709E-4</v>
      </c>
      <c r="G266" s="25">
        <f>USD_RUB_2020[[#This Row],[Выход сети]]/$C$24</f>
        <v>73.493886385150347</v>
      </c>
    </row>
    <row r="267" spans="1:7" x14ac:dyDescent="0.25">
      <c r="A267">
        <v>239</v>
      </c>
      <c r="B267" s="8">
        <v>44069</v>
      </c>
      <c r="C267">
        <v>75.14</v>
      </c>
      <c r="D267" s="25">
        <f>USD_RUB_2020[[#This Row],[Курс]]*$C$24</f>
        <v>0.75140000000000007</v>
      </c>
      <c r="E267" s="13">
        <f t="shared" si="3"/>
        <v>0.7306281827512412</v>
      </c>
      <c r="F267" s="25">
        <f>(USD_RUB_2020[[#This Row],[Вход норм]]-USD_RUB_2020[[#This Row],[Выход сети]])^2</f>
        <v>4.3146839181583662E-4</v>
      </c>
      <c r="G267" s="25">
        <f>USD_RUB_2020[[#This Row],[Выход сети]]/$C$24</f>
        <v>73.062818275124116</v>
      </c>
    </row>
    <row r="268" spans="1:7" x14ac:dyDescent="0.25">
      <c r="A268">
        <v>240</v>
      </c>
      <c r="B268" s="8">
        <v>44070</v>
      </c>
      <c r="C268">
        <v>75.39</v>
      </c>
      <c r="D268" s="25">
        <f>USD_RUB_2020[[#This Row],[Курс]]*$C$24</f>
        <v>0.75390000000000001</v>
      </c>
      <c r="E268" s="13">
        <f t="shared" si="3"/>
        <v>0.73079578525901701</v>
      </c>
      <c r="F268" s="25">
        <f>(USD_RUB_2020[[#This Row],[Вход норм]]-USD_RUB_2020[[#This Row],[Выход сети]])^2</f>
        <v>5.3380473879745662E-4</v>
      </c>
      <c r="G268" s="25">
        <f>USD_RUB_2020[[#This Row],[Выход сети]]/$C$24</f>
        <v>73.079578525901695</v>
      </c>
    </row>
    <row r="269" spans="1:7" x14ac:dyDescent="0.25">
      <c r="A269">
        <v>241</v>
      </c>
      <c r="B269" s="8">
        <v>44071</v>
      </c>
      <c r="C269">
        <v>74.84</v>
      </c>
      <c r="D269" s="25">
        <f>USD_RUB_2020[[#This Row],[Курс]]*$C$24</f>
        <v>0.74840000000000007</v>
      </c>
      <c r="E269" s="13">
        <f t="shared" si="3"/>
        <v>0.73669980786661871</v>
      </c>
      <c r="F269" s="25">
        <f>(USD_RUB_2020[[#This Row],[Вход норм]]-USD_RUB_2020[[#This Row],[Выход сети]])^2</f>
        <v>1.3689449595803905E-4</v>
      </c>
      <c r="G269" s="25">
        <f>USD_RUB_2020[[#This Row],[Выход сети]]/$C$24</f>
        <v>73.669980786661867</v>
      </c>
    </row>
    <row r="270" spans="1:7" x14ac:dyDescent="0.25">
      <c r="A270">
        <v>242</v>
      </c>
      <c r="B270" s="8">
        <v>44072</v>
      </c>
      <c r="C270">
        <v>74.44</v>
      </c>
      <c r="D270" s="25">
        <f>USD_RUB_2020[[#This Row],[Курс]]*$C$24</f>
        <v>0.74439999999999995</v>
      </c>
      <c r="E270" s="13">
        <f t="shared" si="3"/>
        <v>0.73286208460626023</v>
      </c>
      <c r="F270" s="25">
        <f>(USD_RUB_2020[[#This Row],[Вход норм]]-USD_RUB_2020[[#This Row],[Выход сети]])^2</f>
        <v>1.3312349163309593E-4</v>
      </c>
      <c r="G270" s="25">
        <f>USD_RUB_2020[[#This Row],[Выход сети]]/$C$24</f>
        <v>73.286208460626028</v>
      </c>
    </row>
    <row r="271" spans="1:7" x14ac:dyDescent="0.25">
      <c r="A271">
        <v>243</v>
      </c>
      <c r="B271" s="8">
        <v>44073</v>
      </c>
      <c r="C271">
        <v>74.44</v>
      </c>
      <c r="D271" s="25">
        <f>USD_RUB_2020[[#This Row],[Курс]]*$C$24</f>
        <v>0.74439999999999995</v>
      </c>
      <c r="E271" s="13">
        <f t="shared" si="3"/>
        <v>0.73329494463892131</v>
      </c>
      <c r="F271" s="25">
        <f>(USD_RUB_2020[[#This Row],[Вход норм]]-USD_RUB_2020[[#This Row],[Выход сети]])^2</f>
        <v>1.2332225457262148E-4</v>
      </c>
      <c r="G271" s="25">
        <f>USD_RUB_2020[[#This Row],[Выход сети]]/$C$24</f>
        <v>73.329494463892132</v>
      </c>
    </row>
    <row r="272" spans="1:7" x14ac:dyDescent="0.25">
      <c r="A272">
        <v>244</v>
      </c>
      <c r="B272" s="8">
        <v>44074</v>
      </c>
      <c r="C272">
        <v>74.209999999999994</v>
      </c>
      <c r="D272" s="25">
        <f>USD_RUB_2020[[#This Row],[Курс]]*$C$24</f>
        <v>0.74209999999999998</v>
      </c>
      <c r="E272" s="13">
        <f t="shared" si="3"/>
        <v>0.72754773362532166</v>
      </c>
      <c r="F272" s="25">
        <f>(USD_RUB_2020[[#This Row],[Вход норм]]-USD_RUB_2020[[#This Row],[Выход сети]])^2</f>
        <v>2.1176845663959342E-4</v>
      </c>
      <c r="G272" s="25">
        <f>USD_RUB_2020[[#This Row],[Выход сети]]/$C$24</f>
        <v>72.754773362532163</v>
      </c>
    </row>
    <row r="273" spans="1:7" x14ac:dyDescent="0.25">
      <c r="A273">
        <v>245</v>
      </c>
      <c r="B273" s="8">
        <v>44075</v>
      </c>
      <c r="C273">
        <v>73.78</v>
      </c>
      <c r="D273" s="25">
        <f>USD_RUB_2020[[#This Row],[Курс]]*$C$24</f>
        <v>0.73780000000000001</v>
      </c>
      <c r="E273" s="13">
        <f t="shared" si="3"/>
        <v>0.71851292734712613</v>
      </c>
      <c r="F273" s="25">
        <f>(USD_RUB_2020[[#This Row],[Вход норм]]-USD_RUB_2020[[#This Row],[Выход сети]])^2</f>
        <v>3.7199117151723559E-4</v>
      </c>
      <c r="G273" s="25">
        <f>USD_RUB_2020[[#This Row],[Выход сети]]/$C$24</f>
        <v>71.851292734712615</v>
      </c>
    </row>
    <row r="274" spans="1:7" x14ac:dyDescent="0.25">
      <c r="A274">
        <v>246</v>
      </c>
      <c r="B274" s="8">
        <v>44076</v>
      </c>
      <c r="C274">
        <v>73.89</v>
      </c>
      <c r="D274" s="25">
        <f>USD_RUB_2020[[#This Row],[Курс]]*$C$24</f>
        <v>0.7389</v>
      </c>
      <c r="E274" s="13">
        <f t="shared" si="3"/>
        <v>0.72654568883236736</v>
      </c>
      <c r="F274" s="25">
        <f>(USD_RUB_2020[[#This Row],[Вход норм]]-USD_RUB_2020[[#This Row],[Выход сети]])^2</f>
        <v>1.5262900442669248E-4</v>
      </c>
      <c r="G274" s="25">
        <f>USD_RUB_2020[[#This Row],[Выход сети]]/$C$24</f>
        <v>72.654568883236735</v>
      </c>
    </row>
    <row r="275" spans="1:7" x14ac:dyDescent="0.25">
      <c r="A275">
        <v>247</v>
      </c>
      <c r="B275" s="8">
        <v>44077</v>
      </c>
      <c r="C275">
        <v>74.849999999999994</v>
      </c>
      <c r="D275" s="25">
        <f>USD_RUB_2020[[#This Row],[Курс]]*$C$24</f>
        <v>0.74849999999999994</v>
      </c>
      <c r="E275" s="13">
        <f t="shared" si="3"/>
        <v>0.73142058672852805</v>
      </c>
      <c r="F275" s="25">
        <f>(USD_RUB_2020[[#This Row],[Вход норм]]-USD_RUB_2020[[#This Row],[Выход сети]])^2</f>
        <v>2.9170635769773008E-4</v>
      </c>
      <c r="G275" s="25">
        <f>USD_RUB_2020[[#This Row],[Выход сети]]/$C$24</f>
        <v>73.142058672852798</v>
      </c>
    </row>
    <row r="276" spans="1:7" x14ac:dyDescent="0.25">
      <c r="A276">
        <v>248</v>
      </c>
      <c r="B276" s="8">
        <v>44078</v>
      </c>
      <c r="C276">
        <v>75.28</v>
      </c>
      <c r="D276" s="25">
        <f>USD_RUB_2020[[#This Row],[Курс]]*$C$24</f>
        <v>0.75280000000000002</v>
      </c>
      <c r="E276" s="13">
        <f t="shared" si="3"/>
        <v>0.73145656324810227</v>
      </c>
      <c r="F276" s="25">
        <f>(USD_RUB_2020[[#This Row],[Вход норм]]-USD_RUB_2020[[#This Row],[Выход сети]])^2</f>
        <v>4.5554229238225997E-4</v>
      </c>
      <c r="G276" s="25">
        <f>USD_RUB_2020[[#This Row],[Выход сети]]/$C$24</f>
        <v>73.145656324810219</v>
      </c>
    </row>
    <row r="277" spans="1:7" x14ac:dyDescent="0.25">
      <c r="A277">
        <v>249</v>
      </c>
      <c r="B277" s="8">
        <v>44079</v>
      </c>
      <c r="C277">
        <v>75.2</v>
      </c>
      <c r="D277" s="25">
        <f>USD_RUB_2020[[#This Row],[Курс]]*$C$24</f>
        <v>0.752</v>
      </c>
      <c r="E277" s="13">
        <f t="shared" si="3"/>
        <v>0.73361377207229428</v>
      </c>
      <c r="F277" s="25">
        <f>(USD_RUB_2020[[#This Row],[Вход норм]]-USD_RUB_2020[[#This Row],[Выход сети]])^2</f>
        <v>3.3805337740954589E-4</v>
      </c>
      <c r="G277" s="25">
        <f>USD_RUB_2020[[#This Row],[Выход сети]]/$C$24</f>
        <v>73.361377207229424</v>
      </c>
    </row>
    <row r="278" spans="1:7" x14ac:dyDescent="0.25">
      <c r="A278">
        <v>250</v>
      </c>
      <c r="B278" s="8">
        <v>44080</v>
      </c>
      <c r="C278">
        <v>75.2</v>
      </c>
      <c r="D278" s="25">
        <f>USD_RUB_2020[[#This Row],[Курс]]*$C$24</f>
        <v>0.752</v>
      </c>
      <c r="E278" s="13">
        <f t="shared" si="3"/>
        <v>0.73905536708265784</v>
      </c>
      <c r="F278" s="25">
        <f>(USD_RUB_2020[[#This Row],[Вход норм]]-USD_RUB_2020[[#This Row],[Выход сети]])^2</f>
        <v>1.6756352136473816E-4</v>
      </c>
      <c r="G278" s="25">
        <f>USD_RUB_2020[[#This Row],[Выход сети]]/$C$24</f>
        <v>73.905536708265785</v>
      </c>
    </row>
    <row r="279" spans="1:7" x14ac:dyDescent="0.25">
      <c r="A279">
        <v>251</v>
      </c>
      <c r="B279" s="8">
        <v>44081</v>
      </c>
      <c r="C279">
        <v>75.400000000000006</v>
      </c>
      <c r="D279" s="25">
        <f>USD_RUB_2020[[#This Row],[Курс]]*$C$24</f>
        <v>0.75400000000000011</v>
      </c>
      <c r="E279" s="13">
        <f t="shared" si="3"/>
        <v>0.74317662552421671</v>
      </c>
      <c r="F279" s="25">
        <f>(USD_RUB_2020[[#This Row],[Вход норм]]-USD_RUB_2020[[#This Row],[Выход сети]])^2</f>
        <v>1.1714543504303979E-4</v>
      </c>
      <c r="G279" s="25">
        <f>USD_RUB_2020[[#This Row],[Выход сети]]/$C$24</f>
        <v>74.317662552421666</v>
      </c>
    </row>
    <row r="280" spans="1:7" x14ac:dyDescent="0.25">
      <c r="A280">
        <v>252</v>
      </c>
      <c r="B280" s="8">
        <v>44082</v>
      </c>
      <c r="C280">
        <v>75.87</v>
      </c>
      <c r="D280" s="25">
        <f>USD_RUB_2020[[#This Row],[Курс]]*$C$24</f>
        <v>0.75870000000000004</v>
      </c>
      <c r="E280" s="13">
        <f t="shared" si="3"/>
        <v>0.7305999422354813</v>
      </c>
      <c r="F280" s="25">
        <f>(USD_RUB_2020[[#This Row],[Вход норм]]-USD_RUB_2020[[#This Row],[Выход сети]])^2</f>
        <v>7.8961324636928976E-4</v>
      </c>
      <c r="G280" s="25">
        <f>USD_RUB_2020[[#This Row],[Выход сети]]/$C$24</f>
        <v>73.059994223548131</v>
      </c>
    </row>
    <row r="281" spans="1:7" x14ac:dyDescent="0.25">
      <c r="A281">
        <v>253</v>
      </c>
      <c r="B281" s="8">
        <v>44083</v>
      </c>
      <c r="C281">
        <v>76.040000000000006</v>
      </c>
      <c r="D281" s="25">
        <f>USD_RUB_2020[[#This Row],[Курс]]*$C$24</f>
        <v>0.76040000000000008</v>
      </c>
      <c r="E281" s="13">
        <f t="shared" si="3"/>
        <v>0.731987750293979</v>
      </c>
      <c r="F281" s="25">
        <f>(USD_RUB_2020[[#This Row],[Вход норм]]-USD_RUB_2020[[#This Row],[Выход сети]])^2</f>
        <v>8.0725593335729466E-4</v>
      </c>
      <c r="G281" s="25">
        <f>USD_RUB_2020[[#This Row],[Выход сети]]/$C$24</f>
        <v>73.198775029397893</v>
      </c>
    </row>
    <row r="282" spans="1:7" x14ac:dyDescent="0.25">
      <c r="A282">
        <v>254</v>
      </c>
      <c r="B282" s="8">
        <v>44084</v>
      </c>
      <c r="C282">
        <v>75.569999999999993</v>
      </c>
      <c r="D282" s="25">
        <f>USD_RUB_2020[[#This Row],[Курс]]*$C$24</f>
        <v>0.75569999999999993</v>
      </c>
      <c r="E282" s="13">
        <f t="shared" si="3"/>
        <v>0.73917493684253388</v>
      </c>
      <c r="F282" s="25">
        <f>(USD_RUB_2020[[#This Row],[Вход норм]]-USD_RUB_2020[[#This Row],[Выход сети]])^2</f>
        <v>2.7307771235824172E-4</v>
      </c>
      <c r="G282" s="25">
        <f>USD_RUB_2020[[#This Row],[Выход сети]]/$C$24</f>
        <v>73.917493684253387</v>
      </c>
    </row>
    <row r="283" spans="1:7" x14ac:dyDescent="0.25">
      <c r="A283">
        <v>255</v>
      </c>
      <c r="B283" s="8">
        <v>44085</v>
      </c>
      <c r="C283">
        <v>75.12</v>
      </c>
      <c r="D283" s="25">
        <f>USD_RUB_2020[[#This Row],[Курс]]*$C$24</f>
        <v>0.75120000000000009</v>
      </c>
      <c r="E283" s="13">
        <f t="shared" si="3"/>
        <v>0.73677832529104526</v>
      </c>
      <c r="F283" s="25">
        <f>(USD_RUB_2020[[#This Row],[Вход норм]]-USD_RUB_2020[[#This Row],[Выход сети]])^2</f>
        <v>2.0798470141090752E-4</v>
      </c>
      <c r="G283" s="25">
        <f>USD_RUB_2020[[#This Row],[Выход сети]]/$C$24</f>
        <v>73.677832529104521</v>
      </c>
    </row>
    <row r="284" spans="1:7" x14ac:dyDescent="0.25">
      <c r="A284">
        <v>256</v>
      </c>
      <c r="B284" s="8">
        <v>44086</v>
      </c>
      <c r="C284">
        <v>74.930000000000007</v>
      </c>
      <c r="D284" s="25">
        <f>USD_RUB_2020[[#This Row],[Курс]]*$C$24</f>
        <v>0.74930000000000008</v>
      </c>
      <c r="E284" s="13">
        <f t="shared" si="3"/>
        <v>0.7348770968445375</v>
      </c>
      <c r="F284" s="25">
        <f>(USD_RUB_2020[[#This Row],[Вход норм]]-USD_RUB_2020[[#This Row],[Выход сети]])^2</f>
        <v>2.0802013543185229E-4</v>
      </c>
      <c r="G284" s="25">
        <f>USD_RUB_2020[[#This Row],[Выход сети]]/$C$24</f>
        <v>73.487709684453748</v>
      </c>
    </row>
    <row r="285" spans="1:7" x14ac:dyDescent="0.25">
      <c r="A285">
        <v>257</v>
      </c>
      <c r="B285" s="8">
        <v>44087</v>
      </c>
      <c r="C285">
        <v>74.930000000000007</v>
      </c>
      <c r="D285" s="25">
        <f>USD_RUB_2020[[#This Row],[Курс]]*$C$24</f>
        <v>0.74930000000000008</v>
      </c>
      <c r="E285" s="13">
        <f t="shared" si="3"/>
        <v>0.72893260213225763</v>
      </c>
      <c r="F285" s="25">
        <f>(USD_RUB_2020[[#This Row],[Вход норм]]-USD_RUB_2020[[#This Row],[Выход сети]])^2</f>
        <v>4.1483089590291938E-4</v>
      </c>
      <c r="G285" s="25">
        <f>USD_RUB_2020[[#This Row],[Выход сети]]/$C$24</f>
        <v>72.893260213225759</v>
      </c>
    </row>
    <row r="286" spans="1:7" x14ac:dyDescent="0.25">
      <c r="A286">
        <v>258</v>
      </c>
      <c r="B286" s="8">
        <v>44088</v>
      </c>
      <c r="C286">
        <v>74.959999999999994</v>
      </c>
      <c r="D286" s="25">
        <f>USD_RUB_2020[[#This Row],[Курс]]*$C$24</f>
        <v>0.74959999999999993</v>
      </c>
      <c r="E286" s="13">
        <f t="shared" si="3"/>
        <v>0.72399942146228768</v>
      </c>
      <c r="F286" s="25">
        <f>(USD_RUB_2020[[#This Row],[Вход норм]]-USD_RUB_2020[[#This Row],[Выход сети]])^2</f>
        <v>6.5538962146557305E-4</v>
      </c>
      <c r="G286" s="25">
        <f>USD_RUB_2020[[#This Row],[Выход сети]]/$C$24</f>
        <v>72.399942146228767</v>
      </c>
    </row>
    <row r="287" spans="1:7" x14ac:dyDescent="0.25">
      <c r="A287">
        <v>259</v>
      </c>
      <c r="B287" s="8">
        <v>44089</v>
      </c>
      <c r="C287">
        <v>75.08</v>
      </c>
      <c r="D287" s="25">
        <f>USD_RUB_2020[[#This Row],[Курс]]*$C$24</f>
        <v>0.75080000000000002</v>
      </c>
      <c r="E287" s="13">
        <f t="shared" si="3"/>
        <v>0.73181154280341587</v>
      </c>
      <c r="F287" s="25">
        <f>(USD_RUB_2020[[#This Row],[Вход норм]]-USD_RUB_2020[[#This Row],[Выход сети]])^2</f>
        <v>3.6056150670650848E-4</v>
      </c>
      <c r="G287" s="25">
        <f>USD_RUB_2020[[#This Row],[Выход сети]]/$C$24</f>
        <v>73.181154280341588</v>
      </c>
    </row>
    <row r="288" spans="1:7" x14ac:dyDescent="0.25">
      <c r="A288">
        <v>260</v>
      </c>
      <c r="B288" s="8">
        <v>44090</v>
      </c>
      <c r="C288">
        <v>75.040000000000006</v>
      </c>
      <c r="D288" s="25">
        <f>USD_RUB_2020[[#This Row],[Курс]]*$C$24</f>
        <v>0.75040000000000007</v>
      </c>
      <c r="E288" s="13">
        <f t="shared" si="3"/>
        <v>0.73549545266218674</v>
      </c>
      <c r="F288" s="25">
        <f>(USD_RUB_2020[[#This Row],[Вход норм]]-USD_RUB_2020[[#This Row],[Выход сети]])^2</f>
        <v>2.2214553134511822E-4</v>
      </c>
      <c r="G288" s="25">
        <f>USD_RUB_2020[[#This Row],[Выход сети]]/$C$24</f>
        <v>73.549545266218672</v>
      </c>
    </row>
    <row r="289" spans="1:7" x14ac:dyDescent="0.25">
      <c r="A289">
        <v>261</v>
      </c>
      <c r="B289" s="8">
        <v>44091</v>
      </c>
      <c r="C289">
        <v>75.06</v>
      </c>
      <c r="D289" s="25">
        <f>USD_RUB_2020[[#This Row],[Курс]]*$C$24</f>
        <v>0.75060000000000004</v>
      </c>
      <c r="E289" s="13">
        <f t="shared" si="3"/>
        <v>0.73513583358849366</v>
      </c>
      <c r="F289" s="25">
        <f>(USD_RUB_2020[[#This Row],[Вход норм]]-USD_RUB_2020[[#This Row],[Выход сети]])^2</f>
        <v>2.391404428027623E-4</v>
      </c>
      <c r="G289" s="25">
        <f>USD_RUB_2020[[#This Row],[Выход сети]]/$C$24</f>
        <v>73.51358335884936</v>
      </c>
    </row>
    <row r="290" spans="1:7" x14ac:dyDescent="0.25">
      <c r="A290">
        <v>262</v>
      </c>
      <c r="B290" s="8">
        <v>44092</v>
      </c>
      <c r="C290">
        <v>75.14</v>
      </c>
      <c r="D290" s="25">
        <f>USD_RUB_2020[[#This Row],[Курс]]*$C$24</f>
        <v>0.75140000000000007</v>
      </c>
      <c r="E290" s="13">
        <f t="shared" si="3"/>
        <v>0.73320752194270689</v>
      </c>
      <c r="F290" s="25">
        <f>(USD_RUB_2020[[#This Row],[Вход норм]]-USD_RUB_2020[[#This Row],[Выход сети]])^2</f>
        <v>3.3096625786509389E-4</v>
      </c>
      <c r="G290" s="25">
        <f>USD_RUB_2020[[#This Row],[Выход сети]]/$C$24</f>
        <v>73.320752194270682</v>
      </c>
    </row>
    <row r="291" spans="1:7" x14ac:dyDescent="0.25">
      <c r="A291">
        <v>263</v>
      </c>
      <c r="B291" s="8">
        <v>44093</v>
      </c>
      <c r="C291">
        <v>75.27</v>
      </c>
      <c r="D291" s="25">
        <f>USD_RUB_2020[[#This Row],[Курс]]*$C$24</f>
        <v>0.75269999999999992</v>
      </c>
      <c r="E291" s="13">
        <f t="shared" si="3"/>
        <v>0.73490477751850669</v>
      </c>
      <c r="F291" s="25">
        <f>(USD_RUB_2020[[#This Row],[Вход норм]]-USD_RUB_2020[[#This Row],[Выход сети]])^2</f>
        <v>3.1666994316584219E-4</v>
      </c>
      <c r="G291" s="25">
        <f>USD_RUB_2020[[#This Row],[Выход сети]]/$C$24</f>
        <v>73.490477751850662</v>
      </c>
    </row>
    <row r="292" spans="1:7" x14ac:dyDescent="0.25">
      <c r="A292">
        <v>264</v>
      </c>
      <c r="B292" s="8">
        <v>44094</v>
      </c>
      <c r="C292">
        <v>75.27</v>
      </c>
      <c r="D292" s="25">
        <f>USD_RUB_2020[[#This Row],[Курс]]*$C$24</f>
        <v>0.75269999999999992</v>
      </c>
      <c r="E292" s="13">
        <f t="shared" si="3"/>
        <v>0.73255247731005024</v>
      </c>
      <c r="F292" s="25">
        <f>(USD_RUB_2020[[#This Row],[Вход норм]]-USD_RUB_2020[[#This Row],[Выход сети]])^2</f>
        <v>4.0592267054203728E-4</v>
      </c>
      <c r="G292" s="25">
        <f>USD_RUB_2020[[#This Row],[Выход сети]]/$C$24</f>
        <v>73.255247731005028</v>
      </c>
    </row>
    <row r="293" spans="1:7" x14ac:dyDescent="0.25">
      <c r="A293">
        <v>265</v>
      </c>
      <c r="B293" s="8">
        <v>44095</v>
      </c>
      <c r="C293">
        <v>75.650000000000006</v>
      </c>
      <c r="D293" s="25">
        <f>USD_RUB_2020[[#This Row],[Курс]]*$C$24</f>
        <v>0.75650000000000006</v>
      </c>
      <c r="E293" s="13">
        <f t="shared" si="3"/>
        <v>0.73486162635453434</v>
      </c>
      <c r="F293" s="25">
        <f>(USD_RUB_2020[[#This Row],[Вход норм]]-USD_RUB_2020[[#This Row],[Выход сети]])^2</f>
        <v>4.6821921402078566E-4</v>
      </c>
      <c r="G293" s="25">
        <f>USD_RUB_2020[[#This Row],[Выход сети]]/$C$24</f>
        <v>73.486162635453425</v>
      </c>
    </row>
    <row r="294" spans="1:7" x14ac:dyDescent="0.25">
      <c r="A294">
        <v>266</v>
      </c>
      <c r="B294" s="8">
        <v>44096</v>
      </c>
      <c r="C294">
        <v>76.11</v>
      </c>
      <c r="D294" s="25">
        <f>USD_RUB_2020[[#This Row],[Курс]]*$C$24</f>
        <v>0.7611</v>
      </c>
      <c r="E294" s="13">
        <f t="shared" si="3"/>
        <v>0.73676952344184155</v>
      </c>
      <c r="F294" s="25">
        <f>(USD_RUB_2020[[#This Row],[Вход норм]]-USD_RUB_2020[[#This Row],[Выход сети]])^2</f>
        <v>5.91972089547098E-4</v>
      </c>
      <c r="G294" s="25">
        <f>USD_RUB_2020[[#This Row],[Выход сети]]/$C$24</f>
        <v>73.676952344184159</v>
      </c>
    </row>
    <row r="295" spans="1:7" x14ac:dyDescent="0.25">
      <c r="A295">
        <v>267</v>
      </c>
      <c r="B295" s="8">
        <v>44097</v>
      </c>
      <c r="C295">
        <v>76.31</v>
      </c>
      <c r="D295" s="25">
        <f>USD_RUB_2020[[#This Row],[Курс]]*$C$24</f>
        <v>0.7631</v>
      </c>
      <c r="E295" s="13">
        <f t="shared" ref="E295:E327" si="4">TANH(TANH(C286*$B$21+C287*$C$21+C288*$D$21)*$K$21 + TANH(C289*$E$21+C290*$F$21+C291*$G$21)*$L$21 + TANH(C292*$H$21+C293*$I$21+C294*$J$21)*$M$21)*$N$21</f>
        <v>0.74000836542302639</v>
      </c>
      <c r="F295" s="25">
        <f>(USD_RUB_2020[[#This Row],[Вход норм]]-USD_RUB_2020[[#This Row],[Выход сети]])^2</f>
        <v>5.3322358743648312E-4</v>
      </c>
      <c r="G295" s="25">
        <f>USD_RUB_2020[[#This Row],[Выход сети]]/$C$24</f>
        <v>74.000836542302636</v>
      </c>
    </row>
    <row r="296" spans="1:7" x14ac:dyDescent="0.25">
      <c r="A296">
        <v>268</v>
      </c>
      <c r="B296" s="8">
        <v>44098</v>
      </c>
      <c r="C296">
        <v>76.81</v>
      </c>
      <c r="D296" s="25">
        <f>USD_RUB_2020[[#This Row],[Курс]]*$C$24</f>
        <v>0.7681</v>
      </c>
      <c r="E296" s="13">
        <f t="shared" si="4"/>
        <v>0.7379022852005237</v>
      </c>
      <c r="F296" s="25">
        <f>(USD_RUB_2020[[#This Row],[Вход норм]]-USD_RUB_2020[[#This Row],[Выход сети]])^2</f>
        <v>9.1190197911051023E-4</v>
      </c>
      <c r="G296" s="25">
        <f>USD_RUB_2020[[#This Row],[Выход сети]]/$C$24</f>
        <v>73.790228520052366</v>
      </c>
    </row>
    <row r="297" spans="1:7" x14ac:dyDescent="0.25">
      <c r="A297">
        <v>269</v>
      </c>
      <c r="B297" s="8">
        <v>44099</v>
      </c>
      <c r="C297">
        <v>77.2</v>
      </c>
      <c r="D297" s="25">
        <f>USD_RUB_2020[[#This Row],[Курс]]*$C$24</f>
        <v>0.77200000000000002</v>
      </c>
      <c r="E297" s="13">
        <f t="shared" si="4"/>
        <v>0.74546038737653308</v>
      </c>
      <c r="F297" s="25">
        <f>(USD_RUB_2020[[#This Row],[Вход норм]]-USD_RUB_2020[[#This Row],[Выход сети]])^2</f>
        <v>7.0435103820368553E-4</v>
      </c>
      <c r="G297" s="25">
        <f>USD_RUB_2020[[#This Row],[Выход сети]]/$C$24</f>
        <v>74.546038737653305</v>
      </c>
    </row>
    <row r="298" spans="1:7" x14ac:dyDescent="0.25">
      <c r="A298">
        <v>270</v>
      </c>
      <c r="B298" s="8">
        <v>44100</v>
      </c>
      <c r="C298">
        <v>77.430000000000007</v>
      </c>
      <c r="D298" s="25">
        <f>USD_RUB_2020[[#This Row],[Курс]]*$C$24</f>
        <v>0.7743000000000001</v>
      </c>
      <c r="E298" s="13">
        <f t="shared" si="4"/>
        <v>0.74538016234257831</v>
      </c>
      <c r="F298" s="25">
        <f>(USD_RUB_2020[[#This Row],[Вход норм]]-USD_RUB_2020[[#This Row],[Выход сети]])^2</f>
        <v>8.3635701013163135E-4</v>
      </c>
      <c r="G298" s="25">
        <f>USD_RUB_2020[[#This Row],[Выход сети]]/$C$24</f>
        <v>74.538016234257825</v>
      </c>
    </row>
    <row r="299" spans="1:7" x14ac:dyDescent="0.25">
      <c r="A299">
        <v>271</v>
      </c>
      <c r="B299" s="8">
        <v>44101</v>
      </c>
      <c r="C299">
        <v>77.430000000000007</v>
      </c>
      <c r="D299" s="25">
        <f>USD_RUB_2020[[#This Row],[Курс]]*$C$24</f>
        <v>0.7743000000000001</v>
      </c>
      <c r="E299" s="13">
        <f t="shared" si="4"/>
        <v>0.74132632482917793</v>
      </c>
      <c r="F299" s="25">
        <f>(USD_RUB_2020[[#This Row],[Вход норм]]-USD_RUB_2020[[#This Row],[Выход сети]])^2</f>
        <v>1.0872632542708945E-3</v>
      </c>
      <c r="G299" s="25">
        <f>USD_RUB_2020[[#This Row],[Выход сети]]/$C$24</f>
        <v>74.132632482917785</v>
      </c>
    </row>
    <row r="300" spans="1:7" x14ac:dyDescent="0.25">
      <c r="A300">
        <v>272</v>
      </c>
      <c r="B300" s="8">
        <v>44102</v>
      </c>
      <c r="C300">
        <v>78.08</v>
      </c>
      <c r="D300" s="25">
        <f>USD_RUB_2020[[#This Row],[Курс]]*$C$24</f>
        <v>0.78080000000000005</v>
      </c>
      <c r="E300" s="13">
        <f t="shared" si="4"/>
        <v>0.74673769833756543</v>
      </c>
      <c r="F300" s="25">
        <f>(USD_RUB_2020[[#This Row],[Вход норм]]-USD_RUB_2020[[#This Row],[Выход сети]])^2</f>
        <v>1.1602403945426966E-3</v>
      </c>
      <c r="G300" s="25">
        <f>USD_RUB_2020[[#This Row],[Выход сети]]/$C$24</f>
        <v>74.673769833756538</v>
      </c>
    </row>
    <row r="301" spans="1:7" x14ac:dyDescent="0.25">
      <c r="A301">
        <v>273</v>
      </c>
      <c r="B301" s="8">
        <v>44103</v>
      </c>
      <c r="C301">
        <v>78.98</v>
      </c>
      <c r="D301" s="25">
        <f>USD_RUB_2020[[#This Row],[Курс]]*$C$24</f>
        <v>0.78980000000000006</v>
      </c>
      <c r="E301" s="13">
        <f t="shared" si="4"/>
        <v>0.74579251715361594</v>
      </c>
      <c r="F301" s="25">
        <f>(USD_RUB_2020[[#This Row],[Вход норм]]-USD_RUB_2020[[#This Row],[Выход сети]])^2</f>
        <v>1.9366585464747922E-3</v>
      </c>
      <c r="G301" s="25">
        <f>USD_RUB_2020[[#This Row],[Выход сети]]/$C$24</f>
        <v>74.579251715361593</v>
      </c>
    </row>
    <row r="302" spans="1:7" x14ac:dyDescent="0.25">
      <c r="A302">
        <v>274</v>
      </c>
      <c r="B302" s="8">
        <v>44104</v>
      </c>
      <c r="C302">
        <v>78.86</v>
      </c>
      <c r="D302" s="25">
        <f>USD_RUB_2020[[#This Row],[Курс]]*$C$24</f>
        <v>0.78859999999999997</v>
      </c>
      <c r="E302" s="13">
        <f t="shared" si="4"/>
        <v>0.75052561724887201</v>
      </c>
      <c r="F302" s="25">
        <f>(USD_RUB_2020[[#This Row],[Вход норм]]-USD_RUB_2020[[#This Row],[Выход сети]])^2</f>
        <v>1.4496586218793899E-3</v>
      </c>
      <c r="G302" s="25">
        <f>USD_RUB_2020[[#This Row],[Выход сети]]/$C$24</f>
        <v>75.052561724887198</v>
      </c>
    </row>
    <row r="303" spans="1:7" x14ac:dyDescent="0.25">
      <c r="A303">
        <v>275</v>
      </c>
      <c r="B303" s="8">
        <v>44105</v>
      </c>
      <c r="C303">
        <v>78.040000000000006</v>
      </c>
      <c r="D303" s="25">
        <f>USD_RUB_2020[[#This Row],[Курс]]*$C$24</f>
        <v>0.78040000000000009</v>
      </c>
      <c r="E303" s="13">
        <f t="shared" si="4"/>
        <v>0.74714079933850686</v>
      </c>
      <c r="F303" s="25">
        <f>(USD_RUB_2020[[#This Row],[Вход норм]]-USD_RUB_2020[[#This Row],[Выход сети]])^2</f>
        <v>1.1061744286414723E-3</v>
      </c>
      <c r="G303" s="25">
        <f>USD_RUB_2020[[#This Row],[Выход сети]]/$C$24</f>
        <v>74.714079933850684</v>
      </c>
    </row>
    <row r="304" spans="1:7" x14ac:dyDescent="0.25">
      <c r="A304">
        <v>276</v>
      </c>
      <c r="B304" s="8">
        <v>44106</v>
      </c>
      <c r="C304">
        <v>77.709999999999994</v>
      </c>
      <c r="D304" s="25">
        <f>USD_RUB_2020[[#This Row],[Курс]]*$C$24</f>
        <v>0.7770999999999999</v>
      </c>
      <c r="E304" s="13">
        <f t="shared" si="4"/>
        <v>0.7492292967493166</v>
      </c>
      <c r="F304" s="25">
        <f>(USD_RUB_2020[[#This Row],[Вход норм]]-USD_RUB_2020[[#This Row],[Выход сети]])^2</f>
        <v>7.7677609968764894E-4</v>
      </c>
      <c r="G304" s="25">
        <f>USD_RUB_2020[[#This Row],[Выход сети]]/$C$24</f>
        <v>74.922929674931652</v>
      </c>
    </row>
    <row r="305" spans="1:7" x14ac:dyDescent="0.25">
      <c r="A305">
        <v>277</v>
      </c>
      <c r="B305" s="8">
        <v>44107</v>
      </c>
      <c r="C305">
        <v>78.22</v>
      </c>
      <c r="D305" s="25">
        <f>USD_RUB_2020[[#This Row],[Курс]]*$C$24</f>
        <v>0.78220000000000001</v>
      </c>
      <c r="E305" s="13">
        <f t="shared" si="4"/>
        <v>0.74536615562762687</v>
      </c>
      <c r="F305" s="25">
        <f>(USD_RUB_2020[[#This Row],[Вход норм]]-USD_RUB_2020[[#This Row],[Выход сети]])^2</f>
        <v>1.3567320912482041E-3</v>
      </c>
      <c r="G305" s="25">
        <f>USD_RUB_2020[[#This Row],[Выход сети]]/$C$24</f>
        <v>74.536615562762691</v>
      </c>
    </row>
    <row r="306" spans="1:7" x14ac:dyDescent="0.25">
      <c r="A306">
        <v>278</v>
      </c>
      <c r="B306" s="8">
        <v>44108</v>
      </c>
      <c r="C306">
        <v>78.28</v>
      </c>
      <c r="D306" s="25">
        <f>USD_RUB_2020[[#This Row],[Курс]]*$C$24</f>
        <v>0.78280000000000005</v>
      </c>
      <c r="E306" s="13">
        <f t="shared" si="4"/>
        <v>0.73591997358108074</v>
      </c>
      <c r="F306" s="25">
        <f>(USD_RUB_2020[[#This Row],[Вход норм]]-USD_RUB_2020[[#This Row],[Выход сети]])^2</f>
        <v>2.197736877038572E-3</v>
      </c>
      <c r="G306" s="25">
        <f>USD_RUB_2020[[#This Row],[Выход сети]]/$C$24</f>
        <v>73.591997358108074</v>
      </c>
    </row>
    <row r="307" spans="1:7" x14ac:dyDescent="0.25">
      <c r="A307">
        <v>279</v>
      </c>
      <c r="B307" s="8">
        <v>44109</v>
      </c>
      <c r="C307">
        <v>78.260000000000005</v>
      </c>
      <c r="D307" s="25">
        <f>USD_RUB_2020[[#This Row],[Курс]]*$C$24</f>
        <v>0.78260000000000007</v>
      </c>
      <c r="E307" s="13">
        <f t="shared" si="4"/>
        <v>0.73819962116902671</v>
      </c>
      <c r="F307" s="25">
        <f>(USD_RUB_2020[[#This Row],[Вход норм]]-USD_RUB_2020[[#This Row],[Выход сети]])^2</f>
        <v>1.9713936403339474E-3</v>
      </c>
      <c r="G307" s="25">
        <f>USD_RUB_2020[[#This Row],[Выход сети]]/$C$24</f>
        <v>73.819962116902673</v>
      </c>
    </row>
    <row r="308" spans="1:7" x14ac:dyDescent="0.25">
      <c r="A308">
        <v>280</v>
      </c>
      <c r="B308" s="8">
        <v>44110</v>
      </c>
      <c r="C308">
        <v>78.25</v>
      </c>
      <c r="D308" s="25">
        <f>USD_RUB_2020[[#This Row],[Курс]]*$C$24</f>
        <v>0.78249999999999997</v>
      </c>
      <c r="E308" s="13">
        <f t="shared" si="4"/>
        <v>0.74872012768471141</v>
      </c>
      <c r="F308" s="25">
        <f>(USD_RUB_2020[[#This Row],[Вход норм]]-USD_RUB_2020[[#This Row],[Выход сети]])^2</f>
        <v>1.1410797736371987E-3</v>
      </c>
      <c r="G308" s="25">
        <f>USD_RUB_2020[[#This Row],[Выход сети]]/$C$24</f>
        <v>74.872012768471137</v>
      </c>
    </row>
    <row r="309" spans="1:7" x14ac:dyDescent="0.25">
      <c r="A309">
        <v>281</v>
      </c>
      <c r="B309" s="8">
        <v>44111</v>
      </c>
      <c r="C309">
        <v>78.22</v>
      </c>
      <c r="D309" s="25">
        <f>USD_RUB_2020[[#This Row],[Курс]]*$C$24</f>
        <v>0.78220000000000001</v>
      </c>
      <c r="E309" s="13">
        <f t="shared" si="4"/>
        <v>0.75366569426728958</v>
      </c>
      <c r="F309" s="25">
        <f>(USD_RUB_2020[[#This Row],[Вход норм]]-USD_RUB_2020[[#This Row],[Выход сети]])^2</f>
        <v>8.142066036477913E-4</v>
      </c>
      <c r="G309" s="25">
        <f>USD_RUB_2020[[#This Row],[Выход сети]]/$C$24</f>
        <v>75.366569426728958</v>
      </c>
    </row>
    <row r="310" spans="1:7" x14ac:dyDescent="0.25">
      <c r="A310">
        <v>282</v>
      </c>
      <c r="B310" s="8">
        <v>44112</v>
      </c>
      <c r="C310">
        <v>77.98</v>
      </c>
      <c r="D310" s="25">
        <f>USD_RUB_2020[[#This Row],[Курс]]*$C$24</f>
        <v>0.77980000000000005</v>
      </c>
      <c r="E310" s="13">
        <f t="shared" si="4"/>
        <v>0.74140897721744614</v>
      </c>
      <c r="F310" s="25">
        <f>(USD_RUB_2020[[#This Row],[Вход норм]]-USD_RUB_2020[[#This Row],[Выход сети]])^2</f>
        <v>1.4738706302905732E-3</v>
      </c>
      <c r="G310" s="25">
        <f>USD_RUB_2020[[#This Row],[Выход сети]]/$C$24</f>
        <v>74.140897721744608</v>
      </c>
    </row>
    <row r="311" spans="1:7" x14ac:dyDescent="0.25">
      <c r="A311">
        <v>283</v>
      </c>
      <c r="B311" s="8">
        <v>44113</v>
      </c>
      <c r="C311">
        <v>77.400000000000006</v>
      </c>
      <c r="D311" s="25">
        <f>USD_RUB_2020[[#This Row],[Курс]]*$C$24</f>
        <v>0.77400000000000002</v>
      </c>
      <c r="E311" s="13">
        <f t="shared" si="4"/>
        <v>0.74343942569514587</v>
      </c>
      <c r="F311" s="25">
        <f>(USD_RUB_2020[[#This Row],[Вход норм]]-USD_RUB_2020[[#This Row],[Выход сети]])^2</f>
        <v>9.3394870184251161E-4</v>
      </c>
      <c r="G311" s="25">
        <f>USD_RUB_2020[[#This Row],[Выход сети]]/$C$24</f>
        <v>74.343942569514581</v>
      </c>
    </row>
    <row r="312" spans="1:7" x14ac:dyDescent="0.25">
      <c r="A312">
        <v>284</v>
      </c>
      <c r="B312" s="8">
        <v>44114</v>
      </c>
      <c r="C312">
        <v>77.040000000000006</v>
      </c>
      <c r="D312" s="25">
        <f>USD_RUB_2020[[#This Row],[Курс]]*$C$24</f>
        <v>0.77040000000000008</v>
      </c>
      <c r="E312" s="13">
        <f t="shared" si="4"/>
        <v>0.74095048925322515</v>
      </c>
      <c r="F312" s="25">
        <f>(USD_RUB_2020[[#This Row],[Вход норм]]-USD_RUB_2020[[#This Row],[Выход сети]])^2</f>
        <v>8.6727368322441216E-4</v>
      </c>
      <c r="G312" s="25">
        <f>USD_RUB_2020[[#This Row],[Выход сети]]/$C$24</f>
        <v>74.095048925322516</v>
      </c>
    </row>
    <row r="313" spans="1:7" x14ac:dyDescent="0.25">
      <c r="A313">
        <v>285</v>
      </c>
      <c r="B313" s="8">
        <v>44115</v>
      </c>
      <c r="C313">
        <v>76.98</v>
      </c>
      <c r="D313" s="25">
        <f>USD_RUB_2020[[#This Row],[Курс]]*$C$24</f>
        <v>0.76980000000000004</v>
      </c>
      <c r="E313" s="13">
        <f t="shared" si="4"/>
        <v>0.73886887834293047</v>
      </c>
      <c r="F313" s="25">
        <f>(USD_RUB_2020[[#This Row],[Вход норм]]-USD_RUB_2020[[#This Row],[Выход сети]])^2</f>
        <v>9.5673428696443831E-4</v>
      </c>
      <c r="G313" s="25">
        <f>USD_RUB_2020[[#This Row],[Выход сети]]/$C$24</f>
        <v>73.886887834293049</v>
      </c>
    </row>
    <row r="314" spans="1:7" x14ac:dyDescent="0.25">
      <c r="A314">
        <v>286</v>
      </c>
      <c r="B314" s="8">
        <v>44116</v>
      </c>
      <c r="C314">
        <v>76.98</v>
      </c>
      <c r="D314" s="25">
        <f>USD_RUB_2020[[#This Row],[Курс]]*$C$24</f>
        <v>0.76980000000000004</v>
      </c>
      <c r="E314" s="13">
        <f t="shared" si="4"/>
        <v>0.73777838254596018</v>
      </c>
      <c r="F314" s="25">
        <f>(USD_RUB_2020[[#This Row],[Вход норм]]-USD_RUB_2020[[#This Row],[Выход сети]])^2</f>
        <v>1.0253839843728705E-3</v>
      </c>
      <c r="G314" s="25">
        <f>USD_RUB_2020[[#This Row],[Выход сети]]/$C$24</f>
        <v>73.77783825459602</v>
      </c>
    </row>
    <row r="315" spans="1:7" x14ac:dyDescent="0.25">
      <c r="A315">
        <v>287</v>
      </c>
      <c r="B315" s="8">
        <v>44117</v>
      </c>
      <c r="C315">
        <v>77.08</v>
      </c>
      <c r="D315" s="25">
        <f>USD_RUB_2020[[#This Row],[Курс]]*$C$24</f>
        <v>0.77080000000000004</v>
      </c>
      <c r="E315" s="13">
        <f t="shared" si="4"/>
        <v>0.73604413994684637</v>
      </c>
      <c r="F315" s="25">
        <f>(USD_RUB_2020[[#This Row],[Вход норм]]-USD_RUB_2020[[#This Row],[Выход сети]])^2</f>
        <v>1.2079698080344034E-3</v>
      </c>
      <c r="G315" s="25">
        <f>USD_RUB_2020[[#This Row],[Выход сети]]/$C$24</f>
        <v>73.604413994684634</v>
      </c>
    </row>
    <row r="316" spans="1:7" x14ac:dyDescent="0.25">
      <c r="A316">
        <v>288</v>
      </c>
      <c r="B316" s="8">
        <v>44118</v>
      </c>
      <c r="C316">
        <v>77.19</v>
      </c>
      <c r="D316" s="25">
        <f>USD_RUB_2020[[#This Row],[Курс]]*$C$24</f>
        <v>0.77190000000000003</v>
      </c>
      <c r="E316" s="13">
        <f t="shared" si="4"/>
        <v>0.74253574060726513</v>
      </c>
      <c r="F316" s="25">
        <f>(USD_RUB_2020[[#This Row],[Вход норм]]-USD_RUB_2020[[#This Row],[Выход сети]])^2</f>
        <v>8.6225972968381997E-4</v>
      </c>
      <c r="G316" s="25">
        <f>USD_RUB_2020[[#This Row],[Выход сети]]/$C$24</f>
        <v>74.253574060726507</v>
      </c>
    </row>
    <row r="317" spans="1:7" x14ac:dyDescent="0.25">
      <c r="A317">
        <v>289</v>
      </c>
      <c r="B317" s="8">
        <v>44119</v>
      </c>
      <c r="C317">
        <v>77.5</v>
      </c>
      <c r="D317" s="25">
        <f>USD_RUB_2020[[#This Row],[Курс]]*$C$24</f>
        <v>0.77500000000000002</v>
      </c>
      <c r="E317" s="13">
        <f t="shared" si="4"/>
        <v>0.74469767231706618</v>
      </c>
      <c r="F317" s="25">
        <f>(USD_RUB_2020[[#This Row],[Вход норм]]-USD_RUB_2020[[#This Row],[Выход сети]])^2</f>
        <v>9.1823106300389847E-4</v>
      </c>
      <c r="G317" s="25">
        <f>USD_RUB_2020[[#This Row],[Выход сети]]/$C$24</f>
        <v>74.469767231706612</v>
      </c>
    </row>
    <row r="318" spans="1:7" x14ac:dyDescent="0.25">
      <c r="A318">
        <v>290</v>
      </c>
      <c r="B318" s="8">
        <v>44120</v>
      </c>
      <c r="C318">
        <v>77.81</v>
      </c>
      <c r="D318" s="25">
        <f>USD_RUB_2020[[#This Row],[Курс]]*$C$24</f>
        <v>0.77810000000000001</v>
      </c>
      <c r="E318" s="13">
        <f t="shared" si="4"/>
        <v>0.74405774094511834</v>
      </c>
      <c r="F318" s="25">
        <f>(USD_RUB_2020[[#This Row],[Вход норм]]-USD_RUB_2020[[#This Row],[Выход сети]])^2</f>
        <v>1.1588754015596733E-3</v>
      </c>
      <c r="G318" s="25">
        <f>USD_RUB_2020[[#This Row],[Выход сети]]/$C$24</f>
        <v>74.405774094511827</v>
      </c>
    </row>
    <row r="319" spans="1:7" x14ac:dyDescent="0.25">
      <c r="A319">
        <v>291</v>
      </c>
      <c r="B319" s="8">
        <v>44121</v>
      </c>
      <c r="C319">
        <v>77.91</v>
      </c>
      <c r="D319" s="25">
        <f>USD_RUB_2020[[#This Row],[Курс]]*$C$24</f>
        <v>0.77910000000000001</v>
      </c>
      <c r="E319" s="13">
        <f t="shared" si="4"/>
        <v>0.74638953623427973</v>
      </c>
      <c r="F319" s="25">
        <f>(USD_RUB_2020[[#This Row],[Вход норм]]-USD_RUB_2020[[#This Row],[Выход сети]])^2</f>
        <v>1.0699744397684998E-3</v>
      </c>
      <c r="G319" s="25">
        <f>USD_RUB_2020[[#This Row],[Выход сети]]/$C$24</f>
        <v>74.638953623427966</v>
      </c>
    </row>
    <row r="320" spans="1:7" x14ac:dyDescent="0.25">
      <c r="A320">
        <v>292</v>
      </c>
      <c r="B320" s="8">
        <v>44122</v>
      </c>
      <c r="C320">
        <v>77.94</v>
      </c>
      <c r="D320" s="25">
        <f>USD_RUB_2020[[#This Row],[Курс]]*$C$24</f>
        <v>0.77939999999999998</v>
      </c>
      <c r="E320" s="13">
        <f t="shared" si="4"/>
        <v>0.7453893855941407</v>
      </c>
      <c r="F320" s="25">
        <f>(USD_RUB_2020[[#This Row],[Вход норм]]-USD_RUB_2020[[#This Row],[Выход сети]])^2</f>
        <v>1.1567218922640431E-3</v>
      </c>
      <c r="G320" s="25">
        <f>USD_RUB_2020[[#This Row],[Выход сети]]/$C$24</f>
        <v>74.538938559414063</v>
      </c>
    </row>
    <row r="321" spans="1:7" x14ac:dyDescent="0.25">
      <c r="A321">
        <v>293</v>
      </c>
      <c r="B321" s="8">
        <v>44123</v>
      </c>
      <c r="C321">
        <v>77.88</v>
      </c>
      <c r="D321" s="25">
        <f>USD_RUB_2020[[#This Row],[Курс]]*$C$24</f>
        <v>0.77879999999999994</v>
      </c>
      <c r="E321" s="13">
        <f t="shared" si="4"/>
        <v>0.7470689505858582</v>
      </c>
      <c r="F321" s="25">
        <f>(USD_RUB_2020[[#This Row],[Вход норм]]-USD_RUB_2020[[#This Row],[Выход сети]])^2</f>
        <v>1.0068594969227043E-3</v>
      </c>
      <c r="G321" s="25">
        <f>USD_RUB_2020[[#This Row],[Выход сети]]/$C$24</f>
        <v>74.706895058585815</v>
      </c>
    </row>
    <row r="322" spans="1:7" x14ac:dyDescent="0.25">
      <c r="A322">
        <v>294</v>
      </c>
      <c r="B322" s="8">
        <v>44124</v>
      </c>
      <c r="C322">
        <v>77.73</v>
      </c>
      <c r="D322" s="25">
        <f>USD_RUB_2020[[#This Row],[Курс]]*$C$24</f>
        <v>0.7773000000000001</v>
      </c>
      <c r="E322" s="13">
        <f t="shared" si="4"/>
        <v>0.74498441171388918</v>
      </c>
      <c r="F322" s="25">
        <f>(USD_RUB_2020[[#This Row],[Вход норм]]-USD_RUB_2020[[#This Row],[Выход сети]])^2</f>
        <v>1.0442972462774292E-3</v>
      </c>
      <c r="G322" s="25">
        <f>USD_RUB_2020[[#This Row],[Выход сети]]/$C$24</f>
        <v>74.498441171388919</v>
      </c>
    </row>
    <row r="323" spans="1:7" x14ac:dyDescent="0.25">
      <c r="A323">
        <v>295</v>
      </c>
      <c r="B323" s="8">
        <v>44125</v>
      </c>
      <c r="C323">
        <v>77.37</v>
      </c>
      <c r="D323" s="25">
        <f>USD_RUB_2020[[#This Row],[Курс]]*$C$24</f>
        <v>0.77370000000000005</v>
      </c>
      <c r="E323" s="13">
        <f t="shared" si="4"/>
        <v>0.74157725385028239</v>
      </c>
      <c r="F323" s="25">
        <f>(USD_RUB_2020[[#This Row],[Вход норм]]-USD_RUB_2020[[#This Row],[Выход сети]])^2</f>
        <v>1.0318708201992009E-3</v>
      </c>
      <c r="G323" s="25">
        <f>USD_RUB_2020[[#This Row],[Выход сети]]/$C$24</f>
        <v>74.157725385028243</v>
      </c>
    </row>
    <row r="324" spans="1:7" x14ac:dyDescent="0.25">
      <c r="A324">
        <v>296</v>
      </c>
      <c r="B324" s="8">
        <v>44126</v>
      </c>
      <c r="C324">
        <v>76.94</v>
      </c>
      <c r="D324" s="25">
        <f>USD_RUB_2020[[#This Row],[Курс]]*$C$24</f>
        <v>0.76939999999999997</v>
      </c>
      <c r="E324" s="13">
        <f t="shared" si="4"/>
        <v>0.74084793107896174</v>
      </c>
      <c r="F324" s="25">
        <f>(USD_RUB_2020[[#This Row],[Вход норм]]-USD_RUB_2020[[#This Row],[Выход сети]])^2</f>
        <v>8.1522063967171725E-4</v>
      </c>
      <c r="G324" s="25">
        <f>USD_RUB_2020[[#This Row],[Выход сети]]/$C$24</f>
        <v>74.084793107896175</v>
      </c>
    </row>
    <row r="325" spans="1:7" x14ac:dyDescent="0.25">
      <c r="A325">
        <v>297</v>
      </c>
      <c r="B325" s="8">
        <v>44127</v>
      </c>
      <c r="C325">
        <v>76.66</v>
      </c>
      <c r="D325" s="25">
        <f>USD_RUB_2020[[#This Row],[Курс]]*$C$24</f>
        <v>0.76659999999999995</v>
      </c>
      <c r="E325" s="13">
        <f t="shared" si="4"/>
        <v>0.73811939519916492</v>
      </c>
      <c r="F325" s="25">
        <f>(USD_RUB_2020[[#This Row],[Вход норм]]-USD_RUB_2020[[#This Row],[Выход сети]])^2</f>
        <v>8.1114484982134738E-4</v>
      </c>
      <c r="G325" s="25">
        <f>USD_RUB_2020[[#This Row],[Выход сети]]/$C$24</f>
        <v>73.811939519916493</v>
      </c>
    </row>
    <row r="326" spans="1:7" x14ac:dyDescent="0.25">
      <c r="A326">
        <v>298</v>
      </c>
      <c r="B326" s="8">
        <v>44128</v>
      </c>
      <c r="C326">
        <v>76.34</v>
      </c>
      <c r="D326" s="25">
        <f>USD_RUB_2020[[#This Row],[Курс]]*$C$24</f>
        <v>0.76340000000000008</v>
      </c>
      <c r="E326" s="13">
        <f t="shared" si="4"/>
        <v>0.73707232966531855</v>
      </c>
      <c r="F326" s="25">
        <f>(USD_RUB_2020[[#This Row],[Вход норм]]-USD_RUB_2020[[#This Row],[Выход сети]])^2</f>
        <v>6.9314622525166992E-4</v>
      </c>
      <c r="G326" s="25">
        <f>USD_RUB_2020[[#This Row],[Выход сети]]/$C$24</f>
        <v>73.707232966531848</v>
      </c>
    </row>
    <row r="327" spans="1:7" x14ac:dyDescent="0.25">
      <c r="A327">
        <v>299</v>
      </c>
      <c r="B327" s="8">
        <v>44129</v>
      </c>
      <c r="C327">
        <v>76.34</v>
      </c>
      <c r="D327" s="25">
        <f>USD_RUB_2020[[#This Row],[Курс]]*$C$24</f>
        <v>0.76340000000000008</v>
      </c>
      <c r="E327" s="13">
        <f t="shared" si="4"/>
        <v>0.73441762579269043</v>
      </c>
      <c r="F327" s="25">
        <f>(USD_RUB_2020[[#This Row],[Вход норм]]-USD_RUB_2020[[#This Row],[Выход сети]])^2</f>
        <v>8.3997801469252748E-4</v>
      </c>
      <c r="G327" s="25">
        <f>USD_RUB_2020[[#This Row],[Выход сети]]/$C$24</f>
        <v>73.441762579269039</v>
      </c>
    </row>
  </sheetData>
  <mergeCells count="4">
    <mergeCell ref="A1:L1"/>
    <mergeCell ref="A20:A21"/>
    <mergeCell ref="D25:G25"/>
    <mergeCell ref="A18:L1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8 0 c c 7 - 2 8 3 7 - 4 b f 8 - a 0 c 4 - 1 2 c e 9 f 7 0 3 5 a d "   x m l n s = " h t t p : / / s c h e m a s . m i c r o s o f t . c o m / D a t a M a s h u p " > A A A A A I U G A A B Q S w M E F A A C A A g A Y Z N a U f Y G h f u k A A A A 9 Q A A A B I A H A B D b 2 5 m a W c v U G F j a 2 F n Z S 5 4 b W w g o h g A K K A U A A A A A A A A A A A A A A A A A A A A A A A A A A A A h Y 9 L D o I w G I S v Q r q n R d R I y E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Z I 4 X s 2 E S k N G D Q q o v j w f 2 p D 8 m L F 1 j n R Z U u 3 C z A z J K I O 8 L 9 A F Q S w M E F A A C A A g A Y Z N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T W l H p e u f H f w M A A I U L A A A T A B w A R m 9 y b X V s Y X M v U 2 V j d G l v b j E u b S C i G A A o o B Q A A A A A A A A A A A A A A A A A A A A A A A A A A A D N V l 1 L G 0 E U f R f y H 4 Y R y g b W k B X s g 7 Y F N Q g F a 0 s S 6 U M i Z U 2 m d W m y K 7 s T P w g B T V r 7 Y E E o h U q h L b b 9 A d E 2 N c a P / I W Z f 9 Q 7 s 5 t k d 2 1 i o i 8 N J G 4 2 1 3 P P O f f e u e u Q H D U s E 6 X c v 9 p M Z C w y 5 q z p N s m j c b y c S k w k l + f Q Z H w y j t F D V C A 0 M o b g x Q 7 5 L q + y K / 6 O X b I m a 8 F v a X 2 1 Q G I L t l W c t w q l o u k o 5 U X D J I 6 8 N W e Y u r 2 t L B g Q M m + Z l J j U U X B i O i v u O F n 2 E 0 A u e U 2 C n b A G 3 + G 7 r A k J G r y a Z d 9 Z g 1 2 w O o p P I f Y F r s / 4 D r u C 0 E u + z x o I I i G K N b N h T l k / + x j d o j i q I r N U K H Q + 7 0 / F 4 1 q 0 E l V d T e O Y / W C / W Z 2 d Q 4 4 O u s f m r Y Q U y X h V Z m + x J u 6 K T r 0 2 1 p V w e l U b D C y C / g y E T Z K i t U E W d Y c u K S O T U y d 9 6 Y 9 6 P 0 A U Y m 3 4 1 g R P B V Q H 7 g L x N 3 D z n L / 3 g i 9 8 A k k B + i N p b T p 9 i P Q V o y K i 5 9 a Q a V G U J l s 0 l q K 6 T Z 3 n B l 1 T M m 6 f a C s q w l 3 z g B c / w F E f 9 4 + A d A z 5 T t y M S H Q K E G i w F t / t M Z z N 5 x + b e b L l Y i q 3 1 y z J + D K o K K 4 i f y k / S K Z d P u x q G s l g 9 5 t r A A I l M g r e r a C V Q L T H c a A 2 w e R r F w a E C N R q I B l Y 5 R m 8 V C q u E j v 2 x M o r G T 9 / M B c a A d H t d Q J d L 2 L 8 b S E a S E a 6 d p w h t w o A f w y d t d d j / c z Y s K j i X q d t 3 X R e W r Y 3 5 2 m A l m 1 x O 2 N U V C 4 P p 1 N q o N B E l Q p Y Y 5 d g t s V E L x o O j S X g w z B z / y X F z P g w / 7 w S H b b e 2 J s b 7 K v k J x D V l o W 7 7 E o B l e L i t F d F O G w L C W v T H Y + b a q + W c R x X 7 n y I a P 1 O k Y G U v a 5 W M t o K e v B I n t e B M w F O v R r 7 5 V a s d u 0 4 6 i n h e 3 w / T K C z n u 4 g S X o D l d A C B o W m 2 b N V g j Y k R u D E C v W o 5 D O a L t m X 8 Y 5 X W K w 5 h N E 9 9 C L Q i D 6 C h + w 0 J A 6 q D q u T t f v S 6 o 7 O U O J U j 5 B M n 9 c p G T K 9 M J 8 f s F O 4 F T o u + 9 E Z I E X a o u H A o S f n k Z g T y y n / 1 H w T 6 x M A O i W / A n X 1 G 7 s o S U y 9 S H x V G 0 F X x y D h p 5 j y O g Z i L l v M P v O a e P D B A d O O x F I U a L L 3 w v z + 8 S x i 2 V Q Z V Z u g 1 W W k o q d 2 H n b J r J M j Z t 4 w X 1 U G N H l g Z W k D 9 / F w Q q 7 v X y 2 4 f z 1 h M B 5 t i X g A o e K h 6 + b x T x J L C P P P 2 0 A x M O U h K n 6 T f P W K R s Y M 8 / Y E Z / 4 C U E s B A i 0 A F A A C A A g A Y Z N a U f Y G h f u k A A A A 9 Q A A A B I A A A A A A A A A A A A A A A A A A A A A A E N v b m Z p Z y 9 Q Y W N r Y W d l L n h t b F B L A Q I t A B Q A A g A I A G G T W l E P y u m r p A A A A O k A A A A T A A A A A A A A A A A A A A A A A P A A A A B b Q 2 9 u d G V u d F 9 U e X B l c 1 0 u e G 1 s U E s B A i 0 A F A A C A A g A Y Z N a U e l 6 5 8 d / A w A A h Q s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o A A A A A A A A B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2 V D E 1 O j I 3 O j A y L j E z O D Q 0 N T J a I i A v P j x F b n R y e S B U e X B l P S J G a W x s Q 2 9 s d W 1 u V H l w Z X M i I F Z h b H V l P S J z Q l F r R i I g L z 4 8 R W 5 0 c n k g V H l w Z T 0 i R m l s b E N v b H V t b k 5 h b W V z I i B W Y W x 1 Z T 0 i c 1 s m c X V v d D v Q m N C 9 0 L T Q t d C 6 0 Y E m c X V v d D s s J n F 1 b 3 Q 7 0 J T Q s N G C 0 L A m c X V v d D s s J n F 1 b 3 Q 7 0 J r R g 9 G A 0 Y E m c X V v d D t d I i A v P j x F b n R y e S B U e X B l P S J G a W x s U 3 R h d H V z I i B W Y W x 1 Z T 0 i c 0 N v b X B s Z X R l I i A v P j x F b n R y e S B U e X B l P S J S Z W N v d m V y e V R h c m d l d F N o Z W V 0 I i B W Y W x 1 Z T 0 i c z I g L S D Q n 9 G A 0 L 7 R g d G C 0 L D R j y D R g d C 1 0 Y L R j C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V V N E X 1 J V Q l 8 y M D I w I i A v P j x F b n R y e S B U e X B l P S J R d W V y e U l E I i B W Y W x 1 Z T 0 i c 2 Y x N m J j N z h k L T Z i N z k t N D A x N S 0 4 Z D k 0 L T F l N G I 5 N j g z O G Q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V J V Q i A y M D I w L 9 C U 0 L 7 Q s d C w 0 L L Q u 9 C 1 0 L 0 g 0 L j Q v d C 0 0 L X Q u t G B M S 5 7 0 J j Q v d C 0 0 L X Q u t G B L D J 9 J n F 1 b 3 Q 7 L C Z x d W 9 0 O 1 N l Y 3 R p b 2 4 x L 1 V T R C 1 S V U I g M j A y M C / Q l N C + 0 L H Q s N C y 0 L v Q t d C 9 I N C 4 0 L 3 Q t N C 1 0 L r R g T E u e 9 C U 0 L D R g t C w L D B 9 J n F 1 b 3 Q 7 L C Z x d W 9 0 O 1 N l Y 3 R p b 2 4 x L 1 V T R C 1 S V U I g M j A y M C / Q l N C + 0 L H Q s N C y 0 L v Q t d C 9 I N C 4 0 L 3 Q t N C 1 0 L r R g T E u e 9 C a 0 Y P R g N G B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R C 1 S V U I g M j A y M C / Q l N C + 0 L H Q s N C y 0 L v Q t d C 9 I N C 4 0 L 3 Q t N C 1 0 L r R g T E u e 9 C Y 0 L 3 Q t N C 1 0 L r R g S w y f S Z x d W 9 0 O y w m c X V v d D t T Z W N 0 a W 9 u M S 9 V U 0 Q t U l V C I D I w M j A v 0 J T Q v t C x 0 L D Q s t C 7 0 L X Q v S D Q u N C 9 0 L T Q t d C 6 0 Y E x L n v Q l N C w 0 Y L Q s C w w f S Z x d W 9 0 O y w m c X V v d D t T Z W N 0 a W 9 u M S 9 V U 0 Q t U l V C I D I w M j A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V J V Q i U y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U l V C J T I w M j A y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8 I r P m C D o U 6 J t p H B a v J k e Q A A A A A C A A A A A A A Q Z g A A A A E A A C A A A A A y a K m p w N E w c k R E A W U 0 3 X 4 a W H g 7 9 o S c y M G q V f x L q Y c H I g A A A A A O g A A A A A I A A C A A A A D P J 4 D t M H j b U t P R a g f + N e Q g C F y 1 K 8 R c S p y l w p x U T z k K C l A A A A A j w Z z q P + d 8 I t I v W w J 9 Z r J o 4 z U f h W T 5 F V 2 L a F H z 3 l N Z r L L z W U N t w m d W 8 1 / l T c U Y u 0 / T P c 6 H V s n 1 C H Z g v D E j 2 b N J l r M k K v R U G e T c e 5 5 I g c H O W U A A A A C X 8 B C Z H a N t z a G 8 r Y c 0 s J M c 2 9 w t / V F O O L s N K T V 6 x w q 6 t R n l K 5 s 6 K h U C Z g y G s n P v c h v 2 J A F W w g t n t a 2 w 2 O H D h X w t < / D a t a M a s h u p > 
</file>

<file path=customXml/itemProps1.xml><?xml version="1.0" encoding="utf-8"?>
<ds:datastoreItem xmlns:ds="http://schemas.openxmlformats.org/officeDocument/2006/customXml" ds:itemID="{D9078954-1F7D-41CA-9CCB-E82649D25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Нейрон</vt:lpstr>
      <vt:lpstr>Нейронная сеть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Смирнов Михаил Викторович</cp:lastModifiedBy>
  <dcterms:created xsi:type="dcterms:W3CDTF">2016-02-05T23:29:57Z</dcterms:created>
  <dcterms:modified xsi:type="dcterms:W3CDTF">2021-12-03T12:24:10Z</dcterms:modified>
</cp:coreProperties>
</file>