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smirnov\Downloads\ODMExcel-main\Topic 6\"/>
    </mc:Choice>
  </mc:AlternateContent>
  <xr:revisionPtr revIDLastSave="0" documentId="13_ncr:1_{6A8F0EE9-401C-4669-B1A5-2358777787D6}" xr6:coauthVersionLast="36" xr6:coauthVersionMax="45" xr10:uidLastSave="{00000000-0000-0000-0000-000000000000}"/>
  <bookViews>
    <workbookView xWindow="1710" yWindow="150" windowWidth="19485" windowHeight="12270" activeTab="1" xr2:uid="{00000000-000D-0000-FFFF-FFFF00000000}"/>
  </bookViews>
  <sheets>
    <sheet name="Нейрон" sheetId="1" r:id="rId1"/>
    <sheet name="Нейронная сеть" sheetId="2" r:id="rId2"/>
  </sheets>
  <definedNames>
    <definedName name="ExternalData_1" localSheetId="1" hidden="1">'Нейронная сеть'!$A$28:$C$327</definedName>
    <definedName name="solver_adj" localSheetId="1" hidden="1">'Нейронная сеть'!$B$21:$N$21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'Нейронная сеть'!$B$21:$N$21</definedName>
    <definedName name="solver_lhs2" localSheetId="1" hidden="1">'Нейронная сеть'!$B$21:$N$21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Нейрон!$D$4</definedName>
    <definedName name="solver_opt" localSheetId="1" hidden="1">'Нейронная сеть'!$E$24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-1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D6" i="2" l="1"/>
  <c r="D5" i="2"/>
  <c r="D4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F51" i="2" s="1"/>
  <c r="E52" i="2"/>
  <c r="F52" i="2" s="1"/>
  <c r="E53" i="2"/>
  <c r="F53" i="2" s="1"/>
  <c r="E54" i="2"/>
  <c r="E55" i="2"/>
  <c r="F55" i="2" s="1"/>
  <c r="E56" i="2"/>
  <c r="F56" i="2" s="1"/>
  <c r="E57" i="2"/>
  <c r="F57" i="2" s="1"/>
  <c r="E58" i="2"/>
  <c r="E59" i="2"/>
  <c r="F59" i="2" s="1"/>
  <c r="E60" i="2"/>
  <c r="F60" i="2" s="1"/>
  <c r="E61" i="2"/>
  <c r="F61" i="2" s="1"/>
  <c r="E62" i="2"/>
  <c r="E63" i="2"/>
  <c r="F63" i="2" s="1"/>
  <c r="E64" i="2"/>
  <c r="F64" i="2" s="1"/>
  <c r="E65" i="2"/>
  <c r="F65" i="2" s="1"/>
  <c r="E66" i="2"/>
  <c r="E67" i="2"/>
  <c r="F67" i="2" s="1"/>
  <c r="E68" i="2"/>
  <c r="F68" i="2" s="1"/>
  <c r="E69" i="2"/>
  <c r="F69" i="2" s="1"/>
  <c r="E70" i="2"/>
  <c r="E71" i="2"/>
  <c r="F71" i="2" s="1"/>
  <c r="E72" i="2"/>
  <c r="F72" i="2" s="1"/>
  <c r="E73" i="2"/>
  <c r="F73" i="2" s="1"/>
  <c r="E74" i="2"/>
  <c r="E75" i="2"/>
  <c r="F75" i="2" s="1"/>
  <c r="E76" i="2"/>
  <c r="F76" i="2" s="1"/>
  <c r="E77" i="2"/>
  <c r="F77" i="2" s="1"/>
  <c r="E78" i="2"/>
  <c r="E79" i="2"/>
  <c r="F79" i="2" s="1"/>
  <c r="E80" i="2"/>
  <c r="F80" i="2" s="1"/>
  <c r="E81" i="2"/>
  <c r="F81" i="2" s="1"/>
  <c r="E82" i="2"/>
  <c r="E83" i="2"/>
  <c r="F83" i="2" s="1"/>
  <c r="E84" i="2"/>
  <c r="F84" i="2" s="1"/>
  <c r="E85" i="2"/>
  <c r="F85" i="2" s="1"/>
  <c r="E86" i="2"/>
  <c r="E87" i="2"/>
  <c r="F87" i="2" s="1"/>
  <c r="E88" i="2"/>
  <c r="F88" i="2" s="1"/>
  <c r="E89" i="2"/>
  <c r="F89" i="2" s="1"/>
  <c r="E90" i="2"/>
  <c r="E91" i="2"/>
  <c r="F91" i="2" s="1"/>
  <c r="E92" i="2"/>
  <c r="F92" i="2" s="1"/>
  <c r="E93" i="2"/>
  <c r="F93" i="2" s="1"/>
  <c r="E94" i="2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E102" i="2"/>
  <c r="E103" i="2"/>
  <c r="F103" i="2" s="1"/>
  <c r="E104" i="2"/>
  <c r="F104" i="2" s="1"/>
  <c r="E105" i="2"/>
  <c r="F105" i="2" s="1"/>
  <c r="E106" i="2"/>
  <c r="E107" i="2"/>
  <c r="F107" i="2" s="1"/>
  <c r="E108" i="2"/>
  <c r="F108" i="2" s="1"/>
  <c r="E109" i="2"/>
  <c r="F109" i="2" s="1"/>
  <c r="E110" i="2"/>
  <c r="E111" i="2"/>
  <c r="F111" i="2" s="1"/>
  <c r="E112" i="2"/>
  <c r="F112" i="2" s="1"/>
  <c r="E113" i="2"/>
  <c r="F113" i="2" s="1"/>
  <c r="E114" i="2"/>
  <c r="E115" i="2"/>
  <c r="F115" i="2" s="1"/>
  <c r="E116" i="2"/>
  <c r="F116" i="2" s="1"/>
  <c r="E117" i="2"/>
  <c r="F117" i="2" s="1"/>
  <c r="E118" i="2"/>
  <c r="E119" i="2"/>
  <c r="F119" i="2" s="1"/>
  <c r="E120" i="2"/>
  <c r="F120" i="2" s="1"/>
  <c r="E121" i="2"/>
  <c r="F121" i="2" s="1"/>
  <c r="E122" i="2"/>
  <c r="E123" i="2"/>
  <c r="F123" i="2" s="1"/>
  <c r="E124" i="2"/>
  <c r="F124" i="2" s="1"/>
  <c r="E125" i="2"/>
  <c r="F125" i="2" s="1"/>
  <c r="E126" i="2"/>
  <c r="E127" i="2"/>
  <c r="F127" i="2" s="1"/>
  <c r="E128" i="2"/>
  <c r="F128" i="2" s="1"/>
  <c r="E129" i="2"/>
  <c r="F129" i="2" s="1"/>
  <c r="E130" i="2"/>
  <c r="E131" i="2"/>
  <c r="F131" i="2" s="1"/>
  <c r="E132" i="2"/>
  <c r="F132" i="2" s="1"/>
  <c r="E133" i="2"/>
  <c r="F133" i="2" s="1"/>
  <c r="E134" i="2"/>
  <c r="E135" i="2"/>
  <c r="F135" i="2" s="1"/>
  <c r="E136" i="2"/>
  <c r="F136" i="2" s="1"/>
  <c r="E137" i="2"/>
  <c r="F137" i="2" s="1"/>
  <c r="E138" i="2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8" i="2"/>
  <c r="F38" i="2" s="1"/>
  <c r="J1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29" i="2"/>
  <c r="F13" i="2"/>
  <c r="H13" i="2" s="1"/>
  <c r="F9" i="2"/>
  <c r="H9" i="2" s="1"/>
  <c r="E13" i="2"/>
  <c r="E9" i="2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G12" i="1"/>
  <c r="I5" i="1"/>
  <c r="G5" i="1"/>
  <c r="F5" i="1"/>
  <c r="G46" i="2" l="1"/>
  <c r="E5" i="2"/>
  <c r="F5" i="2" s="1"/>
  <c r="H5" i="2" s="1"/>
  <c r="I9" i="2" s="1"/>
  <c r="J9" i="2" s="1"/>
  <c r="L9" i="2" s="1"/>
  <c r="G38" i="2"/>
  <c r="F138" i="2"/>
  <c r="G138" i="2"/>
  <c r="F134" i="2"/>
  <c r="G134" i="2"/>
  <c r="F130" i="2"/>
  <c r="G130" i="2"/>
  <c r="F118" i="2"/>
  <c r="G118" i="2"/>
  <c r="F114" i="2"/>
  <c r="G114" i="2"/>
  <c r="F110" i="2"/>
  <c r="G110" i="2"/>
  <c r="F106" i="2"/>
  <c r="G106" i="2"/>
  <c r="F102" i="2"/>
  <c r="G102" i="2"/>
  <c r="F98" i="2"/>
  <c r="G98" i="2"/>
  <c r="F94" i="2"/>
  <c r="G94" i="2"/>
  <c r="F90" i="2"/>
  <c r="G90" i="2"/>
  <c r="F86" i="2"/>
  <c r="G86" i="2"/>
  <c r="F82" i="2"/>
  <c r="G82" i="2"/>
  <c r="F78" i="2"/>
  <c r="G78" i="2"/>
  <c r="F74" i="2"/>
  <c r="G74" i="2"/>
  <c r="F70" i="2"/>
  <c r="G70" i="2"/>
  <c r="F66" i="2"/>
  <c r="G66" i="2"/>
  <c r="F62" i="2"/>
  <c r="G62" i="2"/>
  <c r="F58" i="2"/>
  <c r="G58" i="2"/>
  <c r="F54" i="2"/>
  <c r="G54" i="2"/>
  <c r="F50" i="2"/>
  <c r="G50" i="2"/>
  <c r="F42" i="2"/>
  <c r="G42" i="2"/>
  <c r="G322" i="2"/>
  <c r="G306" i="2"/>
  <c r="G290" i="2"/>
  <c r="G274" i="2"/>
  <c r="G258" i="2"/>
  <c r="G242" i="2"/>
  <c r="G226" i="2"/>
  <c r="G210" i="2"/>
  <c r="G194" i="2"/>
  <c r="G178" i="2"/>
  <c r="G162" i="2"/>
  <c r="G146" i="2"/>
  <c r="G318" i="2"/>
  <c r="G302" i="2"/>
  <c r="G286" i="2"/>
  <c r="G270" i="2"/>
  <c r="G254" i="2"/>
  <c r="G238" i="2"/>
  <c r="G222" i="2"/>
  <c r="G206" i="2"/>
  <c r="G190" i="2"/>
  <c r="G174" i="2"/>
  <c r="G158" i="2"/>
  <c r="G142" i="2"/>
  <c r="F126" i="2"/>
  <c r="G126" i="2"/>
  <c r="G314" i="2"/>
  <c r="G298" i="2"/>
  <c r="G282" i="2"/>
  <c r="G266" i="2"/>
  <c r="G250" i="2"/>
  <c r="G234" i="2"/>
  <c r="G218" i="2"/>
  <c r="G202" i="2"/>
  <c r="G186" i="2"/>
  <c r="G170" i="2"/>
  <c r="G154" i="2"/>
  <c r="F122" i="2"/>
  <c r="G122" i="2"/>
  <c r="G326" i="2"/>
  <c r="G310" i="2"/>
  <c r="G294" i="2"/>
  <c r="G278" i="2"/>
  <c r="G262" i="2"/>
  <c r="G246" i="2"/>
  <c r="G230" i="2"/>
  <c r="G214" i="2"/>
  <c r="G198" i="2"/>
  <c r="G182" i="2"/>
  <c r="G166" i="2"/>
  <c r="G150" i="2"/>
  <c r="G325" i="2"/>
  <c r="G321" i="2"/>
  <c r="G317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E5" i="1"/>
  <c r="E6" i="1"/>
  <c r="E4" i="1"/>
  <c r="E24" i="2" l="1"/>
  <c r="A25" i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1DCC5-CB2F-494B-B7EA-30376D004618}" keepAlive="1" name="Запрос — USD-RUB 2020" description="Соединение с запросом &quot;USD-RUB 2020&quot; в книге." type="5" refreshedVersion="6" background="1" saveData="1">
    <dbPr connection="Provider=Microsoft.Mashup.OleDb.1;Data Source=$Workbook$;Location=&quot;USD-RUB 2020&quot;;Extended Properties=&quot;&quot;" command="SELECT * FROM [USD-RUB 2020]"/>
  </connection>
</connections>
</file>

<file path=xl/sharedStrings.xml><?xml version="1.0" encoding="utf-8"?>
<sst xmlns="http://schemas.openxmlformats.org/spreadsheetml/2006/main" count="56" uniqueCount="46">
  <si>
    <t>Вход 1</t>
  </si>
  <si>
    <t>Вход 2</t>
  </si>
  <si>
    <t>Вход 3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</si>
  <si>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</si>
  <si>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</si>
  <si>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</si>
  <si>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</si>
  <si>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</si>
  <si>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</si>
  <si>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</si>
  <si>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</si>
  <si>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</si>
  <si>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</si>
  <si>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</si>
  <si>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</si>
  <si>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</si>
  <si>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</si>
  <si>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</si>
  <si>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</si>
  <si>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</si>
  <si>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</si>
  <si>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</si>
  <si>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</si>
  <si>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</si>
  <si>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</si>
  <si>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</si>
  <si>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</si>
  <si>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</si>
  <si>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</si>
  <si>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</si>
  <si>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>Создадим общую формулу однослойной нейронной сети:</t>
  </si>
  <si>
    <t>"=TANH(СУММ(C10*D10;C11*D11;C12*D12))*D13"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</si>
  <si>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</si>
  <si>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</si>
  <si>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</si>
  <si>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</si>
  <si>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</si>
  <si>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Значения входов</t>
  </si>
  <si>
    <t>Индекс</t>
  </si>
  <si>
    <t>Курс</t>
  </si>
  <si>
    <t>Вход норм</t>
  </si>
  <si>
    <t>Ошибка</t>
  </si>
  <si>
    <t>Для такой сети необходимо подбирать 13 коэффициентов - отмечены зеленым и голубым</t>
  </si>
  <si>
    <t>Создадим нейронную сеть из трех входных и одного выходного нейронов</t>
  </si>
  <si>
    <t>График функции нейрона</t>
  </si>
  <si>
    <t>Точечная диаграмма зависимости Выхода сети от нормированного входа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</si>
</sst>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/>
    <xf numFmtId="166" fontId="0" fillId="0" borderId="0" xfId="0" applyNumberFormat="1"/>
    <xf numFmtId="0" fontId="0" fillId="3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0" borderId="0" xfId="0" applyNumberFormat="1"/>
    <xf numFmtId="0" fontId="0" fillId="6" borderId="1" xfId="0" applyFill="1" applyBorder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2" fontId="0" fillId="2" borderId="1" xfId="0" applyNumberFormat="1" applyFill="1" applyBorder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Нейрон!$B$23</c:f>
              <c:strCache>
                <c:ptCount val="1"/>
                <c:pt idx="0">
                  <c:v>Выход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Нейрон!$A$24:$A$64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Нейрон!$B$24:$B$64</c:f>
              <c:numCache>
                <c:formatCode>0.000000000</c:formatCode>
                <c:ptCount val="41"/>
                <c:pt idx="0">
                  <c:v>-0.99945084368779735</c:v>
                </c:pt>
                <c:pt idx="1">
                  <c:v>-0.99917263663875555</c:v>
                </c:pt>
                <c:pt idx="2">
                  <c:v>-0.99875357549942401</c:v>
                </c:pt>
                <c:pt idx="3">
                  <c:v>-0.99812245842572411</c:v>
                </c:pt>
                <c:pt idx="4">
                  <c:v>-0.99717223237507857</c:v>
                </c:pt>
                <c:pt idx="5">
                  <c:v>-0.99574212056807165</c:v>
                </c:pt>
                <c:pt idx="6">
                  <c:v>-0.99359106668488606</c:v>
                </c:pt>
                <c:pt idx="7">
                  <c:v>-0.99035856376763032</c:v>
                </c:pt>
                <c:pt idx="8">
                  <c:v>-0.98550752080833703</c:v>
                </c:pt>
                <c:pt idx="9">
                  <c:v>-0.97824237996585195</c:v>
                </c:pt>
                <c:pt idx="10">
                  <c:v>-0.96739500125711808</c:v>
                </c:pt>
                <c:pt idx="11">
                  <c:v>-0.95127281136944397</c:v>
                </c:pt>
                <c:pt idx="12">
                  <c:v>-0.92747256725070304</c:v>
                </c:pt>
                <c:pt idx="13">
                  <c:v>-0.89268669598565598</c:v>
                </c:pt>
                <c:pt idx="14">
                  <c:v>-0.84257932565892912</c:v>
                </c:pt>
                <c:pt idx="15">
                  <c:v>-0.77189523744041777</c:v>
                </c:pt>
                <c:pt idx="16">
                  <c:v>-0.67506987483860714</c:v>
                </c:pt>
                <c:pt idx="17">
                  <c:v>-0.54763714853890666</c:v>
                </c:pt>
                <c:pt idx="18">
                  <c:v>-0.38847268021605991</c:v>
                </c:pt>
                <c:pt idx="19">
                  <c:v>-0.20217575769673826</c:v>
                </c:pt>
                <c:pt idx="20">
                  <c:v>1.3086753902769032E-15</c:v>
                </c:pt>
                <c:pt idx="21">
                  <c:v>0.20217575769674076</c:v>
                </c:pt>
                <c:pt idx="22">
                  <c:v>0.38847268021606218</c:v>
                </c:pt>
                <c:pt idx="23">
                  <c:v>0.54763714853890855</c:v>
                </c:pt>
                <c:pt idx="24">
                  <c:v>0.67506987483860859</c:v>
                </c:pt>
                <c:pt idx="25">
                  <c:v>0.77189523744041888</c:v>
                </c:pt>
                <c:pt idx="26">
                  <c:v>0.84257932565893001</c:v>
                </c:pt>
                <c:pt idx="27">
                  <c:v>0.89268669598565653</c:v>
                </c:pt>
                <c:pt idx="28">
                  <c:v>0.92747256725070348</c:v>
                </c:pt>
                <c:pt idx="29">
                  <c:v>0.95127281136944442</c:v>
                </c:pt>
                <c:pt idx="30">
                  <c:v>0.96739500125711819</c:v>
                </c:pt>
                <c:pt idx="31">
                  <c:v>0.97824237996585206</c:v>
                </c:pt>
                <c:pt idx="32">
                  <c:v>0.98550752080833703</c:v>
                </c:pt>
                <c:pt idx="33">
                  <c:v>0.99035856376763032</c:v>
                </c:pt>
                <c:pt idx="34">
                  <c:v>0.99359106668488606</c:v>
                </c:pt>
                <c:pt idx="35">
                  <c:v>0.99574212056807176</c:v>
                </c:pt>
                <c:pt idx="36">
                  <c:v>0.99717223237507879</c:v>
                </c:pt>
                <c:pt idx="37">
                  <c:v>0.99812245842572411</c:v>
                </c:pt>
                <c:pt idx="38">
                  <c:v>0.99875357549942401</c:v>
                </c:pt>
                <c:pt idx="39">
                  <c:v>0.99917263663875555</c:v>
                </c:pt>
                <c:pt idx="40">
                  <c:v>0.99945084368779735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9-4A7B-8198-1C829BDC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66608"/>
        <c:axId val="1273174112"/>
      </c:scatterChart>
      <c:valAx>
        <c:axId val="14558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174112"/>
        <c:crosses val="autoZero"/>
        <c:crossBetween val="midCat"/>
      </c:valAx>
      <c:valAx>
        <c:axId val="1273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8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'Нейронная сеть'!$E$28</c:f>
              <c:strCache>
                <c:ptCount val="1"/>
                <c:pt idx="0">
                  <c:v>Выход сети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'Нейронная сеть'!$D$38:$D$327</c:f>
              <c:numCache>
                <c:formatCode>0.0000</c:formatCode>
                <c:ptCount val="290"/>
                <c:pt idx="0">
                  <c:v>0.61260000000000003</c:v>
                </c:pt>
                <c:pt idx="1">
                  <c:v>0.61240000000000006</c:v>
                </c:pt>
                <c:pt idx="2">
                  <c:v>0.61240000000000006</c:v>
                </c:pt>
                <c:pt idx="3">
                  <c:v>0.61150000000000004</c:v>
                </c:pt>
                <c:pt idx="4">
                  <c:v>0.61199999999999999</c:v>
                </c:pt>
                <c:pt idx="5">
                  <c:v>0.61429999999999996</c:v>
                </c:pt>
                <c:pt idx="6">
                  <c:v>0.61499999999999999</c:v>
                </c:pt>
                <c:pt idx="7">
                  <c:v>0.61549999999999994</c:v>
                </c:pt>
                <c:pt idx="8">
                  <c:v>0.61509999999999998</c:v>
                </c:pt>
                <c:pt idx="9">
                  <c:v>0.61509999999999998</c:v>
                </c:pt>
                <c:pt idx="10">
                  <c:v>0.61520000000000008</c:v>
                </c:pt>
                <c:pt idx="11">
                  <c:v>0.61640000000000006</c:v>
                </c:pt>
                <c:pt idx="12">
                  <c:v>0.61860000000000004</c:v>
                </c:pt>
                <c:pt idx="13">
                  <c:v>0.61920000000000008</c:v>
                </c:pt>
                <c:pt idx="14">
                  <c:v>0.61880000000000002</c:v>
                </c:pt>
                <c:pt idx="15">
                  <c:v>0.61870000000000003</c:v>
                </c:pt>
                <c:pt idx="16">
                  <c:v>0.61870000000000003</c:v>
                </c:pt>
                <c:pt idx="17">
                  <c:v>0.62180000000000002</c:v>
                </c:pt>
                <c:pt idx="18">
                  <c:v>0.62690000000000001</c:v>
                </c:pt>
                <c:pt idx="19">
                  <c:v>0.626</c:v>
                </c:pt>
                <c:pt idx="20">
                  <c:v>0.62729999999999997</c:v>
                </c:pt>
                <c:pt idx="21">
                  <c:v>0.63200000000000001</c:v>
                </c:pt>
                <c:pt idx="22">
                  <c:v>0.63500000000000001</c:v>
                </c:pt>
                <c:pt idx="23">
                  <c:v>0.63500000000000001</c:v>
                </c:pt>
                <c:pt idx="24">
                  <c:v>0.63659999999999994</c:v>
                </c:pt>
                <c:pt idx="25">
                  <c:v>0.63630000000000009</c:v>
                </c:pt>
                <c:pt idx="26">
                  <c:v>0.63130000000000008</c:v>
                </c:pt>
                <c:pt idx="27">
                  <c:v>0.62909999999999999</c:v>
                </c:pt>
                <c:pt idx="28">
                  <c:v>0.63300000000000001</c:v>
                </c:pt>
                <c:pt idx="29">
                  <c:v>0.63759999999999994</c:v>
                </c:pt>
                <c:pt idx="30">
                  <c:v>0.63770000000000004</c:v>
                </c:pt>
                <c:pt idx="31">
                  <c:v>0.63850000000000007</c:v>
                </c:pt>
                <c:pt idx="32">
                  <c:v>0.63900000000000001</c:v>
                </c:pt>
                <c:pt idx="33">
                  <c:v>0.63490000000000002</c:v>
                </c:pt>
                <c:pt idx="34">
                  <c:v>0.63290000000000002</c:v>
                </c:pt>
                <c:pt idx="35">
                  <c:v>0.63529999999999998</c:v>
                </c:pt>
                <c:pt idx="36">
                  <c:v>0.63529999999999998</c:v>
                </c:pt>
                <c:pt idx="37">
                  <c:v>0.63529999999999998</c:v>
                </c:pt>
                <c:pt idx="38">
                  <c:v>0.63480000000000003</c:v>
                </c:pt>
                <c:pt idx="39">
                  <c:v>0.63549999999999995</c:v>
                </c:pt>
                <c:pt idx="40">
                  <c:v>0.63740000000000008</c:v>
                </c:pt>
                <c:pt idx="41">
                  <c:v>0.63690000000000002</c:v>
                </c:pt>
                <c:pt idx="42">
                  <c:v>0.64010000000000011</c:v>
                </c:pt>
                <c:pt idx="43">
                  <c:v>0.64249999999999996</c:v>
                </c:pt>
                <c:pt idx="44">
                  <c:v>0.64249999999999996</c:v>
                </c:pt>
                <c:pt idx="45">
                  <c:v>0.64569999999999994</c:v>
                </c:pt>
                <c:pt idx="46">
                  <c:v>0.65129999999999999</c:v>
                </c:pt>
                <c:pt idx="47">
                  <c:v>0.65319999999999989</c:v>
                </c:pt>
                <c:pt idx="48">
                  <c:v>0.65590000000000004</c:v>
                </c:pt>
                <c:pt idx="49">
                  <c:v>0.66310000000000002</c:v>
                </c:pt>
                <c:pt idx="50">
                  <c:v>0.67040000000000011</c:v>
                </c:pt>
                <c:pt idx="51">
                  <c:v>0.67040000000000011</c:v>
                </c:pt>
                <c:pt idx="52">
                  <c:v>0.66959999999999997</c:v>
                </c:pt>
                <c:pt idx="53">
                  <c:v>0.6653</c:v>
                </c:pt>
                <c:pt idx="54">
                  <c:v>0.66190000000000004</c:v>
                </c:pt>
                <c:pt idx="55">
                  <c:v>0.66159999999999997</c:v>
                </c:pt>
                <c:pt idx="56">
                  <c:v>0.67099999999999993</c:v>
                </c:pt>
                <c:pt idx="57">
                  <c:v>0.68030000000000002</c:v>
                </c:pt>
                <c:pt idx="58">
                  <c:v>0.68059999999999998</c:v>
                </c:pt>
                <c:pt idx="59">
                  <c:v>0.70129999999999992</c:v>
                </c:pt>
                <c:pt idx="60">
                  <c:v>0.72930000000000006</c:v>
                </c:pt>
                <c:pt idx="61">
                  <c:v>0.71700000000000008</c:v>
                </c:pt>
                <c:pt idx="62">
                  <c:v>0.72799999999999998</c:v>
                </c:pt>
                <c:pt idx="63">
                  <c:v>0.74030000000000007</c:v>
                </c:pt>
                <c:pt idx="64">
                  <c:v>0.72989999999999999</c:v>
                </c:pt>
                <c:pt idx="65">
                  <c:v>0.72989999999999999</c:v>
                </c:pt>
                <c:pt idx="66">
                  <c:v>0.73569999999999991</c:v>
                </c:pt>
                <c:pt idx="67">
                  <c:v>0.74540000000000006</c:v>
                </c:pt>
                <c:pt idx="68">
                  <c:v>0.75959999999999994</c:v>
                </c:pt>
                <c:pt idx="69">
                  <c:v>0.79420000000000002</c:v>
                </c:pt>
                <c:pt idx="70">
                  <c:v>0.79680000000000006</c:v>
                </c:pt>
                <c:pt idx="71">
                  <c:v>0.79159999999999997</c:v>
                </c:pt>
                <c:pt idx="72">
                  <c:v>0.78879999999999995</c:v>
                </c:pt>
                <c:pt idx="73">
                  <c:v>0.79359999999999997</c:v>
                </c:pt>
                <c:pt idx="74">
                  <c:v>0.79410000000000003</c:v>
                </c:pt>
                <c:pt idx="75">
                  <c:v>0.78300000000000003</c:v>
                </c:pt>
                <c:pt idx="76">
                  <c:v>0.78080000000000005</c:v>
                </c:pt>
                <c:pt idx="77">
                  <c:v>0.78029999999999999</c:v>
                </c:pt>
                <c:pt idx="78">
                  <c:v>0.7834000000000001</c:v>
                </c:pt>
                <c:pt idx="79">
                  <c:v>0.78430000000000011</c:v>
                </c:pt>
                <c:pt idx="80">
                  <c:v>0.78910000000000002</c:v>
                </c:pt>
                <c:pt idx="81">
                  <c:v>0.79280000000000006</c:v>
                </c:pt>
                <c:pt idx="82">
                  <c:v>0.78610000000000002</c:v>
                </c:pt>
                <c:pt idx="83">
                  <c:v>0.78690000000000004</c:v>
                </c:pt>
                <c:pt idx="84">
                  <c:v>0.77739999999999998</c:v>
                </c:pt>
                <c:pt idx="85">
                  <c:v>0.76780000000000004</c:v>
                </c:pt>
                <c:pt idx="86">
                  <c:v>0.76739999999999997</c:v>
                </c:pt>
                <c:pt idx="87">
                  <c:v>0.76670000000000005</c:v>
                </c:pt>
                <c:pt idx="88">
                  <c:v>0.76060000000000005</c:v>
                </c:pt>
                <c:pt idx="89">
                  <c:v>0.75590000000000002</c:v>
                </c:pt>
                <c:pt idx="90">
                  <c:v>0.75069999999999992</c:v>
                </c:pt>
                <c:pt idx="91">
                  <c:v>0.7419</c:v>
                </c:pt>
                <c:pt idx="92">
                  <c:v>0.7399</c:v>
                </c:pt>
                <c:pt idx="93">
                  <c:v>0.73870000000000002</c:v>
                </c:pt>
                <c:pt idx="94">
                  <c:v>0.73560000000000003</c:v>
                </c:pt>
                <c:pt idx="95">
                  <c:v>0.7339</c:v>
                </c:pt>
                <c:pt idx="96">
                  <c:v>0.73510000000000009</c:v>
                </c:pt>
                <c:pt idx="97">
                  <c:v>0.74340000000000006</c:v>
                </c:pt>
                <c:pt idx="98">
                  <c:v>0.74120000000000008</c:v>
                </c:pt>
                <c:pt idx="99">
                  <c:v>0.73930000000000007</c:v>
                </c:pt>
                <c:pt idx="100">
                  <c:v>0.73939999999999995</c:v>
                </c:pt>
                <c:pt idx="101">
                  <c:v>0.74299999999999999</c:v>
                </c:pt>
                <c:pt idx="102">
                  <c:v>0.75430000000000008</c:v>
                </c:pt>
                <c:pt idx="103">
                  <c:v>0.76739999999999997</c:v>
                </c:pt>
                <c:pt idx="104">
                  <c:v>0.75980000000000003</c:v>
                </c:pt>
                <c:pt idx="105">
                  <c:v>0.74840000000000007</c:v>
                </c:pt>
                <c:pt idx="106">
                  <c:v>0.74580000000000002</c:v>
                </c:pt>
                <c:pt idx="107">
                  <c:v>0.74580000000000002</c:v>
                </c:pt>
                <c:pt idx="108">
                  <c:v>0.74549999999999994</c:v>
                </c:pt>
                <c:pt idx="109">
                  <c:v>0.74370000000000003</c:v>
                </c:pt>
                <c:pt idx="110">
                  <c:v>0.74030000000000007</c:v>
                </c:pt>
                <c:pt idx="111">
                  <c:v>0.73430000000000006</c:v>
                </c:pt>
                <c:pt idx="112">
                  <c:v>0.73719999999999997</c:v>
                </c:pt>
                <c:pt idx="113">
                  <c:v>0.73980000000000001</c:v>
                </c:pt>
                <c:pt idx="114">
                  <c:v>0.74140000000000006</c:v>
                </c:pt>
                <c:pt idx="115">
                  <c:v>0.74760000000000004</c:v>
                </c:pt>
                <c:pt idx="116">
                  <c:v>0.74849999999999994</c:v>
                </c:pt>
                <c:pt idx="117">
                  <c:v>0.74150000000000005</c:v>
                </c:pt>
                <c:pt idx="118">
                  <c:v>0.74250000000000005</c:v>
                </c:pt>
                <c:pt idx="119">
                  <c:v>0.7390000000000001</c:v>
                </c:pt>
                <c:pt idx="120">
                  <c:v>0.73730000000000007</c:v>
                </c:pt>
                <c:pt idx="121">
                  <c:v>0.73730000000000007</c:v>
                </c:pt>
                <c:pt idx="122">
                  <c:v>0.73709999999999998</c:v>
                </c:pt>
                <c:pt idx="123">
                  <c:v>0.73549999999999993</c:v>
                </c:pt>
                <c:pt idx="124">
                  <c:v>0.73430000000000006</c:v>
                </c:pt>
                <c:pt idx="125">
                  <c:v>0.73699999999999999</c:v>
                </c:pt>
                <c:pt idx="126">
                  <c:v>0.73730000000000007</c:v>
                </c:pt>
                <c:pt idx="127">
                  <c:v>0.73480000000000001</c:v>
                </c:pt>
                <c:pt idx="128">
                  <c:v>0.7349</c:v>
                </c:pt>
                <c:pt idx="129">
                  <c:v>0.73219999999999996</c:v>
                </c:pt>
                <c:pt idx="130">
                  <c:v>0.72709999999999997</c:v>
                </c:pt>
                <c:pt idx="131">
                  <c:v>0.72239999999999993</c:v>
                </c:pt>
                <c:pt idx="132">
                  <c:v>0.7145999999999999</c:v>
                </c:pt>
                <c:pt idx="133">
                  <c:v>0.71220000000000006</c:v>
                </c:pt>
                <c:pt idx="134">
                  <c:v>0.71660000000000001</c:v>
                </c:pt>
                <c:pt idx="135">
                  <c:v>0.71660000000000001</c:v>
                </c:pt>
                <c:pt idx="136">
                  <c:v>0.71700000000000008</c:v>
                </c:pt>
                <c:pt idx="137">
                  <c:v>0.71409999999999996</c:v>
                </c:pt>
                <c:pt idx="138">
                  <c:v>0.70950000000000002</c:v>
                </c:pt>
                <c:pt idx="139">
                  <c:v>0.7095999999999999</c:v>
                </c:pt>
                <c:pt idx="140">
                  <c:v>0.70760000000000012</c:v>
                </c:pt>
                <c:pt idx="141">
                  <c:v>0.70510000000000006</c:v>
                </c:pt>
                <c:pt idx="142">
                  <c:v>0.70469999999999999</c:v>
                </c:pt>
                <c:pt idx="143">
                  <c:v>0.7016</c:v>
                </c:pt>
                <c:pt idx="144">
                  <c:v>0.6926000000000001</c:v>
                </c:pt>
                <c:pt idx="145">
                  <c:v>0.68659999999999999</c:v>
                </c:pt>
                <c:pt idx="146">
                  <c:v>0.68709999999999993</c:v>
                </c:pt>
                <c:pt idx="147">
                  <c:v>0.68940000000000001</c:v>
                </c:pt>
                <c:pt idx="148">
                  <c:v>0.68669999999999998</c:v>
                </c:pt>
                <c:pt idx="149">
                  <c:v>0.68669999999999998</c:v>
                </c:pt>
                <c:pt idx="150">
                  <c:v>0.68440000000000001</c:v>
                </c:pt>
                <c:pt idx="151">
                  <c:v>0.68409999999999993</c:v>
                </c:pt>
                <c:pt idx="152">
                  <c:v>0.68689999999999996</c:v>
                </c:pt>
                <c:pt idx="153">
                  <c:v>0.68840000000000001</c:v>
                </c:pt>
                <c:pt idx="154">
                  <c:v>0.69450000000000001</c:v>
                </c:pt>
                <c:pt idx="155">
                  <c:v>0.69669999999999999</c:v>
                </c:pt>
                <c:pt idx="156">
                  <c:v>0.69680000000000009</c:v>
                </c:pt>
                <c:pt idx="157">
                  <c:v>0.69889999999999997</c:v>
                </c:pt>
                <c:pt idx="158">
                  <c:v>0.69900000000000007</c:v>
                </c:pt>
                <c:pt idx="159">
                  <c:v>0.69599999999999995</c:v>
                </c:pt>
                <c:pt idx="160">
                  <c:v>0.69610000000000005</c:v>
                </c:pt>
                <c:pt idx="161">
                  <c:v>0.6956</c:v>
                </c:pt>
                <c:pt idx="162">
                  <c:v>0.69430000000000003</c:v>
                </c:pt>
                <c:pt idx="163">
                  <c:v>0.69430000000000003</c:v>
                </c:pt>
                <c:pt idx="164">
                  <c:v>0.69450000000000001</c:v>
                </c:pt>
                <c:pt idx="165">
                  <c:v>0.69140000000000001</c:v>
                </c:pt>
                <c:pt idx="166">
                  <c:v>0.68879999999999997</c:v>
                </c:pt>
                <c:pt idx="167">
                  <c:v>0.69240000000000002</c:v>
                </c:pt>
                <c:pt idx="168">
                  <c:v>0.69359999999999999</c:v>
                </c:pt>
                <c:pt idx="169">
                  <c:v>0.69450000000000001</c:v>
                </c:pt>
                <c:pt idx="170">
                  <c:v>0.69430000000000003</c:v>
                </c:pt>
                <c:pt idx="171">
                  <c:v>0.69689999999999996</c:v>
                </c:pt>
                <c:pt idx="172">
                  <c:v>0.70279999999999998</c:v>
                </c:pt>
                <c:pt idx="173">
                  <c:v>0.70889999999999997</c:v>
                </c:pt>
                <c:pt idx="174">
                  <c:v>0.70790000000000008</c:v>
                </c:pt>
                <c:pt idx="175">
                  <c:v>0.70610000000000006</c:v>
                </c:pt>
                <c:pt idx="176">
                  <c:v>0.71010000000000006</c:v>
                </c:pt>
                <c:pt idx="177">
                  <c:v>0.71010000000000006</c:v>
                </c:pt>
                <c:pt idx="178">
                  <c:v>0.71189999999999998</c:v>
                </c:pt>
                <c:pt idx="179">
                  <c:v>0.71700000000000008</c:v>
                </c:pt>
                <c:pt idx="180">
                  <c:v>0.71579999999999999</c:v>
                </c:pt>
                <c:pt idx="181">
                  <c:v>0.71109999999999995</c:v>
                </c:pt>
                <c:pt idx="182">
                  <c:v>0.70909999999999995</c:v>
                </c:pt>
                <c:pt idx="183">
                  <c:v>0.7098000000000001</c:v>
                </c:pt>
                <c:pt idx="184">
                  <c:v>0.71019999999999994</c:v>
                </c:pt>
                <c:pt idx="185">
                  <c:v>0.70930000000000004</c:v>
                </c:pt>
                <c:pt idx="186">
                  <c:v>0.70909999999999995</c:v>
                </c:pt>
                <c:pt idx="187">
                  <c:v>0.71</c:v>
                </c:pt>
                <c:pt idx="188">
                  <c:v>0.70989999999999998</c:v>
                </c:pt>
                <c:pt idx="189">
                  <c:v>0.71279999999999999</c:v>
                </c:pt>
                <c:pt idx="190">
                  <c:v>0.71560000000000001</c:v>
                </c:pt>
                <c:pt idx="191">
                  <c:v>0.71689999999999998</c:v>
                </c:pt>
                <c:pt idx="192">
                  <c:v>0.7177</c:v>
                </c:pt>
                <c:pt idx="193">
                  <c:v>0.71340000000000003</c:v>
                </c:pt>
                <c:pt idx="194">
                  <c:v>0.70889999999999997</c:v>
                </c:pt>
                <c:pt idx="195">
                  <c:v>0.71019999999999994</c:v>
                </c:pt>
                <c:pt idx="196">
                  <c:v>0.71379999999999999</c:v>
                </c:pt>
                <c:pt idx="197">
                  <c:v>0.71620000000000006</c:v>
                </c:pt>
                <c:pt idx="198">
                  <c:v>0.71629999999999994</c:v>
                </c:pt>
                <c:pt idx="199">
                  <c:v>0.71609999999999996</c:v>
                </c:pt>
                <c:pt idx="200">
                  <c:v>0.71719999999999995</c:v>
                </c:pt>
                <c:pt idx="201">
                  <c:v>0.72040000000000004</c:v>
                </c:pt>
                <c:pt idx="202">
                  <c:v>0.72620000000000007</c:v>
                </c:pt>
                <c:pt idx="203">
                  <c:v>0.73450000000000004</c:v>
                </c:pt>
                <c:pt idx="204">
                  <c:v>0.7369</c:v>
                </c:pt>
                <c:pt idx="205">
                  <c:v>0.73860000000000003</c:v>
                </c:pt>
                <c:pt idx="206">
                  <c:v>0.73799999999999999</c:v>
                </c:pt>
                <c:pt idx="207">
                  <c:v>0.7359</c:v>
                </c:pt>
                <c:pt idx="208">
                  <c:v>0.73270000000000002</c:v>
                </c:pt>
                <c:pt idx="209">
                  <c:v>0.73109999999999997</c:v>
                </c:pt>
                <c:pt idx="210">
                  <c:v>0.73380000000000001</c:v>
                </c:pt>
                <c:pt idx="211">
                  <c:v>0.7359</c:v>
                </c:pt>
                <c:pt idx="212">
                  <c:v>0.73599999999999999</c:v>
                </c:pt>
                <c:pt idx="213">
                  <c:v>0.7359</c:v>
                </c:pt>
                <c:pt idx="214">
                  <c:v>0.73380000000000001</c:v>
                </c:pt>
                <c:pt idx="215">
                  <c:v>0.73250000000000004</c:v>
                </c:pt>
                <c:pt idx="216">
                  <c:v>0.73430000000000006</c:v>
                </c:pt>
                <c:pt idx="217">
                  <c:v>0.73270000000000002</c:v>
                </c:pt>
                <c:pt idx="218">
                  <c:v>0.73050000000000004</c:v>
                </c:pt>
                <c:pt idx="219">
                  <c:v>0.73050000000000004</c:v>
                </c:pt>
                <c:pt idx="220">
                  <c:v>0.73150000000000004</c:v>
                </c:pt>
                <c:pt idx="221">
                  <c:v>0.73310000000000008</c:v>
                </c:pt>
                <c:pt idx="222">
                  <c:v>0.73280000000000001</c:v>
                </c:pt>
                <c:pt idx="223">
                  <c:v>0.73480000000000001</c:v>
                </c:pt>
                <c:pt idx="224">
                  <c:v>0.74019999999999997</c:v>
                </c:pt>
                <c:pt idx="225">
                  <c:v>0.74380000000000002</c:v>
                </c:pt>
                <c:pt idx="226">
                  <c:v>0.74380000000000002</c:v>
                </c:pt>
                <c:pt idx="227">
                  <c:v>0.74420000000000008</c:v>
                </c:pt>
                <c:pt idx="228">
                  <c:v>0.74580000000000002</c:v>
                </c:pt>
                <c:pt idx="229">
                  <c:v>0.75140000000000007</c:v>
                </c:pt>
                <c:pt idx="230">
                  <c:v>0.75390000000000001</c:v>
                </c:pt>
                <c:pt idx="231">
                  <c:v>0.74840000000000007</c:v>
                </c:pt>
                <c:pt idx="232">
                  <c:v>0.74439999999999995</c:v>
                </c:pt>
                <c:pt idx="233">
                  <c:v>0.74439999999999995</c:v>
                </c:pt>
                <c:pt idx="234">
                  <c:v>0.74209999999999998</c:v>
                </c:pt>
                <c:pt idx="235">
                  <c:v>0.73780000000000001</c:v>
                </c:pt>
                <c:pt idx="236">
                  <c:v>0.7389</c:v>
                </c:pt>
                <c:pt idx="237">
                  <c:v>0.74849999999999994</c:v>
                </c:pt>
                <c:pt idx="238">
                  <c:v>0.75280000000000002</c:v>
                </c:pt>
                <c:pt idx="239">
                  <c:v>0.752</c:v>
                </c:pt>
                <c:pt idx="240">
                  <c:v>0.752</c:v>
                </c:pt>
                <c:pt idx="241">
                  <c:v>0.75400000000000011</c:v>
                </c:pt>
                <c:pt idx="242">
                  <c:v>0.75870000000000004</c:v>
                </c:pt>
                <c:pt idx="243">
                  <c:v>0.76040000000000008</c:v>
                </c:pt>
                <c:pt idx="244">
                  <c:v>0.75569999999999993</c:v>
                </c:pt>
                <c:pt idx="245">
                  <c:v>0.75120000000000009</c:v>
                </c:pt>
                <c:pt idx="246">
                  <c:v>0.74930000000000008</c:v>
                </c:pt>
                <c:pt idx="247">
                  <c:v>0.74930000000000008</c:v>
                </c:pt>
                <c:pt idx="248">
                  <c:v>0.74959999999999993</c:v>
                </c:pt>
                <c:pt idx="249">
                  <c:v>0.75080000000000002</c:v>
                </c:pt>
                <c:pt idx="250">
                  <c:v>0.75040000000000007</c:v>
                </c:pt>
                <c:pt idx="251">
                  <c:v>0.75060000000000004</c:v>
                </c:pt>
                <c:pt idx="252">
                  <c:v>0.75140000000000007</c:v>
                </c:pt>
                <c:pt idx="253">
                  <c:v>0.75269999999999992</c:v>
                </c:pt>
                <c:pt idx="254">
                  <c:v>0.75269999999999992</c:v>
                </c:pt>
                <c:pt idx="255">
                  <c:v>0.75650000000000006</c:v>
                </c:pt>
                <c:pt idx="256">
                  <c:v>0.7611</c:v>
                </c:pt>
                <c:pt idx="257">
                  <c:v>0.7631</c:v>
                </c:pt>
                <c:pt idx="258">
                  <c:v>0.7681</c:v>
                </c:pt>
                <c:pt idx="259">
                  <c:v>0.77200000000000002</c:v>
                </c:pt>
                <c:pt idx="260">
                  <c:v>0.7743000000000001</c:v>
                </c:pt>
                <c:pt idx="261">
                  <c:v>0.7743000000000001</c:v>
                </c:pt>
                <c:pt idx="262">
                  <c:v>0.78080000000000005</c:v>
                </c:pt>
                <c:pt idx="263">
                  <c:v>0.78980000000000006</c:v>
                </c:pt>
                <c:pt idx="264">
                  <c:v>0.78859999999999997</c:v>
                </c:pt>
                <c:pt idx="265">
                  <c:v>0.78040000000000009</c:v>
                </c:pt>
                <c:pt idx="266">
                  <c:v>0.7770999999999999</c:v>
                </c:pt>
                <c:pt idx="267">
                  <c:v>0.78220000000000001</c:v>
                </c:pt>
                <c:pt idx="268">
                  <c:v>0.78280000000000005</c:v>
                </c:pt>
                <c:pt idx="269">
                  <c:v>0.78260000000000007</c:v>
                </c:pt>
                <c:pt idx="270">
                  <c:v>0.78249999999999997</c:v>
                </c:pt>
                <c:pt idx="271">
                  <c:v>0.78220000000000001</c:v>
                </c:pt>
                <c:pt idx="272">
                  <c:v>0.77980000000000005</c:v>
                </c:pt>
                <c:pt idx="273">
                  <c:v>0.77400000000000002</c:v>
                </c:pt>
                <c:pt idx="274">
                  <c:v>0.77040000000000008</c:v>
                </c:pt>
                <c:pt idx="275">
                  <c:v>0.76980000000000004</c:v>
                </c:pt>
                <c:pt idx="276">
                  <c:v>0.76980000000000004</c:v>
                </c:pt>
                <c:pt idx="277">
                  <c:v>0.77080000000000004</c:v>
                </c:pt>
                <c:pt idx="278">
                  <c:v>0.77190000000000003</c:v>
                </c:pt>
                <c:pt idx="279">
                  <c:v>0.77500000000000002</c:v>
                </c:pt>
                <c:pt idx="280">
                  <c:v>0.77810000000000001</c:v>
                </c:pt>
                <c:pt idx="281">
                  <c:v>0.77910000000000001</c:v>
                </c:pt>
                <c:pt idx="282">
                  <c:v>0.77939999999999998</c:v>
                </c:pt>
                <c:pt idx="283">
                  <c:v>0.77879999999999994</c:v>
                </c:pt>
                <c:pt idx="284">
                  <c:v>0.7773000000000001</c:v>
                </c:pt>
                <c:pt idx="285">
                  <c:v>0.77370000000000005</c:v>
                </c:pt>
                <c:pt idx="286">
                  <c:v>0.76939999999999997</c:v>
                </c:pt>
                <c:pt idx="287">
                  <c:v>0.76659999999999995</c:v>
                </c:pt>
                <c:pt idx="288">
                  <c:v>0.76340000000000008</c:v>
                </c:pt>
                <c:pt idx="289">
                  <c:v>0.76340000000000008</c:v>
                </c:pt>
              </c:numCache>
            </c:numRef>
          </c:xVal>
          <c:yVal>
            <c:numRef>
              <c:f>'Нейронная сеть'!$E$38:$E$327</c:f>
              <c:numCache>
                <c:formatCode>General</c:formatCode>
                <c:ptCount val="290"/>
                <c:pt idx="0">
                  <c:v>0.65756130074283792</c:v>
                </c:pt>
                <c:pt idx="1">
                  <c:v>0.65749138995363976</c:v>
                </c:pt>
                <c:pt idx="2">
                  <c:v>0.65733604792104328</c:v>
                </c:pt>
                <c:pt idx="3">
                  <c:v>0.65505523124835063</c:v>
                </c:pt>
                <c:pt idx="4">
                  <c:v>0.65414844442747844</c:v>
                </c:pt>
                <c:pt idx="5">
                  <c:v>0.65473605417920844</c:v>
                </c:pt>
                <c:pt idx="6">
                  <c:v>0.6540490672175846</c:v>
                </c:pt>
                <c:pt idx="7">
                  <c:v>0.6526505953387014</c:v>
                </c:pt>
                <c:pt idx="8">
                  <c:v>0.65380571418528399</c:v>
                </c:pt>
                <c:pt idx="9">
                  <c:v>0.65507726231349106</c:v>
                </c:pt>
                <c:pt idx="10">
                  <c:v>0.65486766442933819</c:v>
                </c:pt>
                <c:pt idx="11">
                  <c:v>0.65492946926141749</c:v>
                </c:pt>
                <c:pt idx="12">
                  <c:v>0.65570955750447824</c:v>
                </c:pt>
                <c:pt idx="13">
                  <c:v>0.65634615711164934</c:v>
                </c:pt>
                <c:pt idx="14">
                  <c:v>0.65632400397671786</c:v>
                </c:pt>
                <c:pt idx="15">
                  <c:v>0.65687079982545049</c:v>
                </c:pt>
                <c:pt idx="16">
                  <c:v>0.65765154004311099</c:v>
                </c:pt>
                <c:pt idx="17">
                  <c:v>0.65752140788626701</c:v>
                </c:pt>
                <c:pt idx="18">
                  <c:v>0.65812972415944027</c:v>
                </c:pt>
                <c:pt idx="19">
                  <c:v>0.65946930994105013</c:v>
                </c:pt>
                <c:pt idx="20">
                  <c:v>0.6593728556199242</c:v>
                </c:pt>
                <c:pt idx="21">
                  <c:v>0.6615644478284185</c:v>
                </c:pt>
                <c:pt idx="22">
                  <c:v>0.66368896322169713</c:v>
                </c:pt>
                <c:pt idx="23">
                  <c:v>0.6626341131240322</c:v>
                </c:pt>
                <c:pt idx="24">
                  <c:v>0.6645218033131326</c:v>
                </c:pt>
                <c:pt idx="25">
                  <c:v>0.66877689812245544</c:v>
                </c:pt>
                <c:pt idx="26">
                  <c:v>0.66857796518634738</c:v>
                </c:pt>
                <c:pt idx="27">
                  <c:v>0.66687500691496415</c:v>
                </c:pt>
                <c:pt idx="28">
                  <c:v>0.66910812614910409</c:v>
                </c:pt>
                <c:pt idx="29">
                  <c:v>0.66983513392768301</c:v>
                </c:pt>
                <c:pt idx="30">
                  <c:v>0.66731721845250791</c:v>
                </c:pt>
                <c:pt idx="31">
                  <c:v>0.66740998479636349</c:v>
                </c:pt>
                <c:pt idx="32">
                  <c:v>0.67050279807320423</c:v>
                </c:pt>
                <c:pt idx="33">
                  <c:v>0.67021367657201547</c:v>
                </c:pt>
                <c:pt idx="34">
                  <c:v>0.66776944258117266</c:v>
                </c:pt>
                <c:pt idx="35">
                  <c:v>0.66979253946637596</c:v>
                </c:pt>
                <c:pt idx="36">
                  <c:v>0.67170288464234185</c:v>
                </c:pt>
                <c:pt idx="37">
                  <c:v>0.66902331857730946</c:v>
                </c:pt>
                <c:pt idx="38">
                  <c:v>0.66885821599969231</c:v>
                </c:pt>
                <c:pt idx="39">
                  <c:v>0.67040673185295419</c:v>
                </c:pt>
                <c:pt idx="40">
                  <c:v>0.66902501347188359</c:v>
                </c:pt>
                <c:pt idx="41">
                  <c:v>0.66826911571492664</c:v>
                </c:pt>
                <c:pt idx="42">
                  <c:v>0.66898307641545829</c:v>
                </c:pt>
                <c:pt idx="43">
                  <c:v>0.6707692552651473</c:v>
                </c:pt>
                <c:pt idx="44">
                  <c:v>0.67113236526488906</c:v>
                </c:pt>
                <c:pt idx="45">
                  <c:v>0.67069770489793978</c:v>
                </c:pt>
                <c:pt idx="46">
                  <c:v>0.67323186422117987</c:v>
                </c:pt>
                <c:pt idx="47">
                  <c:v>0.67504480529247468</c:v>
                </c:pt>
                <c:pt idx="48">
                  <c:v>0.67466102957785523</c:v>
                </c:pt>
                <c:pt idx="49">
                  <c:v>0.67771930035030914</c:v>
                </c:pt>
                <c:pt idx="50">
                  <c:v>0.6817362257452183</c:v>
                </c:pt>
                <c:pt idx="51">
                  <c:v>0.68218587866008473</c:v>
                </c:pt>
                <c:pt idx="52">
                  <c:v>0.68368410884564879</c:v>
                </c:pt>
                <c:pt idx="53">
                  <c:v>0.68878658395653825</c:v>
                </c:pt>
                <c:pt idx="54">
                  <c:v>0.6901677533345757</c:v>
                </c:pt>
                <c:pt idx="55">
                  <c:v>0.68864213612364655</c:v>
                </c:pt>
                <c:pt idx="56">
                  <c:v>0.68958061967738216</c:v>
                </c:pt>
                <c:pt idx="57">
                  <c:v>0.69120607709960102</c:v>
                </c:pt>
                <c:pt idx="58">
                  <c:v>0.69062575720248409</c:v>
                </c:pt>
                <c:pt idx="59">
                  <c:v>0.69051902448148217</c:v>
                </c:pt>
                <c:pt idx="60">
                  <c:v>0.69826137977728431</c:v>
                </c:pt>
                <c:pt idx="61">
                  <c:v>0.7020922680791768</c:v>
                </c:pt>
                <c:pt idx="62">
                  <c:v>0.6987965268067009</c:v>
                </c:pt>
                <c:pt idx="63">
                  <c:v>0.71633023347016489</c:v>
                </c:pt>
                <c:pt idx="64">
                  <c:v>0.72528194344638586</c:v>
                </c:pt>
                <c:pt idx="65">
                  <c:v>0.71440729138896863</c:v>
                </c:pt>
                <c:pt idx="66">
                  <c:v>0.72608472511202382</c:v>
                </c:pt>
                <c:pt idx="67">
                  <c:v>0.73614425544979056</c:v>
                </c:pt>
                <c:pt idx="68">
                  <c:v>0.72771106359857807</c:v>
                </c:pt>
                <c:pt idx="69">
                  <c:v>0.72972478668545671</c:v>
                </c:pt>
                <c:pt idx="70">
                  <c:v>0.74198273296242778</c:v>
                </c:pt>
                <c:pt idx="71">
                  <c:v>0.74050877742388554</c:v>
                </c:pt>
                <c:pt idx="72">
                  <c:v>0.74543898292624899</c:v>
                </c:pt>
                <c:pt idx="73">
                  <c:v>0.75713637381494525</c:v>
                </c:pt>
                <c:pt idx="74">
                  <c:v>0.75596214178367849</c:v>
                </c:pt>
                <c:pt idx="75">
                  <c:v>0.7553530087742063</c:v>
                </c:pt>
                <c:pt idx="76">
                  <c:v>0.76096355510745528</c:v>
                </c:pt>
                <c:pt idx="77">
                  <c:v>0.76419102544523354</c:v>
                </c:pt>
                <c:pt idx="78">
                  <c:v>0.75813404351441649</c:v>
                </c:pt>
                <c:pt idx="79">
                  <c:v>0.75359872580713472</c:v>
                </c:pt>
                <c:pt idx="80">
                  <c:v>0.755517874539264</c:v>
                </c:pt>
                <c:pt idx="81">
                  <c:v>0.75749857606997573</c:v>
                </c:pt>
                <c:pt idx="82">
                  <c:v>0.75597343718890864</c:v>
                </c:pt>
                <c:pt idx="83">
                  <c:v>0.75418099622952484</c:v>
                </c:pt>
                <c:pt idx="84">
                  <c:v>0.75760359266011001</c:v>
                </c:pt>
                <c:pt idx="85">
                  <c:v>0.75674646497671649</c:v>
                </c:pt>
                <c:pt idx="86">
                  <c:v>0.75401153575044444</c:v>
                </c:pt>
                <c:pt idx="87">
                  <c:v>0.7553558150685612</c:v>
                </c:pt>
                <c:pt idx="88">
                  <c:v>0.75204706892355844</c:v>
                </c:pt>
                <c:pt idx="89">
                  <c:v>0.74747390324598639</c:v>
                </c:pt>
                <c:pt idx="90">
                  <c:v>0.74806788846656147</c:v>
                </c:pt>
                <c:pt idx="91">
                  <c:v>0.74565586751800106</c:v>
                </c:pt>
                <c:pt idx="92">
                  <c:v>0.73960171750398507</c:v>
                </c:pt>
                <c:pt idx="93">
                  <c:v>0.73919012195519285</c:v>
                </c:pt>
                <c:pt idx="94">
                  <c:v>0.73793144107433428</c:v>
                </c:pt>
                <c:pt idx="95">
                  <c:v>0.73374602688988411</c:v>
                </c:pt>
                <c:pt idx="96">
                  <c:v>0.73296399225695286</c:v>
                </c:pt>
                <c:pt idx="97">
                  <c:v>0.73223814056179326</c:v>
                </c:pt>
                <c:pt idx="98">
                  <c:v>0.73057077969878459</c:v>
                </c:pt>
                <c:pt idx="99">
                  <c:v>0.72914322325674275</c:v>
                </c:pt>
                <c:pt idx="100">
                  <c:v>0.73155431579542607</c:v>
                </c:pt>
                <c:pt idx="101">
                  <c:v>0.73362099657752078</c:v>
                </c:pt>
                <c:pt idx="102">
                  <c:v>0.73159234236722648</c:v>
                </c:pt>
                <c:pt idx="103">
                  <c:v>0.73300685137375909</c:v>
                </c:pt>
                <c:pt idx="104">
                  <c:v>0.73695889329193787</c:v>
                </c:pt>
                <c:pt idx="105">
                  <c:v>0.7370726271367839</c:v>
                </c:pt>
                <c:pt idx="106">
                  <c:v>0.73964342099560321</c:v>
                </c:pt>
                <c:pt idx="107">
                  <c:v>0.74223593492600048</c:v>
                </c:pt>
                <c:pt idx="108">
                  <c:v>0.73744714870127692</c:v>
                </c:pt>
                <c:pt idx="109">
                  <c:v>0.73662767944296303</c:v>
                </c:pt>
                <c:pt idx="110">
                  <c:v>0.74033076565134315</c:v>
                </c:pt>
                <c:pt idx="111">
                  <c:v>0.73823763031225087</c:v>
                </c:pt>
                <c:pt idx="112">
                  <c:v>0.73291379146527302</c:v>
                </c:pt>
                <c:pt idx="113">
                  <c:v>0.73261060342670914</c:v>
                </c:pt>
                <c:pt idx="114">
                  <c:v>0.73216302033979519</c:v>
                </c:pt>
                <c:pt idx="115">
                  <c:v>0.73123228989196321</c:v>
                </c:pt>
                <c:pt idx="116">
                  <c:v>0.7338775106158355</c:v>
                </c:pt>
                <c:pt idx="117">
                  <c:v>0.73345099077957887</c:v>
                </c:pt>
                <c:pt idx="118">
                  <c:v>0.73187387091381162</c:v>
                </c:pt>
                <c:pt idx="119">
                  <c:v>0.73542155058374425</c:v>
                </c:pt>
                <c:pt idx="120">
                  <c:v>0.73466851575155367</c:v>
                </c:pt>
                <c:pt idx="121">
                  <c:v>0.73237107959502012</c:v>
                </c:pt>
                <c:pt idx="122">
                  <c:v>0.73454759092584709</c:v>
                </c:pt>
                <c:pt idx="123">
                  <c:v>0.73346354860252416</c:v>
                </c:pt>
                <c:pt idx="124">
                  <c:v>0.7308146968045891</c:v>
                </c:pt>
                <c:pt idx="125">
                  <c:v>0.73087288965018593</c:v>
                </c:pt>
                <c:pt idx="126">
                  <c:v>0.73119385016955551</c:v>
                </c:pt>
                <c:pt idx="127">
                  <c:v>0.72960555837065577</c:v>
                </c:pt>
                <c:pt idx="128">
                  <c:v>0.72967924474177503</c:v>
                </c:pt>
                <c:pt idx="129">
                  <c:v>0.7312657323709798</c:v>
                </c:pt>
                <c:pt idx="130">
                  <c:v>0.72986391706483711</c:v>
                </c:pt>
                <c:pt idx="131">
                  <c:v>0.72801131975372724</c:v>
                </c:pt>
                <c:pt idx="132">
                  <c:v>0.72852046987124053</c:v>
                </c:pt>
                <c:pt idx="133">
                  <c:v>0.72647188631320447</c:v>
                </c:pt>
                <c:pt idx="134">
                  <c:v>0.72388468462397093</c:v>
                </c:pt>
                <c:pt idx="135">
                  <c:v>0.72272499906538046</c:v>
                </c:pt>
                <c:pt idx="136">
                  <c:v>0.719603033970175</c:v>
                </c:pt>
                <c:pt idx="137">
                  <c:v>0.71929751094977112</c:v>
                </c:pt>
                <c:pt idx="138">
                  <c:v>0.71983583705275977</c:v>
                </c:pt>
                <c:pt idx="139">
                  <c:v>0.71732542086564299</c:v>
                </c:pt>
                <c:pt idx="140">
                  <c:v>0.71698720016417339</c:v>
                </c:pt>
                <c:pt idx="141">
                  <c:v>0.71675705619863173</c:v>
                </c:pt>
                <c:pt idx="142">
                  <c:v>0.71580628302776084</c:v>
                </c:pt>
                <c:pt idx="143">
                  <c:v>0.71606215160891662</c:v>
                </c:pt>
                <c:pt idx="144">
                  <c:v>0.71390889940147662</c:v>
                </c:pt>
                <c:pt idx="145">
                  <c:v>0.71067774907750925</c:v>
                </c:pt>
                <c:pt idx="146">
                  <c:v>0.71055462410199888</c:v>
                </c:pt>
                <c:pt idx="147">
                  <c:v>0.70897323348293229</c:v>
                </c:pt>
                <c:pt idx="148">
                  <c:v>0.70476556719604555</c:v>
                </c:pt>
                <c:pt idx="149">
                  <c:v>0.70331314346159979</c:v>
                </c:pt>
                <c:pt idx="150">
                  <c:v>0.70480123360644753</c:v>
                </c:pt>
                <c:pt idx="151">
                  <c:v>0.70254086227786239</c:v>
                </c:pt>
                <c:pt idx="152">
                  <c:v>0.69969989342709527</c:v>
                </c:pt>
                <c:pt idx="153">
                  <c:v>0.7011513463999024</c:v>
                </c:pt>
                <c:pt idx="154">
                  <c:v>0.70163943409362384</c:v>
                </c:pt>
                <c:pt idx="155">
                  <c:v>0.70256809338071013</c:v>
                </c:pt>
                <c:pt idx="156">
                  <c:v>0.70327002348060619</c:v>
                </c:pt>
                <c:pt idx="157">
                  <c:v>0.70387661396714829</c:v>
                </c:pt>
                <c:pt idx="158">
                  <c:v>0.70635113814845141</c:v>
                </c:pt>
                <c:pt idx="159">
                  <c:v>0.70701374594396438</c:v>
                </c:pt>
                <c:pt idx="160">
                  <c:v>0.70690213364596222</c:v>
                </c:pt>
                <c:pt idx="161">
                  <c:v>0.70923395070494311</c:v>
                </c:pt>
                <c:pt idx="162">
                  <c:v>0.70910406490305611</c:v>
                </c:pt>
                <c:pt idx="163">
                  <c:v>0.70714925416009122</c:v>
                </c:pt>
                <c:pt idx="164">
                  <c:v>0.70795912174046627</c:v>
                </c:pt>
                <c:pt idx="165">
                  <c:v>0.70780649281840546</c:v>
                </c:pt>
                <c:pt idx="166">
                  <c:v>0.70582278750661032</c:v>
                </c:pt>
                <c:pt idx="167">
                  <c:v>0.70579748184124325</c:v>
                </c:pt>
                <c:pt idx="168">
                  <c:v>0.70658771116682861</c:v>
                </c:pt>
                <c:pt idx="169">
                  <c:v>0.7044544034099216</c:v>
                </c:pt>
                <c:pt idx="170">
                  <c:v>0.70449772146746625</c:v>
                </c:pt>
                <c:pt idx="171">
                  <c:v>0.70659257407360543</c:v>
                </c:pt>
                <c:pt idx="172">
                  <c:v>0.70640728620868398</c:v>
                </c:pt>
                <c:pt idx="173">
                  <c:v>0.70632168491991065</c:v>
                </c:pt>
                <c:pt idx="174">
                  <c:v>0.70804923310284529</c:v>
                </c:pt>
                <c:pt idx="175">
                  <c:v>0.70989537159688942</c:v>
                </c:pt>
                <c:pt idx="176">
                  <c:v>0.71224892535560413</c:v>
                </c:pt>
                <c:pt idx="177">
                  <c:v>0.71411371861092521</c:v>
                </c:pt>
                <c:pt idx="178">
                  <c:v>0.7125447345346827</c:v>
                </c:pt>
                <c:pt idx="179">
                  <c:v>0.71437235234005281</c:v>
                </c:pt>
                <c:pt idx="180">
                  <c:v>0.71826802440763227</c:v>
                </c:pt>
                <c:pt idx="181">
                  <c:v>0.71664781893350504</c:v>
                </c:pt>
                <c:pt idx="182">
                  <c:v>0.71604894435300881</c:v>
                </c:pt>
                <c:pt idx="183">
                  <c:v>0.71861666536346258</c:v>
                </c:pt>
                <c:pt idx="184">
                  <c:v>0.71746010566835028</c:v>
                </c:pt>
                <c:pt idx="185">
                  <c:v>0.71545678404646151</c:v>
                </c:pt>
                <c:pt idx="186">
                  <c:v>0.71669968320887656</c:v>
                </c:pt>
                <c:pt idx="187">
                  <c:v>0.71724020177034731</c:v>
                </c:pt>
                <c:pt idx="188">
                  <c:v>0.71555575459298915</c:v>
                </c:pt>
                <c:pt idx="189">
                  <c:v>0.71442044244440339</c:v>
                </c:pt>
                <c:pt idx="190">
                  <c:v>0.71572630357909883</c:v>
                </c:pt>
                <c:pt idx="191">
                  <c:v>0.71663410483604129</c:v>
                </c:pt>
                <c:pt idx="192">
                  <c:v>0.71653945441900291</c:v>
                </c:pt>
                <c:pt idx="193">
                  <c:v>0.71784054107154593</c:v>
                </c:pt>
                <c:pt idx="194">
                  <c:v>0.7181490250948066</c:v>
                </c:pt>
                <c:pt idx="195">
                  <c:v>0.71798949212344576</c:v>
                </c:pt>
                <c:pt idx="196">
                  <c:v>0.71866403647390409</c:v>
                </c:pt>
                <c:pt idx="197">
                  <c:v>0.7176190872322048</c:v>
                </c:pt>
                <c:pt idx="198">
                  <c:v>0.71692115809943691</c:v>
                </c:pt>
                <c:pt idx="199">
                  <c:v>0.71838061277602605</c:v>
                </c:pt>
                <c:pt idx="200">
                  <c:v>0.71875499282449673</c:v>
                </c:pt>
                <c:pt idx="201">
                  <c:v>0.71786999237477811</c:v>
                </c:pt>
                <c:pt idx="202">
                  <c:v>0.71845107099318806</c:v>
                </c:pt>
                <c:pt idx="203">
                  <c:v>0.72056015937434459</c:v>
                </c:pt>
                <c:pt idx="204">
                  <c:v>0.72281268712624258</c:v>
                </c:pt>
                <c:pt idx="205">
                  <c:v>0.72390236364749072</c:v>
                </c:pt>
                <c:pt idx="206">
                  <c:v>0.72634632139717692</c:v>
                </c:pt>
                <c:pt idx="207">
                  <c:v>0.72866034241556388</c:v>
                </c:pt>
                <c:pt idx="208">
                  <c:v>0.72898778340084491</c:v>
                </c:pt>
                <c:pt idx="209">
                  <c:v>0.73003606317750724</c:v>
                </c:pt>
                <c:pt idx="210">
                  <c:v>0.7311639374841753</c:v>
                </c:pt>
                <c:pt idx="211">
                  <c:v>0.73092361470729417</c:v>
                </c:pt>
                <c:pt idx="212">
                  <c:v>0.7295425724999951</c:v>
                </c:pt>
                <c:pt idx="213">
                  <c:v>0.72933830039891034</c:v>
                </c:pt>
                <c:pt idx="214">
                  <c:v>0.73012864606239714</c:v>
                </c:pt>
                <c:pt idx="215">
                  <c:v>0.72943074447875489</c:v>
                </c:pt>
                <c:pt idx="216">
                  <c:v>0.72879525769650688</c:v>
                </c:pt>
                <c:pt idx="217">
                  <c:v>0.72973590893441664</c:v>
                </c:pt>
                <c:pt idx="218">
                  <c:v>0.72921611797543928</c:v>
                </c:pt>
                <c:pt idx="219">
                  <c:v>0.72893198199822151</c:v>
                </c:pt>
                <c:pt idx="220">
                  <c:v>0.72952730932700116</c:v>
                </c:pt>
                <c:pt idx="221">
                  <c:v>0.72809987425763023</c:v>
                </c:pt>
                <c:pt idx="222">
                  <c:v>0.7272640704299782</c:v>
                </c:pt>
                <c:pt idx="223">
                  <c:v>0.72814952802251831</c:v>
                </c:pt>
                <c:pt idx="224">
                  <c:v>0.72898543998713261</c:v>
                </c:pt>
                <c:pt idx="225">
                  <c:v>0.72922133968496528</c:v>
                </c:pt>
                <c:pt idx="226">
                  <c:v>0.72926594702026748</c:v>
                </c:pt>
                <c:pt idx="227">
                  <c:v>0.73083666080087684</c:v>
                </c:pt>
                <c:pt idx="228">
                  <c:v>0.7334023648377509</c:v>
                </c:pt>
                <c:pt idx="229">
                  <c:v>0.73395122818963088</c:v>
                </c:pt>
                <c:pt idx="230">
                  <c:v>0.73436529941828377</c:v>
                </c:pt>
                <c:pt idx="231">
                  <c:v>0.73585216222245797</c:v>
                </c:pt>
                <c:pt idx="232">
                  <c:v>0.73686706091670118</c:v>
                </c:pt>
                <c:pt idx="233">
                  <c:v>0.73833929862452352</c:v>
                </c:pt>
                <c:pt idx="234">
                  <c:v>0.73772344385738675</c:v>
                </c:pt>
                <c:pt idx="235">
                  <c:v>0.73487436443478527</c:v>
                </c:pt>
                <c:pt idx="236">
                  <c:v>0.73506523333832097</c:v>
                </c:pt>
                <c:pt idx="237">
                  <c:v>0.73667940934890574</c:v>
                </c:pt>
                <c:pt idx="238">
                  <c:v>0.73503976752732325</c:v>
                </c:pt>
                <c:pt idx="239">
                  <c:v>0.73231046722414028</c:v>
                </c:pt>
                <c:pt idx="240">
                  <c:v>0.73452831115679507</c:v>
                </c:pt>
                <c:pt idx="241">
                  <c:v>0.73830731715433529</c:v>
                </c:pt>
                <c:pt idx="242">
                  <c:v>0.73754791903232353</c:v>
                </c:pt>
                <c:pt idx="243">
                  <c:v>0.73729296028972513</c:v>
                </c:pt>
                <c:pt idx="244">
                  <c:v>0.7400875100709734</c:v>
                </c:pt>
                <c:pt idx="245">
                  <c:v>0.74182044303818961</c:v>
                </c:pt>
                <c:pt idx="246">
                  <c:v>0.74206839189970208</c:v>
                </c:pt>
                <c:pt idx="247">
                  <c:v>0.74096468943235139</c:v>
                </c:pt>
                <c:pt idx="248">
                  <c:v>0.73917369766482488</c:v>
                </c:pt>
                <c:pt idx="249">
                  <c:v>0.7392011822155955</c:v>
                </c:pt>
                <c:pt idx="250">
                  <c:v>0.73982614985220974</c:v>
                </c:pt>
                <c:pt idx="251">
                  <c:v>0.73855867268353548</c:v>
                </c:pt>
                <c:pt idx="252">
                  <c:v>0.73750238009163738</c:v>
                </c:pt>
                <c:pt idx="253">
                  <c:v>0.73778929991038011</c:v>
                </c:pt>
                <c:pt idx="254">
                  <c:v>0.73804572032222204</c:v>
                </c:pt>
                <c:pt idx="255">
                  <c:v>0.73839767644517285</c:v>
                </c:pt>
                <c:pt idx="256">
                  <c:v>0.73969109290668744</c:v>
                </c:pt>
                <c:pt idx="257">
                  <c:v>0.74029047272783877</c:v>
                </c:pt>
                <c:pt idx="258">
                  <c:v>0.74037077766486004</c:v>
                </c:pt>
                <c:pt idx="259">
                  <c:v>0.74300691991816381</c:v>
                </c:pt>
                <c:pt idx="260">
                  <c:v>0.74471228928664734</c:v>
                </c:pt>
                <c:pt idx="261">
                  <c:v>0.74528218467532692</c:v>
                </c:pt>
                <c:pt idx="262">
                  <c:v>0.74753119799817025</c:v>
                </c:pt>
                <c:pt idx="263">
                  <c:v>0.75052747406871834</c:v>
                </c:pt>
                <c:pt idx="264">
                  <c:v>0.75161305595929284</c:v>
                </c:pt>
                <c:pt idx="265">
                  <c:v>0.75176224761588317</c:v>
                </c:pt>
                <c:pt idx="266">
                  <c:v>0.75467506262746142</c:v>
                </c:pt>
                <c:pt idx="267">
                  <c:v>0.75692727673744176</c:v>
                </c:pt>
                <c:pt idx="268">
                  <c:v>0.75497333819360646</c:v>
                </c:pt>
                <c:pt idx="269">
                  <c:v>0.75269088961906638</c:v>
                </c:pt>
                <c:pt idx="270">
                  <c:v>0.75548124030625374</c:v>
                </c:pt>
                <c:pt idx="271">
                  <c:v>0.75723764937743332</c:v>
                </c:pt>
                <c:pt idx="272">
                  <c:v>0.75408123342734412</c:v>
                </c:pt>
                <c:pt idx="273">
                  <c:v>0.75253427924283078</c:v>
                </c:pt>
                <c:pt idx="274">
                  <c:v>0.75365788164211855</c:v>
                </c:pt>
                <c:pt idx="275">
                  <c:v>0.7539715373950252</c:v>
                </c:pt>
                <c:pt idx="276">
                  <c:v>0.75220469260447698</c:v>
                </c:pt>
                <c:pt idx="277">
                  <c:v>0.75016581096832768</c:v>
                </c:pt>
                <c:pt idx="278">
                  <c:v>0.74983075077664729</c:v>
                </c:pt>
                <c:pt idx="279">
                  <c:v>0.74978703464009011</c:v>
                </c:pt>
                <c:pt idx="280">
                  <c:v>0.7490937556297188</c:v>
                </c:pt>
                <c:pt idx="281">
                  <c:v>0.74895016798764125</c:v>
                </c:pt>
                <c:pt idx="282">
                  <c:v>0.7497600238278771</c:v>
                </c:pt>
                <c:pt idx="283">
                  <c:v>0.75128896164246528</c:v>
                </c:pt>
                <c:pt idx="284">
                  <c:v>0.75214899700955573</c:v>
                </c:pt>
                <c:pt idx="285">
                  <c:v>0.75215594963649302</c:v>
                </c:pt>
                <c:pt idx="286">
                  <c:v>0.75219920098741577</c:v>
                </c:pt>
                <c:pt idx="287">
                  <c:v>0.75214611650040941</c:v>
                </c:pt>
                <c:pt idx="288">
                  <c:v>0.7512870738821249</c:v>
                </c:pt>
                <c:pt idx="289">
                  <c:v>0.74935680655787817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B-4A02-9386-B69F9D56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96064"/>
        <c:axId val="55219151"/>
      </c:scatterChart>
      <c:valAx>
        <c:axId val="202309606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9151"/>
        <c:crosses val="autoZero"/>
        <c:crossBetween val="midCat"/>
      </c:valAx>
      <c:valAx>
        <c:axId val="552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0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'Нейронная сеть'!$C$28</c:f>
              <c:strCache>
                <c:ptCount val="1"/>
                <c:pt idx="0">
                  <c:v>Курс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сеть'!$B$38:$B$327</c:f>
              <c:numCache>
                <c:formatCode>m/d/yyyy</c:formatCode>
                <c:ptCount val="290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  <c:pt idx="72">
                  <c:v>43912</c:v>
                </c:pt>
                <c:pt idx="73">
                  <c:v>43913</c:v>
                </c:pt>
                <c:pt idx="74">
                  <c:v>43914</c:v>
                </c:pt>
                <c:pt idx="75">
                  <c:v>43915</c:v>
                </c:pt>
                <c:pt idx="76">
                  <c:v>43916</c:v>
                </c:pt>
                <c:pt idx="77">
                  <c:v>43917</c:v>
                </c:pt>
                <c:pt idx="78">
                  <c:v>43918</c:v>
                </c:pt>
                <c:pt idx="79">
                  <c:v>43919</c:v>
                </c:pt>
                <c:pt idx="80">
                  <c:v>43920</c:v>
                </c:pt>
                <c:pt idx="81">
                  <c:v>43921</c:v>
                </c:pt>
                <c:pt idx="82">
                  <c:v>43922</c:v>
                </c:pt>
                <c:pt idx="83">
                  <c:v>43923</c:v>
                </c:pt>
                <c:pt idx="84">
                  <c:v>43924</c:v>
                </c:pt>
                <c:pt idx="85">
                  <c:v>43925</c:v>
                </c:pt>
                <c:pt idx="86">
                  <c:v>43926</c:v>
                </c:pt>
                <c:pt idx="87">
                  <c:v>43927</c:v>
                </c:pt>
                <c:pt idx="88">
                  <c:v>43928</c:v>
                </c:pt>
                <c:pt idx="89">
                  <c:v>43929</c:v>
                </c:pt>
                <c:pt idx="90">
                  <c:v>43930</c:v>
                </c:pt>
                <c:pt idx="91">
                  <c:v>43931</c:v>
                </c:pt>
                <c:pt idx="92">
                  <c:v>43932</c:v>
                </c:pt>
                <c:pt idx="93">
                  <c:v>43933</c:v>
                </c:pt>
                <c:pt idx="94">
                  <c:v>43934</c:v>
                </c:pt>
                <c:pt idx="95">
                  <c:v>43935</c:v>
                </c:pt>
                <c:pt idx="96">
                  <c:v>43936</c:v>
                </c:pt>
                <c:pt idx="97">
                  <c:v>43937</c:v>
                </c:pt>
                <c:pt idx="98">
                  <c:v>43938</c:v>
                </c:pt>
                <c:pt idx="99">
                  <c:v>43939</c:v>
                </c:pt>
                <c:pt idx="100">
                  <c:v>43940</c:v>
                </c:pt>
                <c:pt idx="101">
                  <c:v>43941</c:v>
                </c:pt>
                <c:pt idx="102">
                  <c:v>43942</c:v>
                </c:pt>
                <c:pt idx="103">
                  <c:v>43943</c:v>
                </c:pt>
                <c:pt idx="104">
                  <c:v>43944</c:v>
                </c:pt>
                <c:pt idx="105">
                  <c:v>43945</c:v>
                </c:pt>
                <c:pt idx="106">
                  <c:v>43946</c:v>
                </c:pt>
                <c:pt idx="107">
                  <c:v>43947</c:v>
                </c:pt>
                <c:pt idx="108">
                  <c:v>43948</c:v>
                </c:pt>
                <c:pt idx="109">
                  <c:v>43949</c:v>
                </c:pt>
                <c:pt idx="110">
                  <c:v>43950</c:v>
                </c:pt>
                <c:pt idx="111">
                  <c:v>43951</c:v>
                </c:pt>
                <c:pt idx="112">
                  <c:v>43952</c:v>
                </c:pt>
                <c:pt idx="113">
                  <c:v>43953</c:v>
                </c:pt>
                <c:pt idx="114">
                  <c:v>43954</c:v>
                </c:pt>
                <c:pt idx="115">
                  <c:v>43955</c:v>
                </c:pt>
                <c:pt idx="116">
                  <c:v>43956</c:v>
                </c:pt>
                <c:pt idx="117">
                  <c:v>43957</c:v>
                </c:pt>
                <c:pt idx="118">
                  <c:v>43958</c:v>
                </c:pt>
                <c:pt idx="119">
                  <c:v>43959</c:v>
                </c:pt>
                <c:pt idx="120">
                  <c:v>43960</c:v>
                </c:pt>
                <c:pt idx="121">
                  <c:v>43961</c:v>
                </c:pt>
                <c:pt idx="122">
                  <c:v>43962</c:v>
                </c:pt>
                <c:pt idx="123">
                  <c:v>43963</c:v>
                </c:pt>
                <c:pt idx="124">
                  <c:v>43964</c:v>
                </c:pt>
                <c:pt idx="125">
                  <c:v>43965</c:v>
                </c:pt>
                <c:pt idx="126">
                  <c:v>43966</c:v>
                </c:pt>
                <c:pt idx="127">
                  <c:v>43967</c:v>
                </c:pt>
                <c:pt idx="128">
                  <c:v>43968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44013</c:v>
                </c:pt>
                <c:pt idx="174">
                  <c:v>44014</c:v>
                </c:pt>
                <c:pt idx="175">
                  <c:v>44015</c:v>
                </c:pt>
                <c:pt idx="176">
                  <c:v>44016</c:v>
                </c:pt>
                <c:pt idx="177">
                  <c:v>44017</c:v>
                </c:pt>
                <c:pt idx="178">
                  <c:v>44018</c:v>
                </c:pt>
                <c:pt idx="179">
                  <c:v>44019</c:v>
                </c:pt>
                <c:pt idx="180">
                  <c:v>44020</c:v>
                </c:pt>
                <c:pt idx="181">
                  <c:v>44021</c:v>
                </c:pt>
                <c:pt idx="182">
                  <c:v>44022</c:v>
                </c:pt>
                <c:pt idx="183">
                  <c:v>44023</c:v>
                </c:pt>
                <c:pt idx="184">
                  <c:v>44024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44030</c:v>
                </c:pt>
                <c:pt idx="191">
                  <c:v>44031</c:v>
                </c:pt>
                <c:pt idx="192">
                  <c:v>44032</c:v>
                </c:pt>
                <c:pt idx="193">
                  <c:v>44033</c:v>
                </c:pt>
                <c:pt idx="194">
                  <c:v>44034</c:v>
                </c:pt>
                <c:pt idx="195">
                  <c:v>44035</c:v>
                </c:pt>
                <c:pt idx="196">
                  <c:v>44036</c:v>
                </c:pt>
                <c:pt idx="197">
                  <c:v>44037</c:v>
                </c:pt>
                <c:pt idx="198">
                  <c:v>44038</c:v>
                </c:pt>
                <c:pt idx="199">
                  <c:v>44039</c:v>
                </c:pt>
                <c:pt idx="200">
                  <c:v>44040</c:v>
                </c:pt>
                <c:pt idx="201">
                  <c:v>44041</c:v>
                </c:pt>
                <c:pt idx="202">
                  <c:v>44042</c:v>
                </c:pt>
                <c:pt idx="203">
                  <c:v>44043</c:v>
                </c:pt>
                <c:pt idx="204">
                  <c:v>44044</c:v>
                </c:pt>
                <c:pt idx="205">
                  <c:v>44045</c:v>
                </c:pt>
                <c:pt idx="206">
                  <c:v>44046</c:v>
                </c:pt>
                <c:pt idx="207">
                  <c:v>44047</c:v>
                </c:pt>
                <c:pt idx="208">
                  <c:v>44048</c:v>
                </c:pt>
                <c:pt idx="209">
                  <c:v>44049</c:v>
                </c:pt>
                <c:pt idx="210">
                  <c:v>44050</c:v>
                </c:pt>
                <c:pt idx="211">
                  <c:v>44051</c:v>
                </c:pt>
                <c:pt idx="212">
                  <c:v>44052</c:v>
                </c:pt>
                <c:pt idx="213">
                  <c:v>44053</c:v>
                </c:pt>
                <c:pt idx="214">
                  <c:v>44054</c:v>
                </c:pt>
                <c:pt idx="215">
                  <c:v>44055</c:v>
                </c:pt>
                <c:pt idx="216">
                  <c:v>44056</c:v>
                </c:pt>
                <c:pt idx="217">
                  <c:v>44057</c:v>
                </c:pt>
                <c:pt idx="218">
                  <c:v>44058</c:v>
                </c:pt>
                <c:pt idx="219">
                  <c:v>44059</c:v>
                </c:pt>
                <c:pt idx="220">
                  <c:v>44060</c:v>
                </c:pt>
                <c:pt idx="221">
                  <c:v>44061</c:v>
                </c:pt>
                <c:pt idx="222">
                  <c:v>44062</c:v>
                </c:pt>
                <c:pt idx="223">
                  <c:v>44063</c:v>
                </c:pt>
                <c:pt idx="224">
                  <c:v>44064</c:v>
                </c:pt>
                <c:pt idx="225">
                  <c:v>44065</c:v>
                </c:pt>
                <c:pt idx="226">
                  <c:v>44066</c:v>
                </c:pt>
                <c:pt idx="227">
                  <c:v>44067</c:v>
                </c:pt>
                <c:pt idx="228">
                  <c:v>44068</c:v>
                </c:pt>
                <c:pt idx="229">
                  <c:v>44069</c:v>
                </c:pt>
                <c:pt idx="230">
                  <c:v>44070</c:v>
                </c:pt>
                <c:pt idx="231">
                  <c:v>44071</c:v>
                </c:pt>
                <c:pt idx="232">
                  <c:v>44072</c:v>
                </c:pt>
                <c:pt idx="233">
                  <c:v>44073</c:v>
                </c:pt>
                <c:pt idx="234">
                  <c:v>44074</c:v>
                </c:pt>
                <c:pt idx="235">
                  <c:v>44075</c:v>
                </c:pt>
                <c:pt idx="236">
                  <c:v>44076</c:v>
                </c:pt>
                <c:pt idx="237">
                  <c:v>44077</c:v>
                </c:pt>
                <c:pt idx="238">
                  <c:v>44078</c:v>
                </c:pt>
                <c:pt idx="239">
                  <c:v>44079</c:v>
                </c:pt>
                <c:pt idx="240">
                  <c:v>44080</c:v>
                </c:pt>
                <c:pt idx="241">
                  <c:v>44081</c:v>
                </c:pt>
                <c:pt idx="242">
                  <c:v>44082</c:v>
                </c:pt>
                <c:pt idx="243">
                  <c:v>44083</c:v>
                </c:pt>
                <c:pt idx="244">
                  <c:v>44084</c:v>
                </c:pt>
                <c:pt idx="245">
                  <c:v>44085</c:v>
                </c:pt>
                <c:pt idx="246">
                  <c:v>44086</c:v>
                </c:pt>
                <c:pt idx="247">
                  <c:v>44087</c:v>
                </c:pt>
                <c:pt idx="248">
                  <c:v>44088</c:v>
                </c:pt>
                <c:pt idx="249">
                  <c:v>44089</c:v>
                </c:pt>
                <c:pt idx="250">
                  <c:v>44090</c:v>
                </c:pt>
                <c:pt idx="251">
                  <c:v>44091</c:v>
                </c:pt>
                <c:pt idx="252">
                  <c:v>44092</c:v>
                </c:pt>
                <c:pt idx="253">
                  <c:v>44093</c:v>
                </c:pt>
                <c:pt idx="254">
                  <c:v>44094</c:v>
                </c:pt>
                <c:pt idx="255">
                  <c:v>44095</c:v>
                </c:pt>
                <c:pt idx="256">
                  <c:v>44096</c:v>
                </c:pt>
                <c:pt idx="257">
                  <c:v>44097</c:v>
                </c:pt>
                <c:pt idx="258">
                  <c:v>44098</c:v>
                </c:pt>
                <c:pt idx="259">
                  <c:v>44099</c:v>
                </c:pt>
                <c:pt idx="260">
                  <c:v>44100</c:v>
                </c:pt>
                <c:pt idx="261">
                  <c:v>44101</c:v>
                </c:pt>
                <c:pt idx="262">
                  <c:v>44102</c:v>
                </c:pt>
                <c:pt idx="263">
                  <c:v>44103</c:v>
                </c:pt>
                <c:pt idx="264">
                  <c:v>44104</c:v>
                </c:pt>
                <c:pt idx="265">
                  <c:v>44105</c:v>
                </c:pt>
                <c:pt idx="266">
                  <c:v>44106</c:v>
                </c:pt>
                <c:pt idx="267">
                  <c:v>44107</c:v>
                </c:pt>
                <c:pt idx="268">
                  <c:v>44108</c:v>
                </c:pt>
                <c:pt idx="269">
                  <c:v>44109</c:v>
                </c:pt>
                <c:pt idx="270">
                  <c:v>44110</c:v>
                </c:pt>
                <c:pt idx="271">
                  <c:v>44111</c:v>
                </c:pt>
                <c:pt idx="272">
                  <c:v>44112</c:v>
                </c:pt>
                <c:pt idx="273">
                  <c:v>44113</c:v>
                </c:pt>
                <c:pt idx="274">
                  <c:v>44114</c:v>
                </c:pt>
                <c:pt idx="275">
                  <c:v>44115</c:v>
                </c:pt>
                <c:pt idx="276">
                  <c:v>44116</c:v>
                </c:pt>
                <c:pt idx="277">
                  <c:v>44117</c:v>
                </c:pt>
                <c:pt idx="278">
                  <c:v>44118</c:v>
                </c:pt>
                <c:pt idx="279">
                  <c:v>44119</c:v>
                </c:pt>
                <c:pt idx="280">
                  <c:v>44120</c:v>
                </c:pt>
                <c:pt idx="281">
                  <c:v>44121</c:v>
                </c:pt>
                <c:pt idx="282">
                  <c:v>44122</c:v>
                </c:pt>
                <c:pt idx="283">
                  <c:v>44123</c:v>
                </c:pt>
                <c:pt idx="284">
                  <c:v>44124</c:v>
                </c:pt>
                <c:pt idx="285">
                  <c:v>44125</c:v>
                </c:pt>
                <c:pt idx="286">
                  <c:v>44126</c:v>
                </c:pt>
                <c:pt idx="287">
                  <c:v>44127</c:v>
                </c:pt>
                <c:pt idx="288">
                  <c:v>44128</c:v>
                </c:pt>
                <c:pt idx="289">
                  <c:v>44129</c:v>
                </c:pt>
              </c:numCache>
            </c:numRef>
          </c:cat>
          <c:val>
            <c:numRef>
              <c:f>'Нейронная сеть'!$C$38:$C$327</c:f>
              <c:numCache>
                <c:formatCode>General</c:formatCode>
                <c:ptCount val="290"/>
                <c:pt idx="0">
                  <c:v>61.26</c:v>
                </c:pt>
                <c:pt idx="1">
                  <c:v>61.24</c:v>
                </c:pt>
                <c:pt idx="2">
                  <c:v>61.24</c:v>
                </c:pt>
                <c:pt idx="3">
                  <c:v>61.15</c:v>
                </c:pt>
                <c:pt idx="4">
                  <c:v>61.2</c:v>
                </c:pt>
                <c:pt idx="5">
                  <c:v>61.43</c:v>
                </c:pt>
                <c:pt idx="6">
                  <c:v>61.5</c:v>
                </c:pt>
                <c:pt idx="7">
                  <c:v>61.55</c:v>
                </c:pt>
                <c:pt idx="8">
                  <c:v>61.51</c:v>
                </c:pt>
                <c:pt idx="9">
                  <c:v>61.51</c:v>
                </c:pt>
                <c:pt idx="10">
                  <c:v>61.52</c:v>
                </c:pt>
                <c:pt idx="11">
                  <c:v>61.64</c:v>
                </c:pt>
                <c:pt idx="12">
                  <c:v>61.86</c:v>
                </c:pt>
                <c:pt idx="13">
                  <c:v>61.92</c:v>
                </c:pt>
                <c:pt idx="14">
                  <c:v>61.88</c:v>
                </c:pt>
                <c:pt idx="15">
                  <c:v>61.87</c:v>
                </c:pt>
                <c:pt idx="16">
                  <c:v>61.87</c:v>
                </c:pt>
                <c:pt idx="17">
                  <c:v>62.18</c:v>
                </c:pt>
                <c:pt idx="18">
                  <c:v>62.69</c:v>
                </c:pt>
                <c:pt idx="19">
                  <c:v>62.6</c:v>
                </c:pt>
                <c:pt idx="20">
                  <c:v>62.73</c:v>
                </c:pt>
                <c:pt idx="21">
                  <c:v>63.2</c:v>
                </c:pt>
                <c:pt idx="22">
                  <c:v>63.5</c:v>
                </c:pt>
                <c:pt idx="23">
                  <c:v>63.5</c:v>
                </c:pt>
                <c:pt idx="24">
                  <c:v>63.66</c:v>
                </c:pt>
                <c:pt idx="25">
                  <c:v>63.63</c:v>
                </c:pt>
                <c:pt idx="26">
                  <c:v>63.13</c:v>
                </c:pt>
                <c:pt idx="27">
                  <c:v>62.91</c:v>
                </c:pt>
                <c:pt idx="28">
                  <c:v>63.3</c:v>
                </c:pt>
                <c:pt idx="29">
                  <c:v>63.76</c:v>
                </c:pt>
                <c:pt idx="30">
                  <c:v>63.77</c:v>
                </c:pt>
                <c:pt idx="31">
                  <c:v>63.85</c:v>
                </c:pt>
                <c:pt idx="32">
                  <c:v>63.9</c:v>
                </c:pt>
                <c:pt idx="33">
                  <c:v>63.49</c:v>
                </c:pt>
                <c:pt idx="34">
                  <c:v>63.29</c:v>
                </c:pt>
                <c:pt idx="35">
                  <c:v>63.53</c:v>
                </c:pt>
                <c:pt idx="36">
                  <c:v>63.53</c:v>
                </c:pt>
                <c:pt idx="37">
                  <c:v>63.53</c:v>
                </c:pt>
                <c:pt idx="38">
                  <c:v>63.48</c:v>
                </c:pt>
                <c:pt idx="39">
                  <c:v>63.55</c:v>
                </c:pt>
                <c:pt idx="40">
                  <c:v>63.74</c:v>
                </c:pt>
                <c:pt idx="41">
                  <c:v>63.69</c:v>
                </c:pt>
                <c:pt idx="42">
                  <c:v>64.010000000000005</c:v>
                </c:pt>
                <c:pt idx="43">
                  <c:v>64.25</c:v>
                </c:pt>
                <c:pt idx="44">
                  <c:v>64.25</c:v>
                </c:pt>
                <c:pt idx="45">
                  <c:v>64.569999999999993</c:v>
                </c:pt>
                <c:pt idx="46">
                  <c:v>65.13</c:v>
                </c:pt>
                <c:pt idx="47">
                  <c:v>65.319999999999993</c:v>
                </c:pt>
                <c:pt idx="48">
                  <c:v>65.59</c:v>
                </c:pt>
                <c:pt idx="49">
                  <c:v>66.31</c:v>
                </c:pt>
                <c:pt idx="50">
                  <c:v>67.040000000000006</c:v>
                </c:pt>
                <c:pt idx="51">
                  <c:v>67.040000000000006</c:v>
                </c:pt>
                <c:pt idx="52">
                  <c:v>66.959999999999994</c:v>
                </c:pt>
                <c:pt idx="53">
                  <c:v>66.53</c:v>
                </c:pt>
                <c:pt idx="54">
                  <c:v>66.19</c:v>
                </c:pt>
                <c:pt idx="55">
                  <c:v>66.16</c:v>
                </c:pt>
                <c:pt idx="56">
                  <c:v>67.099999999999994</c:v>
                </c:pt>
                <c:pt idx="57">
                  <c:v>68.03</c:v>
                </c:pt>
                <c:pt idx="58">
                  <c:v>68.06</c:v>
                </c:pt>
                <c:pt idx="59">
                  <c:v>70.13</c:v>
                </c:pt>
                <c:pt idx="60">
                  <c:v>72.930000000000007</c:v>
                </c:pt>
                <c:pt idx="61">
                  <c:v>71.7</c:v>
                </c:pt>
                <c:pt idx="62">
                  <c:v>72.8</c:v>
                </c:pt>
                <c:pt idx="63">
                  <c:v>74.03</c:v>
                </c:pt>
                <c:pt idx="64">
                  <c:v>72.989999999999995</c:v>
                </c:pt>
                <c:pt idx="65">
                  <c:v>72.989999999999995</c:v>
                </c:pt>
                <c:pt idx="66">
                  <c:v>73.569999999999993</c:v>
                </c:pt>
                <c:pt idx="67">
                  <c:v>74.540000000000006</c:v>
                </c:pt>
                <c:pt idx="68">
                  <c:v>75.959999999999994</c:v>
                </c:pt>
                <c:pt idx="69">
                  <c:v>79.42</c:v>
                </c:pt>
                <c:pt idx="70">
                  <c:v>79.680000000000007</c:v>
                </c:pt>
                <c:pt idx="71">
                  <c:v>79.16</c:v>
                </c:pt>
                <c:pt idx="72">
                  <c:v>78.88</c:v>
                </c:pt>
                <c:pt idx="73">
                  <c:v>79.36</c:v>
                </c:pt>
                <c:pt idx="74">
                  <c:v>79.41</c:v>
                </c:pt>
                <c:pt idx="75">
                  <c:v>78.3</c:v>
                </c:pt>
                <c:pt idx="76">
                  <c:v>78.08</c:v>
                </c:pt>
                <c:pt idx="77">
                  <c:v>78.03</c:v>
                </c:pt>
                <c:pt idx="78">
                  <c:v>78.34</c:v>
                </c:pt>
                <c:pt idx="79">
                  <c:v>78.430000000000007</c:v>
                </c:pt>
                <c:pt idx="80">
                  <c:v>78.91</c:v>
                </c:pt>
                <c:pt idx="81">
                  <c:v>79.28</c:v>
                </c:pt>
                <c:pt idx="82">
                  <c:v>78.61</c:v>
                </c:pt>
                <c:pt idx="83">
                  <c:v>78.69</c:v>
                </c:pt>
                <c:pt idx="84">
                  <c:v>77.739999999999995</c:v>
                </c:pt>
                <c:pt idx="85">
                  <c:v>76.78</c:v>
                </c:pt>
                <c:pt idx="86">
                  <c:v>76.739999999999995</c:v>
                </c:pt>
                <c:pt idx="87">
                  <c:v>76.67</c:v>
                </c:pt>
                <c:pt idx="88">
                  <c:v>76.06</c:v>
                </c:pt>
                <c:pt idx="89">
                  <c:v>75.59</c:v>
                </c:pt>
                <c:pt idx="90">
                  <c:v>75.069999999999993</c:v>
                </c:pt>
                <c:pt idx="91">
                  <c:v>74.19</c:v>
                </c:pt>
                <c:pt idx="92">
                  <c:v>73.989999999999995</c:v>
                </c:pt>
                <c:pt idx="93">
                  <c:v>73.87</c:v>
                </c:pt>
                <c:pt idx="94">
                  <c:v>73.56</c:v>
                </c:pt>
                <c:pt idx="95">
                  <c:v>73.39</c:v>
                </c:pt>
                <c:pt idx="96">
                  <c:v>73.510000000000005</c:v>
                </c:pt>
                <c:pt idx="97">
                  <c:v>74.34</c:v>
                </c:pt>
                <c:pt idx="98">
                  <c:v>74.12</c:v>
                </c:pt>
                <c:pt idx="99">
                  <c:v>73.930000000000007</c:v>
                </c:pt>
                <c:pt idx="100">
                  <c:v>73.94</c:v>
                </c:pt>
                <c:pt idx="101">
                  <c:v>74.3</c:v>
                </c:pt>
                <c:pt idx="102">
                  <c:v>75.430000000000007</c:v>
                </c:pt>
                <c:pt idx="103">
                  <c:v>76.739999999999995</c:v>
                </c:pt>
                <c:pt idx="104">
                  <c:v>75.98</c:v>
                </c:pt>
                <c:pt idx="105">
                  <c:v>74.84</c:v>
                </c:pt>
                <c:pt idx="106">
                  <c:v>74.58</c:v>
                </c:pt>
                <c:pt idx="107">
                  <c:v>74.58</c:v>
                </c:pt>
                <c:pt idx="108">
                  <c:v>74.55</c:v>
                </c:pt>
                <c:pt idx="109">
                  <c:v>74.37</c:v>
                </c:pt>
                <c:pt idx="110">
                  <c:v>74.03</c:v>
                </c:pt>
                <c:pt idx="111">
                  <c:v>73.430000000000007</c:v>
                </c:pt>
                <c:pt idx="112">
                  <c:v>73.72</c:v>
                </c:pt>
                <c:pt idx="113">
                  <c:v>73.98</c:v>
                </c:pt>
                <c:pt idx="114">
                  <c:v>74.14</c:v>
                </c:pt>
                <c:pt idx="115">
                  <c:v>74.760000000000005</c:v>
                </c:pt>
                <c:pt idx="116">
                  <c:v>74.849999999999994</c:v>
                </c:pt>
                <c:pt idx="117">
                  <c:v>74.150000000000006</c:v>
                </c:pt>
                <c:pt idx="118">
                  <c:v>74.25</c:v>
                </c:pt>
                <c:pt idx="119">
                  <c:v>73.900000000000006</c:v>
                </c:pt>
                <c:pt idx="120">
                  <c:v>73.73</c:v>
                </c:pt>
                <c:pt idx="121">
                  <c:v>73.73</c:v>
                </c:pt>
                <c:pt idx="122">
                  <c:v>73.709999999999994</c:v>
                </c:pt>
                <c:pt idx="123">
                  <c:v>73.55</c:v>
                </c:pt>
                <c:pt idx="124">
                  <c:v>73.430000000000007</c:v>
                </c:pt>
                <c:pt idx="125">
                  <c:v>73.7</c:v>
                </c:pt>
                <c:pt idx="126">
                  <c:v>73.73</c:v>
                </c:pt>
                <c:pt idx="127">
                  <c:v>73.48</c:v>
                </c:pt>
                <c:pt idx="128">
                  <c:v>73.489999999999995</c:v>
                </c:pt>
                <c:pt idx="129">
                  <c:v>73.22</c:v>
                </c:pt>
                <c:pt idx="130">
                  <c:v>72.709999999999994</c:v>
                </c:pt>
                <c:pt idx="131">
                  <c:v>72.239999999999995</c:v>
                </c:pt>
                <c:pt idx="132">
                  <c:v>71.459999999999994</c:v>
                </c:pt>
                <c:pt idx="133">
                  <c:v>71.22</c:v>
                </c:pt>
                <c:pt idx="134">
                  <c:v>71.66</c:v>
                </c:pt>
                <c:pt idx="135">
                  <c:v>71.66</c:v>
                </c:pt>
                <c:pt idx="136">
                  <c:v>71.7</c:v>
                </c:pt>
                <c:pt idx="137">
                  <c:v>71.41</c:v>
                </c:pt>
                <c:pt idx="138">
                  <c:v>70.95</c:v>
                </c:pt>
                <c:pt idx="139">
                  <c:v>70.959999999999994</c:v>
                </c:pt>
                <c:pt idx="140">
                  <c:v>70.760000000000005</c:v>
                </c:pt>
                <c:pt idx="141">
                  <c:v>70.510000000000005</c:v>
                </c:pt>
                <c:pt idx="142">
                  <c:v>70.47</c:v>
                </c:pt>
                <c:pt idx="143">
                  <c:v>70.16</c:v>
                </c:pt>
                <c:pt idx="144">
                  <c:v>69.260000000000005</c:v>
                </c:pt>
                <c:pt idx="145">
                  <c:v>68.66</c:v>
                </c:pt>
                <c:pt idx="146">
                  <c:v>68.709999999999994</c:v>
                </c:pt>
                <c:pt idx="147">
                  <c:v>68.94</c:v>
                </c:pt>
                <c:pt idx="148">
                  <c:v>68.67</c:v>
                </c:pt>
                <c:pt idx="149">
                  <c:v>68.67</c:v>
                </c:pt>
                <c:pt idx="150">
                  <c:v>68.44</c:v>
                </c:pt>
                <c:pt idx="151">
                  <c:v>68.41</c:v>
                </c:pt>
                <c:pt idx="152">
                  <c:v>68.69</c:v>
                </c:pt>
                <c:pt idx="153">
                  <c:v>68.84</c:v>
                </c:pt>
                <c:pt idx="154">
                  <c:v>69.45</c:v>
                </c:pt>
                <c:pt idx="155">
                  <c:v>69.67</c:v>
                </c:pt>
                <c:pt idx="156">
                  <c:v>69.680000000000007</c:v>
                </c:pt>
                <c:pt idx="157">
                  <c:v>69.89</c:v>
                </c:pt>
                <c:pt idx="158">
                  <c:v>69.900000000000006</c:v>
                </c:pt>
                <c:pt idx="159">
                  <c:v>69.599999999999994</c:v>
                </c:pt>
                <c:pt idx="160">
                  <c:v>69.61</c:v>
                </c:pt>
                <c:pt idx="161">
                  <c:v>69.56</c:v>
                </c:pt>
                <c:pt idx="162">
                  <c:v>69.430000000000007</c:v>
                </c:pt>
                <c:pt idx="163">
                  <c:v>69.430000000000007</c:v>
                </c:pt>
                <c:pt idx="164">
                  <c:v>69.45</c:v>
                </c:pt>
                <c:pt idx="165">
                  <c:v>69.14</c:v>
                </c:pt>
                <c:pt idx="166">
                  <c:v>68.88</c:v>
                </c:pt>
                <c:pt idx="167">
                  <c:v>69.239999999999995</c:v>
                </c:pt>
                <c:pt idx="168">
                  <c:v>69.36</c:v>
                </c:pt>
                <c:pt idx="169">
                  <c:v>69.45</c:v>
                </c:pt>
                <c:pt idx="170">
                  <c:v>69.430000000000007</c:v>
                </c:pt>
                <c:pt idx="171">
                  <c:v>69.69</c:v>
                </c:pt>
                <c:pt idx="172">
                  <c:v>70.28</c:v>
                </c:pt>
                <c:pt idx="173">
                  <c:v>70.89</c:v>
                </c:pt>
                <c:pt idx="174">
                  <c:v>70.790000000000006</c:v>
                </c:pt>
                <c:pt idx="175">
                  <c:v>70.61</c:v>
                </c:pt>
                <c:pt idx="176">
                  <c:v>71.010000000000005</c:v>
                </c:pt>
                <c:pt idx="177">
                  <c:v>71.010000000000005</c:v>
                </c:pt>
                <c:pt idx="178">
                  <c:v>71.19</c:v>
                </c:pt>
                <c:pt idx="179">
                  <c:v>71.7</c:v>
                </c:pt>
                <c:pt idx="180">
                  <c:v>71.58</c:v>
                </c:pt>
                <c:pt idx="181">
                  <c:v>71.11</c:v>
                </c:pt>
                <c:pt idx="182">
                  <c:v>70.91</c:v>
                </c:pt>
                <c:pt idx="183">
                  <c:v>70.98</c:v>
                </c:pt>
                <c:pt idx="184">
                  <c:v>71.02</c:v>
                </c:pt>
                <c:pt idx="185">
                  <c:v>70.930000000000007</c:v>
                </c:pt>
                <c:pt idx="186">
                  <c:v>70.91</c:v>
                </c:pt>
                <c:pt idx="187">
                  <c:v>71</c:v>
                </c:pt>
                <c:pt idx="188">
                  <c:v>70.989999999999995</c:v>
                </c:pt>
                <c:pt idx="189">
                  <c:v>71.28</c:v>
                </c:pt>
                <c:pt idx="190">
                  <c:v>71.56</c:v>
                </c:pt>
                <c:pt idx="191">
                  <c:v>71.69</c:v>
                </c:pt>
                <c:pt idx="192">
                  <c:v>71.77</c:v>
                </c:pt>
                <c:pt idx="193">
                  <c:v>71.34</c:v>
                </c:pt>
                <c:pt idx="194">
                  <c:v>70.89</c:v>
                </c:pt>
                <c:pt idx="195">
                  <c:v>71.02</c:v>
                </c:pt>
                <c:pt idx="196">
                  <c:v>71.38</c:v>
                </c:pt>
                <c:pt idx="197">
                  <c:v>71.62</c:v>
                </c:pt>
                <c:pt idx="198">
                  <c:v>71.63</c:v>
                </c:pt>
                <c:pt idx="199">
                  <c:v>71.61</c:v>
                </c:pt>
                <c:pt idx="200">
                  <c:v>71.72</c:v>
                </c:pt>
                <c:pt idx="201">
                  <c:v>72.040000000000006</c:v>
                </c:pt>
                <c:pt idx="202">
                  <c:v>72.62</c:v>
                </c:pt>
                <c:pt idx="203">
                  <c:v>73.45</c:v>
                </c:pt>
                <c:pt idx="204">
                  <c:v>73.69</c:v>
                </c:pt>
                <c:pt idx="205">
                  <c:v>73.86</c:v>
                </c:pt>
                <c:pt idx="206">
                  <c:v>73.8</c:v>
                </c:pt>
                <c:pt idx="207">
                  <c:v>73.59</c:v>
                </c:pt>
                <c:pt idx="208">
                  <c:v>73.27</c:v>
                </c:pt>
                <c:pt idx="209">
                  <c:v>73.11</c:v>
                </c:pt>
                <c:pt idx="210">
                  <c:v>73.38</c:v>
                </c:pt>
                <c:pt idx="211">
                  <c:v>73.59</c:v>
                </c:pt>
                <c:pt idx="212">
                  <c:v>73.599999999999994</c:v>
                </c:pt>
                <c:pt idx="213">
                  <c:v>73.59</c:v>
                </c:pt>
                <c:pt idx="214">
                  <c:v>73.38</c:v>
                </c:pt>
                <c:pt idx="215">
                  <c:v>73.25</c:v>
                </c:pt>
                <c:pt idx="216">
                  <c:v>73.430000000000007</c:v>
                </c:pt>
                <c:pt idx="217">
                  <c:v>73.27</c:v>
                </c:pt>
                <c:pt idx="218">
                  <c:v>73.05</c:v>
                </c:pt>
                <c:pt idx="219">
                  <c:v>73.05</c:v>
                </c:pt>
                <c:pt idx="220">
                  <c:v>73.150000000000006</c:v>
                </c:pt>
                <c:pt idx="221">
                  <c:v>73.31</c:v>
                </c:pt>
                <c:pt idx="222">
                  <c:v>73.28</c:v>
                </c:pt>
                <c:pt idx="223">
                  <c:v>73.48</c:v>
                </c:pt>
                <c:pt idx="224">
                  <c:v>74.02</c:v>
                </c:pt>
                <c:pt idx="225">
                  <c:v>74.38</c:v>
                </c:pt>
                <c:pt idx="226">
                  <c:v>74.38</c:v>
                </c:pt>
                <c:pt idx="227">
                  <c:v>74.42</c:v>
                </c:pt>
                <c:pt idx="228">
                  <c:v>74.58</c:v>
                </c:pt>
                <c:pt idx="229">
                  <c:v>75.14</c:v>
                </c:pt>
                <c:pt idx="230">
                  <c:v>75.39</c:v>
                </c:pt>
                <c:pt idx="231">
                  <c:v>74.84</c:v>
                </c:pt>
                <c:pt idx="232">
                  <c:v>74.44</c:v>
                </c:pt>
                <c:pt idx="233">
                  <c:v>74.44</c:v>
                </c:pt>
                <c:pt idx="234">
                  <c:v>74.209999999999994</c:v>
                </c:pt>
                <c:pt idx="235">
                  <c:v>73.78</c:v>
                </c:pt>
                <c:pt idx="236">
                  <c:v>73.89</c:v>
                </c:pt>
                <c:pt idx="237">
                  <c:v>74.849999999999994</c:v>
                </c:pt>
                <c:pt idx="238">
                  <c:v>75.28</c:v>
                </c:pt>
                <c:pt idx="239">
                  <c:v>75.2</c:v>
                </c:pt>
                <c:pt idx="240">
                  <c:v>75.2</c:v>
                </c:pt>
                <c:pt idx="241">
                  <c:v>75.400000000000006</c:v>
                </c:pt>
                <c:pt idx="242">
                  <c:v>75.87</c:v>
                </c:pt>
                <c:pt idx="243">
                  <c:v>76.040000000000006</c:v>
                </c:pt>
                <c:pt idx="244">
                  <c:v>75.569999999999993</c:v>
                </c:pt>
                <c:pt idx="245">
                  <c:v>75.12</c:v>
                </c:pt>
                <c:pt idx="246">
                  <c:v>74.930000000000007</c:v>
                </c:pt>
                <c:pt idx="247">
                  <c:v>74.930000000000007</c:v>
                </c:pt>
                <c:pt idx="248">
                  <c:v>74.959999999999994</c:v>
                </c:pt>
                <c:pt idx="249">
                  <c:v>75.08</c:v>
                </c:pt>
                <c:pt idx="250">
                  <c:v>75.040000000000006</c:v>
                </c:pt>
                <c:pt idx="251">
                  <c:v>75.06</c:v>
                </c:pt>
                <c:pt idx="252">
                  <c:v>75.14</c:v>
                </c:pt>
                <c:pt idx="253">
                  <c:v>75.27</c:v>
                </c:pt>
                <c:pt idx="254">
                  <c:v>75.27</c:v>
                </c:pt>
                <c:pt idx="255">
                  <c:v>75.650000000000006</c:v>
                </c:pt>
                <c:pt idx="256">
                  <c:v>76.11</c:v>
                </c:pt>
                <c:pt idx="257">
                  <c:v>76.31</c:v>
                </c:pt>
                <c:pt idx="258">
                  <c:v>76.81</c:v>
                </c:pt>
                <c:pt idx="259">
                  <c:v>77.2</c:v>
                </c:pt>
                <c:pt idx="260">
                  <c:v>77.430000000000007</c:v>
                </c:pt>
                <c:pt idx="261">
                  <c:v>77.430000000000007</c:v>
                </c:pt>
                <c:pt idx="262">
                  <c:v>78.08</c:v>
                </c:pt>
                <c:pt idx="263">
                  <c:v>78.98</c:v>
                </c:pt>
                <c:pt idx="264">
                  <c:v>78.86</c:v>
                </c:pt>
                <c:pt idx="265">
                  <c:v>78.040000000000006</c:v>
                </c:pt>
                <c:pt idx="266">
                  <c:v>77.709999999999994</c:v>
                </c:pt>
                <c:pt idx="267">
                  <c:v>78.22</c:v>
                </c:pt>
                <c:pt idx="268">
                  <c:v>78.28</c:v>
                </c:pt>
                <c:pt idx="269">
                  <c:v>78.260000000000005</c:v>
                </c:pt>
                <c:pt idx="270">
                  <c:v>78.25</c:v>
                </c:pt>
                <c:pt idx="271">
                  <c:v>78.22</c:v>
                </c:pt>
                <c:pt idx="272">
                  <c:v>77.98</c:v>
                </c:pt>
                <c:pt idx="273">
                  <c:v>77.400000000000006</c:v>
                </c:pt>
                <c:pt idx="274">
                  <c:v>77.040000000000006</c:v>
                </c:pt>
                <c:pt idx="275">
                  <c:v>76.98</c:v>
                </c:pt>
                <c:pt idx="276">
                  <c:v>76.98</c:v>
                </c:pt>
                <c:pt idx="277">
                  <c:v>77.08</c:v>
                </c:pt>
                <c:pt idx="278">
                  <c:v>77.19</c:v>
                </c:pt>
                <c:pt idx="279">
                  <c:v>77.5</c:v>
                </c:pt>
                <c:pt idx="280">
                  <c:v>77.81</c:v>
                </c:pt>
                <c:pt idx="281">
                  <c:v>77.91</c:v>
                </c:pt>
                <c:pt idx="282">
                  <c:v>77.94</c:v>
                </c:pt>
                <c:pt idx="283">
                  <c:v>77.88</c:v>
                </c:pt>
                <c:pt idx="284">
                  <c:v>77.73</c:v>
                </c:pt>
                <c:pt idx="285">
                  <c:v>77.37</c:v>
                </c:pt>
                <c:pt idx="286">
                  <c:v>76.94</c:v>
                </c:pt>
                <c:pt idx="287">
                  <c:v>76.66</c:v>
                </c:pt>
                <c:pt idx="288">
                  <c:v>76.34</c:v>
                </c:pt>
                <c:pt idx="289">
                  <c:v>76.34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2-4E38-8787-D71E29796378}"/>
            </c:ext>
          </c:extLst>
        </c:ser>
        <c:ser>
          <c:idx val="1"/>
          <c:order val="1"/>
          <c:tx>
            <c:strRef>
              <c:f>'Нейронная сеть'!$G$28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'Нейронная сеть'!$B$38:$B$327</c:f>
              <c:numCache>
                <c:formatCode>m/d/yyyy</c:formatCode>
                <c:ptCount val="290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  <c:pt idx="72">
                  <c:v>43912</c:v>
                </c:pt>
                <c:pt idx="73">
                  <c:v>43913</c:v>
                </c:pt>
                <c:pt idx="74">
                  <c:v>43914</c:v>
                </c:pt>
                <c:pt idx="75">
                  <c:v>43915</c:v>
                </c:pt>
                <c:pt idx="76">
                  <c:v>43916</c:v>
                </c:pt>
                <c:pt idx="77">
                  <c:v>43917</c:v>
                </c:pt>
                <c:pt idx="78">
                  <c:v>43918</c:v>
                </c:pt>
                <c:pt idx="79">
                  <c:v>43919</c:v>
                </c:pt>
                <c:pt idx="80">
                  <c:v>43920</c:v>
                </c:pt>
                <c:pt idx="81">
                  <c:v>43921</c:v>
                </c:pt>
                <c:pt idx="82">
                  <c:v>43922</c:v>
                </c:pt>
                <c:pt idx="83">
                  <c:v>43923</c:v>
                </c:pt>
                <c:pt idx="84">
                  <c:v>43924</c:v>
                </c:pt>
                <c:pt idx="85">
                  <c:v>43925</c:v>
                </c:pt>
                <c:pt idx="86">
                  <c:v>43926</c:v>
                </c:pt>
                <c:pt idx="87">
                  <c:v>43927</c:v>
                </c:pt>
                <c:pt idx="88">
                  <c:v>43928</c:v>
                </c:pt>
                <c:pt idx="89">
                  <c:v>43929</c:v>
                </c:pt>
                <c:pt idx="90">
                  <c:v>43930</c:v>
                </c:pt>
                <c:pt idx="91">
                  <c:v>43931</c:v>
                </c:pt>
                <c:pt idx="92">
                  <c:v>43932</c:v>
                </c:pt>
                <c:pt idx="93">
                  <c:v>43933</c:v>
                </c:pt>
                <c:pt idx="94">
                  <c:v>43934</c:v>
                </c:pt>
                <c:pt idx="95">
                  <c:v>43935</c:v>
                </c:pt>
                <c:pt idx="96">
                  <c:v>43936</c:v>
                </c:pt>
                <c:pt idx="97">
                  <c:v>43937</c:v>
                </c:pt>
                <c:pt idx="98">
                  <c:v>43938</c:v>
                </c:pt>
                <c:pt idx="99">
                  <c:v>43939</c:v>
                </c:pt>
                <c:pt idx="100">
                  <c:v>43940</c:v>
                </c:pt>
                <c:pt idx="101">
                  <c:v>43941</c:v>
                </c:pt>
                <c:pt idx="102">
                  <c:v>43942</c:v>
                </c:pt>
                <c:pt idx="103">
                  <c:v>43943</c:v>
                </c:pt>
                <c:pt idx="104">
                  <c:v>43944</c:v>
                </c:pt>
                <c:pt idx="105">
                  <c:v>43945</c:v>
                </c:pt>
                <c:pt idx="106">
                  <c:v>43946</c:v>
                </c:pt>
                <c:pt idx="107">
                  <c:v>43947</c:v>
                </c:pt>
                <c:pt idx="108">
                  <c:v>43948</c:v>
                </c:pt>
                <c:pt idx="109">
                  <c:v>43949</c:v>
                </c:pt>
                <c:pt idx="110">
                  <c:v>43950</c:v>
                </c:pt>
                <c:pt idx="111">
                  <c:v>43951</c:v>
                </c:pt>
                <c:pt idx="112">
                  <c:v>43952</c:v>
                </c:pt>
                <c:pt idx="113">
                  <c:v>43953</c:v>
                </c:pt>
                <c:pt idx="114">
                  <c:v>43954</c:v>
                </c:pt>
                <c:pt idx="115">
                  <c:v>43955</c:v>
                </c:pt>
                <c:pt idx="116">
                  <c:v>43956</c:v>
                </c:pt>
                <c:pt idx="117">
                  <c:v>43957</c:v>
                </c:pt>
                <c:pt idx="118">
                  <c:v>43958</c:v>
                </c:pt>
                <c:pt idx="119">
                  <c:v>43959</c:v>
                </c:pt>
                <c:pt idx="120">
                  <c:v>43960</c:v>
                </c:pt>
                <c:pt idx="121">
                  <c:v>43961</c:v>
                </c:pt>
                <c:pt idx="122">
                  <c:v>43962</c:v>
                </c:pt>
                <c:pt idx="123">
                  <c:v>43963</c:v>
                </c:pt>
                <c:pt idx="124">
                  <c:v>43964</c:v>
                </c:pt>
                <c:pt idx="125">
                  <c:v>43965</c:v>
                </c:pt>
                <c:pt idx="126">
                  <c:v>43966</c:v>
                </c:pt>
                <c:pt idx="127">
                  <c:v>43967</c:v>
                </c:pt>
                <c:pt idx="128">
                  <c:v>43968</c:v>
                </c:pt>
                <c:pt idx="129">
                  <c:v>43969</c:v>
                </c:pt>
                <c:pt idx="130">
                  <c:v>43970</c:v>
                </c:pt>
                <c:pt idx="131">
                  <c:v>43971</c:v>
                </c:pt>
                <c:pt idx="132">
                  <c:v>43972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44013</c:v>
                </c:pt>
                <c:pt idx="174">
                  <c:v>44014</c:v>
                </c:pt>
                <c:pt idx="175">
                  <c:v>44015</c:v>
                </c:pt>
                <c:pt idx="176">
                  <c:v>44016</c:v>
                </c:pt>
                <c:pt idx="177">
                  <c:v>44017</c:v>
                </c:pt>
                <c:pt idx="178">
                  <c:v>44018</c:v>
                </c:pt>
                <c:pt idx="179">
                  <c:v>44019</c:v>
                </c:pt>
                <c:pt idx="180">
                  <c:v>44020</c:v>
                </c:pt>
                <c:pt idx="181">
                  <c:v>44021</c:v>
                </c:pt>
                <c:pt idx="182">
                  <c:v>44022</c:v>
                </c:pt>
                <c:pt idx="183">
                  <c:v>44023</c:v>
                </c:pt>
                <c:pt idx="184">
                  <c:v>44024</c:v>
                </c:pt>
                <c:pt idx="185">
                  <c:v>44025</c:v>
                </c:pt>
                <c:pt idx="186">
                  <c:v>44026</c:v>
                </c:pt>
                <c:pt idx="187">
                  <c:v>44027</c:v>
                </c:pt>
                <c:pt idx="188">
                  <c:v>44028</c:v>
                </c:pt>
                <c:pt idx="189">
                  <c:v>44029</c:v>
                </c:pt>
                <c:pt idx="190">
                  <c:v>44030</c:v>
                </c:pt>
                <c:pt idx="191">
                  <c:v>44031</c:v>
                </c:pt>
                <c:pt idx="192">
                  <c:v>44032</c:v>
                </c:pt>
                <c:pt idx="193">
                  <c:v>44033</c:v>
                </c:pt>
                <c:pt idx="194">
                  <c:v>44034</c:v>
                </c:pt>
                <c:pt idx="195">
                  <c:v>44035</c:v>
                </c:pt>
                <c:pt idx="196">
                  <c:v>44036</c:v>
                </c:pt>
                <c:pt idx="197">
                  <c:v>44037</c:v>
                </c:pt>
                <c:pt idx="198">
                  <c:v>44038</c:v>
                </c:pt>
                <c:pt idx="199">
                  <c:v>44039</c:v>
                </c:pt>
                <c:pt idx="200">
                  <c:v>44040</c:v>
                </c:pt>
                <c:pt idx="201">
                  <c:v>44041</c:v>
                </c:pt>
                <c:pt idx="202">
                  <c:v>44042</c:v>
                </c:pt>
                <c:pt idx="203">
                  <c:v>44043</c:v>
                </c:pt>
                <c:pt idx="204">
                  <c:v>44044</c:v>
                </c:pt>
                <c:pt idx="205">
                  <c:v>44045</c:v>
                </c:pt>
                <c:pt idx="206">
                  <c:v>44046</c:v>
                </c:pt>
                <c:pt idx="207">
                  <c:v>44047</c:v>
                </c:pt>
                <c:pt idx="208">
                  <c:v>44048</c:v>
                </c:pt>
                <c:pt idx="209">
                  <c:v>44049</c:v>
                </c:pt>
                <c:pt idx="210">
                  <c:v>44050</c:v>
                </c:pt>
                <c:pt idx="211">
                  <c:v>44051</c:v>
                </c:pt>
                <c:pt idx="212">
                  <c:v>44052</c:v>
                </c:pt>
                <c:pt idx="213">
                  <c:v>44053</c:v>
                </c:pt>
                <c:pt idx="214">
                  <c:v>44054</c:v>
                </c:pt>
                <c:pt idx="215">
                  <c:v>44055</c:v>
                </c:pt>
                <c:pt idx="216">
                  <c:v>44056</c:v>
                </c:pt>
                <c:pt idx="217">
                  <c:v>44057</c:v>
                </c:pt>
                <c:pt idx="218">
                  <c:v>44058</c:v>
                </c:pt>
                <c:pt idx="219">
                  <c:v>44059</c:v>
                </c:pt>
                <c:pt idx="220">
                  <c:v>44060</c:v>
                </c:pt>
                <c:pt idx="221">
                  <c:v>44061</c:v>
                </c:pt>
                <c:pt idx="222">
                  <c:v>44062</c:v>
                </c:pt>
                <c:pt idx="223">
                  <c:v>44063</c:v>
                </c:pt>
                <c:pt idx="224">
                  <c:v>44064</c:v>
                </c:pt>
                <c:pt idx="225">
                  <c:v>44065</c:v>
                </c:pt>
                <c:pt idx="226">
                  <c:v>44066</c:v>
                </c:pt>
                <c:pt idx="227">
                  <c:v>44067</c:v>
                </c:pt>
                <c:pt idx="228">
                  <c:v>44068</c:v>
                </c:pt>
                <c:pt idx="229">
                  <c:v>44069</c:v>
                </c:pt>
                <c:pt idx="230">
                  <c:v>44070</c:v>
                </c:pt>
                <c:pt idx="231">
                  <c:v>44071</c:v>
                </c:pt>
                <c:pt idx="232">
                  <c:v>44072</c:v>
                </c:pt>
                <c:pt idx="233">
                  <c:v>44073</c:v>
                </c:pt>
                <c:pt idx="234">
                  <c:v>44074</c:v>
                </c:pt>
                <c:pt idx="235">
                  <c:v>44075</c:v>
                </c:pt>
                <c:pt idx="236">
                  <c:v>44076</c:v>
                </c:pt>
                <c:pt idx="237">
                  <c:v>44077</c:v>
                </c:pt>
                <c:pt idx="238">
                  <c:v>44078</c:v>
                </c:pt>
                <c:pt idx="239">
                  <c:v>44079</c:v>
                </c:pt>
                <c:pt idx="240">
                  <c:v>44080</c:v>
                </c:pt>
                <c:pt idx="241">
                  <c:v>44081</c:v>
                </c:pt>
                <c:pt idx="242">
                  <c:v>44082</c:v>
                </c:pt>
                <c:pt idx="243">
                  <c:v>44083</c:v>
                </c:pt>
                <c:pt idx="244">
                  <c:v>44084</c:v>
                </c:pt>
                <c:pt idx="245">
                  <c:v>44085</c:v>
                </c:pt>
                <c:pt idx="246">
                  <c:v>44086</c:v>
                </c:pt>
                <c:pt idx="247">
                  <c:v>44087</c:v>
                </c:pt>
                <c:pt idx="248">
                  <c:v>44088</c:v>
                </c:pt>
                <c:pt idx="249">
                  <c:v>44089</c:v>
                </c:pt>
                <c:pt idx="250">
                  <c:v>44090</c:v>
                </c:pt>
                <c:pt idx="251">
                  <c:v>44091</c:v>
                </c:pt>
                <c:pt idx="252">
                  <c:v>44092</c:v>
                </c:pt>
                <c:pt idx="253">
                  <c:v>44093</c:v>
                </c:pt>
                <c:pt idx="254">
                  <c:v>44094</c:v>
                </c:pt>
                <c:pt idx="255">
                  <c:v>44095</c:v>
                </c:pt>
                <c:pt idx="256">
                  <c:v>44096</c:v>
                </c:pt>
                <c:pt idx="257">
                  <c:v>44097</c:v>
                </c:pt>
                <c:pt idx="258">
                  <c:v>44098</c:v>
                </c:pt>
                <c:pt idx="259">
                  <c:v>44099</c:v>
                </c:pt>
                <c:pt idx="260">
                  <c:v>44100</c:v>
                </c:pt>
                <c:pt idx="261">
                  <c:v>44101</c:v>
                </c:pt>
                <c:pt idx="262">
                  <c:v>44102</c:v>
                </c:pt>
                <c:pt idx="263">
                  <c:v>44103</c:v>
                </c:pt>
                <c:pt idx="264">
                  <c:v>44104</c:v>
                </c:pt>
                <c:pt idx="265">
                  <c:v>44105</c:v>
                </c:pt>
                <c:pt idx="266">
                  <c:v>44106</c:v>
                </c:pt>
                <c:pt idx="267">
                  <c:v>44107</c:v>
                </c:pt>
                <c:pt idx="268">
                  <c:v>44108</c:v>
                </c:pt>
                <c:pt idx="269">
                  <c:v>44109</c:v>
                </c:pt>
                <c:pt idx="270">
                  <c:v>44110</c:v>
                </c:pt>
                <c:pt idx="271">
                  <c:v>44111</c:v>
                </c:pt>
                <c:pt idx="272">
                  <c:v>44112</c:v>
                </c:pt>
                <c:pt idx="273">
                  <c:v>44113</c:v>
                </c:pt>
                <c:pt idx="274">
                  <c:v>44114</c:v>
                </c:pt>
                <c:pt idx="275">
                  <c:v>44115</c:v>
                </c:pt>
                <c:pt idx="276">
                  <c:v>44116</c:v>
                </c:pt>
                <c:pt idx="277">
                  <c:v>44117</c:v>
                </c:pt>
                <c:pt idx="278">
                  <c:v>44118</c:v>
                </c:pt>
                <c:pt idx="279">
                  <c:v>44119</c:v>
                </c:pt>
                <c:pt idx="280">
                  <c:v>44120</c:v>
                </c:pt>
                <c:pt idx="281">
                  <c:v>44121</c:v>
                </c:pt>
                <c:pt idx="282">
                  <c:v>44122</c:v>
                </c:pt>
                <c:pt idx="283">
                  <c:v>44123</c:v>
                </c:pt>
                <c:pt idx="284">
                  <c:v>44124</c:v>
                </c:pt>
                <c:pt idx="285">
                  <c:v>44125</c:v>
                </c:pt>
                <c:pt idx="286">
                  <c:v>44126</c:v>
                </c:pt>
                <c:pt idx="287">
                  <c:v>44127</c:v>
                </c:pt>
                <c:pt idx="288">
                  <c:v>44128</c:v>
                </c:pt>
                <c:pt idx="289">
                  <c:v>44129</c:v>
                </c:pt>
              </c:numCache>
            </c:numRef>
          </c:cat>
          <c:val>
            <c:numRef>
              <c:f>'Нейронная сеть'!$G$38:$G$327</c:f>
              <c:numCache>
                <c:formatCode>General</c:formatCode>
                <c:ptCount val="290"/>
                <c:pt idx="0">
                  <c:v>65.756130074283789</c:v>
                </c:pt>
                <c:pt idx="1">
                  <c:v>65.749138995363978</c:v>
                </c:pt>
                <c:pt idx="2">
                  <c:v>65.73360479210433</c:v>
                </c:pt>
                <c:pt idx="3">
                  <c:v>65.505523124835065</c:v>
                </c:pt>
                <c:pt idx="4">
                  <c:v>65.414844442747835</c:v>
                </c:pt>
                <c:pt idx="5">
                  <c:v>65.473605417920837</c:v>
                </c:pt>
                <c:pt idx="6">
                  <c:v>65.404906721758465</c:v>
                </c:pt>
                <c:pt idx="7">
                  <c:v>65.265059533870144</c:v>
                </c:pt>
                <c:pt idx="8">
                  <c:v>65.380571418528405</c:v>
                </c:pt>
                <c:pt idx="9">
                  <c:v>65.50772623134911</c:v>
                </c:pt>
                <c:pt idx="10">
                  <c:v>65.486766442933813</c:v>
                </c:pt>
                <c:pt idx="11">
                  <c:v>65.492946926141741</c:v>
                </c:pt>
                <c:pt idx="12">
                  <c:v>65.570955750447823</c:v>
                </c:pt>
                <c:pt idx="13">
                  <c:v>65.634615711164926</c:v>
                </c:pt>
                <c:pt idx="14">
                  <c:v>65.632400397671788</c:v>
                </c:pt>
                <c:pt idx="15">
                  <c:v>65.687079982545043</c:v>
                </c:pt>
                <c:pt idx="16">
                  <c:v>65.7651540043111</c:v>
                </c:pt>
                <c:pt idx="17">
                  <c:v>65.752140788626704</c:v>
                </c:pt>
                <c:pt idx="18">
                  <c:v>65.812972415944031</c:v>
                </c:pt>
                <c:pt idx="19">
                  <c:v>65.946930994105017</c:v>
                </c:pt>
                <c:pt idx="20">
                  <c:v>65.937285561992425</c:v>
                </c:pt>
                <c:pt idx="21">
                  <c:v>66.156444782841845</c:v>
                </c:pt>
                <c:pt idx="22">
                  <c:v>66.368896322169718</c:v>
                </c:pt>
                <c:pt idx="23">
                  <c:v>66.263411312403221</c:v>
                </c:pt>
                <c:pt idx="24">
                  <c:v>66.452180331313258</c:v>
                </c:pt>
                <c:pt idx="25">
                  <c:v>66.877689812245549</c:v>
                </c:pt>
                <c:pt idx="26">
                  <c:v>66.857796518634743</c:v>
                </c:pt>
                <c:pt idx="27">
                  <c:v>66.68750069149641</c:v>
                </c:pt>
                <c:pt idx="28">
                  <c:v>66.910812614910412</c:v>
                </c:pt>
                <c:pt idx="29">
                  <c:v>66.983513392768302</c:v>
                </c:pt>
                <c:pt idx="30">
                  <c:v>66.731721845250789</c:v>
                </c:pt>
                <c:pt idx="31">
                  <c:v>66.740998479636346</c:v>
                </c:pt>
                <c:pt idx="32">
                  <c:v>67.050279807320422</c:v>
                </c:pt>
                <c:pt idx="33">
                  <c:v>67.021367657201552</c:v>
                </c:pt>
                <c:pt idx="34">
                  <c:v>66.776944258117268</c:v>
                </c:pt>
                <c:pt idx="35">
                  <c:v>66.979253946637598</c:v>
                </c:pt>
                <c:pt idx="36">
                  <c:v>67.17028846423419</c:v>
                </c:pt>
                <c:pt idx="37">
                  <c:v>66.902331857730942</c:v>
                </c:pt>
                <c:pt idx="38">
                  <c:v>66.885821599969233</c:v>
                </c:pt>
                <c:pt idx="39">
                  <c:v>67.040673185295418</c:v>
                </c:pt>
                <c:pt idx="40">
                  <c:v>66.902501347188363</c:v>
                </c:pt>
                <c:pt idx="41">
                  <c:v>66.826911571492658</c:v>
                </c:pt>
                <c:pt idx="42">
                  <c:v>66.898307641545827</c:v>
                </c:pt>
                <c:pt idx="43">
                  <c:v>67.076925526514728</c:v>
                </c:pt>
                <c:pt idx="44">
                  <c:v>67.113236526488905</c:v>
                </c:pt>
                <c:pt idx="45">
                  <c:v>67.069770489793981</c:v>
                </c:pt>
                <c:pt idx="46">
                  <c:v>67.323186422117985</c:v>
                </c:pt>
                <c:pt idx="47">
                  <c:v>67.504480529247473</c:v>
                </c:pt>
                <c:pt idx="48">
                  <c:v>67.466102957785523</c:v>
                </c:pt>
                <c:pt idx="49">
                  <c:v>67.771930035030906</c:v>
                </c:pt>
                <c:pt idx="50">
                  <c:v>68.173622574521829</c:v>
                </c:pt>
                <c:pt idx="51">
                  <c:v>68.218587866008477</c:v>
                </c:pt>
                <c:pt idx="52">
                  <c:v>68.368410884564881</c:v>
                </c:pt>
                <c:pt idx="53">
                  <c:v>68.878658395653829</c:v>
                </c:pt>
                <c:pt idx="54">
                  <c:v>69.016775333457574</c:v>
                </c:pt>
                <c:pt idx="55">
                  <c:v>68.864213612364651</c:v>
                </c:pt>
                <c:pt idx="56">
                  <c:v>68.958061967738217</c:v>
                </c:pt>
                <c:pt idx="57">
                  <c:v>69.120607709960098</c:v>
                </c:pt>
                <c:pt idx="58">
                  <c:v>69.062575720248404</c:v>
                </c:pt>
                <c:pt idx="59">
                  <c:v>69.051902448148212</c:v>
                </c:pt>
                <c:pt idx="60">
                  <c:v>69.826137977728436</c:v>
                </c:pt>
                <c:pt idx="61">
                  <c:v>70.209226807917673</c:v>
                </c:pt>
                <c:pt idx="62">
                  <c:v>69.879652680670091</c:v>
                </c:pt>
                <c:pt idx="63">
                  <c:v>71.63302334701649</c:v>
                </c:pt>
                <c:pt idx="64">
                  <c:v>72.528194344638578</c:v>
                </c:pt>
                <c:pt idx="65">
                  <c:v>71.440729138896856</c:v>
                </c:pt>
                <c:pt idx="66">
                  <c:v>72.608472511202379</c:v>
                </c:pt>
                <c:pt idx="67">
                  <c:v>73.614425544979056</c:v>
                </c:pt>
                <c:pt idx="68">
                  <c:v>72.771106359857811</c:v>
                </c:pt>
                <c:pt idx="69">
                  <c:v>72.972478668545662</c:v>
                </c:pt>
                <c:pt idx="70">
                  <c:v>74.198273296242775</c:v>
                </c:pt>
                <c:pt idx="71">
                  <c:v>74.05087774238855</c:v>
                </c:pt>
                <c:pt idx="72">
                  <c:v>74.543898292624903</c:v>
                </c:pt>
                <c:pt idx="73">
                  <c:v>75.713637381494522</c:v>
                </c:pt>
                <c:pt idx="74">
                  <c:v>75.596214178367845</c:v>
                </c:pt>
                <c:pt idx="75">
                  <c:v>75.535300877420624</c:v>
                </c:pt>
                <c:pt idx="76">
                  <c:v>76.096355510745525</c:v>
                </c:pt>
                <c:pt idx="77">
                  <c:v>76.419102544523355</c:v>
                </c:pt>
                <c:pt idx="78">
                  <c:v>75.813404351441648</c:v>
                </c:pt>
                <c:pt idx="79">
                  <c:v>75.359872580713471</c:v>
                </c:pt>
                <c:pt idx="80">
                  <c:v>75.551787453926394</c:v>
                </c:pt>
                <c:pt idx="81">
                  <c:v>75.749857606997566</c:v>
                </c:pt>
                <c:pt idx="82">
                  <c:v>75.597343718890869</c:v>
                </c:pt>
                <c:pt idx="83">
                  <c:v>75.418099622952482</c:v>
                </c:pt>
                <c:pt idx="84">
                  <c:v>75.760359266010994</c:v>
                </c:pt>
                <c:pt idx="85">
                  <c:v>75.674646497671645</c:v>
                </c:pt>
                <c:pt idx="86">
                  <c:v>75.401153575044447</c:v>
                </c:pt>
                <c:pt idx="87">
                  <c:v>75.535581506856118</c:v>
                </c:pt>
                <c:pt idx="88">
                  <c:v>75.204706892355844</c:v>
                </c:pt>
                <c:pt idx="89">
                  <c:v>74.747390324598641</c:v>
                </c:pt>
                <c:pt idx="90">
                  <c:v>74.806788846656147</c:v>
                </c:pt>
                <c:pt idx="91">
                  <c:v>74.565586751800097</c:v>
                </c:pt>
                <c:pt idx="92">
                  <c:v>73.960171750398501</c:v>
                </c:pt>
                <c:pt idx="93">
                  <c:v>73.919012195519286</c:v>
                </c:pt>
                <c:pt idx="94">
                  <c:v>73.79314410743342</c:v>
                </c:pt>
                <c:pt idx="95">
                  <c:v>73.374602688988404</c:v>
                </c:pt>
                <c:pt idx="96">
                  <c:v>73.296399225695282</c:v>
                </c:pt>
                <c:pt idx="97">
                  <c:v>73.223814056179322</c:v>
                </c:pt>
                <c:pt idx="98">
                  <c:v>73.057077969878463</c:v>
                </c:pt>
                <c:pt idx="99">
                  <c:v>72.914322325674277</c:v>
                </c:pt>
                <c:pt idx="100">
                  <c:v>73.155431579542608</c:v>
                </c:pt>
                <c:pt idx="101">
                  <c:v>73.362099657752083</c:v>
                </c:pt>
                <c:pt idx="102">
                  <c:v>73.159234236722639</c:v>
                </c:pt>
                <c:pt idx="103">
                  <c:v>73.300685137375908</c:v>
                </c:pt>
                <c:pt idx="104">
                  <c:v>73.69588932919379</c:v>
                </c:pt>
                <c:pt idx="105">
                  <c:v>73.707262713678389</c:v>
                </c:pt>
                <c:pt idx="106">
                  <c:v>73.964342099560312</c:v>
                </c:pt>
                <c:pt idx="107">
                  <c:v>74.223593492600045</c:v>
                </c:pt>
                <c:pt idx="108">
                  <c:v>73.744714870127694</c:v>
                </c:pt>
                <c:pt idx="109">
                  <c:v>73.662767944296306</c:v>
                </c:pt>
                <c:pt idx="110">
                  <c:v>74.033076565134309</c:v>
                </c:pt>
                <c:pt idx="111">
                  <c:v>73.823763031225084</c:v>
                </c:pt>
                <c:pt idx="112">
                  <c:v>73.291379146527305</c:v>
                </c:pt>
                <c:pt idx="113">
                  <c:v>73.261060342670916</c:v>
                </c:pt>
                <c:pt idx="114">
                  <c:v>73.216302033979517</c:v>
                </c:pt>
                <c:pt idx="115">
                  <c:v>73.123228989196321</c:v>
                </c:pt>
                <c:pt idx="116">
                  <c:v>73.387751061583543</c:v>
                </c:pt>
                <c:pt idx="117">
                  <c:v>73.345099077957883</c:v>
                </c:pt>
                <c:pt idx="118">
                  <c:v>73.187387091381154</c:v>
                </c:pt>
                <c:pt idx="119">
                  <c:v>73.542155058374419</c:v>
                </c:pt>
                <c:pt idx="120">
                  <c:v>73.46685157515536</c:v>
                </c:pt>
                <c:pt idx="121">
                  <c:v>73.237107959502012</c:v>
                </c:pt>
                <c:pt idx="122">
                  <c:v>73.454759092584709</c:v>
                </c:pt>
                <c:pt idx="123">
                  <c:v>73.346354860252418</c:v>
                </c:pt>
                <c:pt idx="124">
                  <c:v>73.081469680458909</c:v>
                </c:pt>
                <c:pt idx="125">
                  <c:v>73.087288965018587</c:v>
                </c:pt>
                <c:pt idx="126">
                  <c:v>73.119385016955547</c:v>
                </c:pt>
                <c:pt idx="127">
                  <c:v>72.96055583706557</c:v>
                </c:pt>
                <c:pt idx="128">
                  <c:v>72.967924474177508</c:v>
                </c:pt>
                <c:pt idx="129">
                  <c:v>73.126573237097972</c:v>
                </c:pt>
                <c:pt idx="130">
                  <c:v>72.986391706483715</c:v>
                </c:pt>
                <c:pt idx="131">
                  <c:v>72.801131975372726</c:v>
                </c:pt>
                <c:pt idx="132">
                  <c:v>72.852046987124055</c:v>
                </c:pt>
                <c:pt idx="133">
                  <c:v>72.647188631320446</c:v>
                </c:pt>
                <c:pt idx="134">
                  <c:v>72.388468462397086</c:v>
                </c:pt>
                <c:pt idx="135">
                  <c:v>72.272499906538044</c:v>
                </c:pt>
                <c:pt idx="136">
                  <c:v>71.960303397017498</c:v>
                </c:pt>
                <c:pt idx="137">
                  <c:v>71.929751094977107</c:v>
                </c:pt>
                <c:pt idx="138">
                  <c:v>71.983583705275976</c:v>
                </c:pt>
                <c:pt idx="139">
                  <c:v>71.732542086564294</c:v>
                </c:pt>
                <c:pt idx="140">
                  <c:v>71.69872001641734</c:v>
                </c:pt>
                <c:pt idx="141">
                  <c:v>71.675705619863166</c:v>
                </c:pt>
                <c:pt idx="142">
                  <c:v>71.580628302776077</c:v>
                </c:pt>
                <c:pt idx="143">
                  <c:v>71.606215160891665</c:v>
                </c:pt>
                <c:pt idx="144">
                  <c:v>71.390889940147659</c:v>
                </c:pt>
                <c:pt idx="145">
                  <c:v>71.067774907750916</c:v>
                </c:pt>
                <c:pt idx="146">
                  <c:v>71.05546241019988</c:v>
                </c:pt>
                <c:pt idx="147">
                  <c:v>70.897323348293227</c:v>
                </c:pt>
                <c:pt idx="148">
                  <c:v>70.476556719604559</c:v>
                </c:pt>
                <c:pt idx="149">
                  <c:v>70.331314346159971</c:v>
                </c:pt>
                <c:pt idx="150">
                  <c:v>70.480123360644754</c:v>
                </c:pt>
                <c:pt idx="151">
                  <c:v>70.254086227786232</c:v>
                </c:pt>
                <c:pt idx="152">
                  <c:v>69.969989342709525</c:v>
                </c:pt>
                <c:pt idx="153">
                  <c:v>70.115134639990245</c:v>
                </c:pt>
                <c:pt idx="154">
                  <c:v>70.163943409362389</c:v>
                </c:pt>
                <c:pt idx="155">
                  <c:v>70.256809338071008</c:v>
                </c:pt>
                <c:pt idx="156">
                  <c:v>70.327002348060617</c:v>
                </c:pt>
                <c:pt idx="157">
                  <c:v>70.387661396714833</c:v>
                </c:pt>
                <c:pt idx="158">
                  <c:v>70.635113814845141</c:v>
                </c:pt>
                <c:pt idx="159">
                  <c:v>70.701374594396441</c:v>
                </c:pt>
                <c:pt idx="160">
                  <c:v>70.690213364596218</c:v>
                </c:pt>
                <c:pt idx="161">
                  <c:v>70.923395070494308</c:v>
                </c:pt>
                <c:pt idx="162">
                  <c:v>70.910406490305604</c:v>
                </c:pt>
                <c:pt idx="163">
                  <c:v>70.714925416009123</c:v>
                </c:pt>
                <c:pt idx="164">
                  <c:v>70.79591217404662</c:v>
                </c:pt>
                <c:pt idx="165">
                  <c:v>70.780649281840539</c:v>
                </c:pt>
                <c:pt idx="166">
                  <c:v>70.582278750661033</c:v>
                </c:pt>
                <c:pt idx="167">
                  <c:v>70.579748184124327</c:v>
                </c:pt>
                <c:pt idx="168">
                  <c:v>70.658771116682857</c:v>
                </c:pt>
                <c:pt idx="169">
                  <c:v>70.445440340992164</c:v>
                </c:pt>
                <c:pt idx="170">
                  <c:v>70.449772146746625</c:v>
                </c:pt>
                <c:pt idx="171">
                  <c:v>70.659257407360542</c:v>
                </c:pt>
                <c:pt idx="172">
                  <c:v>70.640728620868401</c:v>
                </c:pt>
                <c:pt idx="173">
                  <c:v>70.632168491991067</c:v>
                </c:pt>
                <c:pt idx="174">
                  <c:v>70.804923310284522</c:v>
                </c:pt>
                <c:pt idx="175">
                  <c:v>70.989537159688936</c:v>
                </c:pt>
                <c:pt idx="176">
                  <c:v>71.224892535560414</c:v>
                </c:pt>
                <c:pt idx="177">
                  <c:v>71.411371861092519</c:v>
                </c:pt>
                <c:pt idx="178">
                  <c:v>71.254473453468265</c:v>
                </c:pt>
                <c:pt idx="179">
                  <c:v>71.437235234005286</c:v>
                </c:pt>
                <c:pt idx="180">
                  <c:v>71.826802440763231</c:v>
                </c:pt>
                <c:pt idx="181">
                  <c:v>71.664781893350508</c:v>
                </c:pt>
                <c:pt idx="182">
                  <c:v>71.604894435300878</c:v>
                </c:pt>
                <c:pt idx="183">
                  <c:v>71.861666536346263</c:v>
                </c:pt>
                <c:pt idx="184">
                  <c:v>71.746010566835025</c:v>
                </c:pt>
                <c:pt idx="185">
                  <c:v>71.545678404646154</c:v>
                </c:pt>
                <c:pt idx="186">
                  <c:v>71.669968320887648</c:v>
                </c:pt>
                <c:pt idx="187">
                  <c:v>71.724020177034731</c:v>
                </c:pt>
                <c:pt idx="188">
                  <c:v>71.555575459298908</c:v>
                </c:pt>
                <c:pt idx="189">
                  <c:v>71.442044244440339</c:v>
                </c:pt>
                <c:pt idx="190">
                  <c:v>71.572630357909887</c:v>
                </c:pt>
                <c:pt idx="191">
                  <c:v>71.663410483604125</c:v>
                </c:pt>
                <c:pt idx="192">
                  <c:v>71.653945441900291</c:v>
                </c:pt>
                <c:pt idx="193">
                  <c:v>71.784054107154589</c:v>
                </c:pt>
                <c:pt idx="194">
                  <c:v>71.81490250948066</c:v>
                </c:pt>
                <c:pt idx="195">
                  <c:v>71.798949212344581</c:v>
                </c:pt>
                <c:pt idx="196">
                  <c:v>71.866403647390413</c:v>
                </c:pt>
                <c:pt idx="197">
                  <c:v>71.761908723220472</c:v>
                </c:pt>
                <c:pt idx="198">
                  <c:v>71.692115809943687</c:v>
                </c:pt>
                <c:pt idx="199">
                  <c:v>71.838061277602606</c:v>
                </c:pt>
                <c:pt idx="200">
                  <c:v>71.875499282449667</c:v>
                </c:pt>
                <c:pt idx="201">
                  <c:v>71.786999237477815</c:v>
                </c:pt>
                <c:pt idx="202">
                  <c:v>71.84510709931881</c:v>
                </c:pt>
                <c:pt idx="203">
                  <c:v>72.056015937434452</c:v>
                </c:pt>
                <c:pt idx="204">
                  <c:v>72.281268712624254</c:v>
                </c:pt>
                <c:pt idx="205">
                  <c:v>72.390236364749072</c:v>
                </c:pt>
                <c:pt idx="206">
                  <c:v>72.634632139717695</c:v>
                </c:pt>
                <c:pt idx="207">
                  <c:v>72.866034241556392</c:v>
                </c:pt>
                <c:pt idx="208">
                  <c:v>72.89877834008449</c:v>
                </c:pt>
                <c:pt idx="209">
                  <c:v>73.003606317750723</c:v>
                </c:pt>
                <c:pt idx="210">
                  <c:v>73.116393748417522</c:v>
                </c:pt>
                <c:pt idx="211">
                  <c:v>73.092361470729415</c:v>
                </c:pt>
                <c:pt idx="212">
                  <c:v>72.954257249999515</c:v>
                </c:pt>
                <c:pt idx="213">
                  <c:v>72.933830039891035</c:v>
                </c:pt>
                <c:pt idx="214">
                  <c:v>73.012864606239717</c:v>
                </c:pt>
                <c:pt idx="215">
                  <c:v>72.943074447875489</c:v>
                </c:pt>
                <c:pt idx="216">
                  <c:v>72.879525769650684</c:v>
                </c:pt>
                <c:pt idx="217">
                  <c:v>72.973590893441667</c:v>
                </c:pt>
                <c:pt idx="218">
                  <c:v>72.921611797543932</c:v>
                </c:pt>
                <c:pt idx="219">
                  <c:v>72.893198199822152</c:v>
                </c:pt>
                <c:pt idx="220">
                  <c:v>72.952730932700121</c:v>
                </c:pt>
                <c:pt idx="221">
                  <c:v>72.809987425763026</c:v>
                </c:pt>
                <c:pt idx="222">
                  <c:v>72.72640704299782</c:v>
                </c:pt>
                <c:pt idx="223">
                  <c:v>72.814952802251824</c:v>
                </c:pt>
                <c:pt idx="224">
                  <c:v>72.898543998713265</c:v>
                </c:pt>
                <c:pt idx="225">
                  <c:v>72.922133968496524</c:v>
                </c:pt>
                <c:pt idx="226">
                  <c:v>72.926594702026748</c:v>
                </c:pt>
                <c:pt idx="227">
                  <c:v>73.083666080087681</c:v>
                </c:pt>
                <c:pt idx="228">
                  <c:v>73.340236483775087</c:v>
                </c:pt>
                <c:pt idx="229">
                  <c:v>73.395122818963088</c:v>
                </c:pt>
                <c:pt idx="230">
                  <c:v>73.436529941828368</c:v>
                </c:pt>
                <c:pt idx="231">
                  <c:v>73.585216222245791</c:v>
                </c:pt>
                <c:pt idx="232">
                  <c:v>73.686706091670118</c:v>
                </c:pt>
                <c:pt idx="233">
                  <c:v>73.833929862452351</c:v>
                </c:pt>
                <c:pt idx="234">
                  <c:v>73.772344385738677</c:v>
                </c:pt>
                <c:pt idx="235">
                  <c:v>73.487436443478529</c:v>
                </c:pt>
                <c:pt idx="236">
                  <c:v>73.506523333832092</c:v>
                </c:pt>
                <c:pt idx="237">
                  <c:v>73.667940934890566</c:v>
                </c:pt>
                <c:pt idx="238">
                  <c:v>73.503976752732328</c:v>
                </c:pt>
                <c:pt idx="239">
                  <c:v>73.231046722414021</c:v>
                </c:pt>
                <c:pt idx="240">
                  <c:v>73.452831115679501</c:v>
                </c:pt>
                <c:pt idx="241">
                  <c:v>73.830731715433529</c:v>
                </c:pt>
                <c:pt idx="242">
                  <c:v>73.754791903232345</c:v>
                </c:pt>
                <c:pt idx="243">
                  <c:v>73.729296028972513</c:v>
                </c:pt>
                <c:pt idx="244">
                  <c:v>74.008751007097345</c:v>
                </c:pt>
                <c:pt idx="245">
                  <c:v>74.182044303818955</c:v>
                </c:pt>
                <c:pt idx="246">
                  <c:v>74.206839189970211</c:v>
                </c:pt>
                <c:pt idx="247">
                  <c:v>74.096468943235138</c:v>
                </c:pt>
                <c:pt idx="248">
                  <c:v>73.91736976648248</c:v>
                </c:pt>
                <c:pt idx="249">
                  <c:v>73.920118221559548</c:v>
                </c:pt>
                <c:pt idx="250">
                  <c:v>73.982614985220977</c:v>
                </c:pt>
                <c:pt idx="251">
                  <c:v>73.855867268353549</c:v>
                </c:pt>
                <c:pt idx="252">
                  <c:v>73.750238009163738</c:v>
                </c:pt>
                <c:pt idx="253">
                  <c:v>73.778929991038012</c:v>
                </c:pt>
                <c:pt idx="254">
                  <c:v>73.804572032222197</c:v>
                </c:pt>
                <c:pt idx="255">
                  <c:v>73.839767644517281</c:v>
                </c:pt>
                <c:pt idx="256">
                  <c:v>73.96910929066874</c:v>
                </c:pt>
                <c:pt idx="257">
                  <c:v>74.02904727278387</c:v>
                </c:pt>
                <c:pt idx="258">
                  <c:v>74.037077766486007</c:v>
                </c:pt>
                <c:pt idx="259">
                  <c:v>74.300691991816379</c:v>
                </c:pt>
                <c:pt idx="260">
                  <c:v>74.471228928664729</c:v>
                </c:pt>
                <c:pt idx="261">
                  <c:v>74.528218467532696</c:v>
                </c:pt>
                <c:pt idx="262">
                  <c:v>74.753119799817028</c:v>
                </c:pt>
                <c:pt idx="263">
                  <c:v>75.052747406871831</c:v>
                </c:pt>
                <c:pt idx="264">
                  <c:v>75.161305595929278</c:v>
                </c:pt>
                <c:pt idx="265">
                  <c:v>75.176224761588315</c:v>
                </c:pt>
                <c:pt idx="266">
                  <c:v>75.467506262746141</c:v>
                </c:pt>
                <c:pt idx="267">
                  <c:v>75.692727673744173</c:v>
                </c:pt>
                <c:pt idx="268">
                  <c:v>75.497333819360648</c:v>
                </c:pt>
                <c:pt idx="269">
                  <c:v>75.269088961906633</c:v>
                </c:pt>
                <c:pt idx="270">
                  <c:v>75.548124030625374</c:v>
                </c:pt>
                <c:pt idx="271">
                  <c:v>75.723764937743326</c:v>
                </c:pt>
                <c:pt idx="272">
                  <c:v>75.408123342734413</c:v>
                </c:pt>
                <c:pt idx="273">
                  <c:v>75.253427924283073</c:v>
                </c:pt>
                <c:pt idx="274">
                  <c:v>75.36578816421185</c:v>
                </c:pt>
                <c:pt idx="275">
                  <c:v>75.397153739502514</c:v>
                </c:pt>
                <c:pt idx="276">
                  <c:v>75.2204692604477</c:v>
                </c:pt>
                <c:pt idx="277">
                  <c:v>75.016581096832766</c:v>
                </c:pt>
                <c:pt idx="278">
                  <c:v>74.983075077664722</c:v>
                </c:pt>
                <c:pt idx="279">
                  <c:v>74.978703464009016</c:v>
                </c:pt>
                <c:pt idx="280">
                  <c:v>74.909375562971874</c:v>
                </c:pt>
                <c:pt idx="281">
                  <c:v>74.895016798764118</c:v>
                </c:pt>
                <c:pt idx="282">
                  <c:v>74.976002382787712</c:v>
                </c:pt>
                <c:pt idx="283">
                  <c:v>75.128896164246527</c:v>
                </c:pt>
                <c:pt idx="284">
                  <c:v>75.21489970095557</c:v>
                </c:pt>
                <c:pt idx="285">
                  <c:v>75.215594963649295</c:v>
                </c:pt>
                <c:pt idx="286">
                  <c:v>75.219920098741582</c:v>
                </c:pt>
                <c:pt idx="287">
                  <c:v>75.214611650040936</c:v>
                </c:pt>
                <c:pt idx="288">
                  <c:v>75.12870738821249</c:v>
                </c:pt>
                <c:pt idx="289">
                  <c:v>74.93568065578782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2-4E38-8787-D71E2979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938864"/>
        <c:axId val="55219983"/>
      </c:lineChart>
      <c:dateAx>
        <c:axId val="1464938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9983"/>
        <c:crosses val="autoZero"/>
        <c:auto val="1"/>
        <c:lblOffset val="100"/>
        <c:baseTimeUnit val="days"/>
      </c:dateAx>
      <c:valAx>
        <c:axId val="5521998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9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22</xdr:row>
      <xdr:rowOff>109537</xdr:rowOff>
    </xdr:from>
    <xdr:to>
      <xdr:col>10</xdr:col>
      <xdr:colOff>285750</xdr:colOff>
      <xdr:row>36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DE4DF8-AD28-46FB-94C7-DBBBEF342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29</xdr:row>
      <xdr:rowOff>138112</xdr:rowOff>
    </xdr:from>
    <xdr:to>
      <xdr:col>15</xdr:col>
      <xdr:colOff>171450</xdr:colOff>
      <xdr:row>44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413B49-5392-4DC6-A573-D16A4DEC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45</xdr:row>
      <xdr:rowOff>23812</xdr:rowOff>
    </xdr:from>
    <xdr:to>
      <xdr:col>15</xdr:col>
      <xdr:colOff>342901</xdr:colOff>
      <xdr:row>59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0DDD13-953E-4C20-911E-86F044AB7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F586DC-5686-4B98-9895-40F050D800B3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Индекс" tableColumnId="1"/>
      <queryTableField id="2" name="Дата" tableColumnId="2"/>
      <queryTableField id="3" name="Курс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20B4A-9469-4BA9-9B42-CC5B9E823E9A}" name="USD_RUB_2020" displayName="USD_RUB_2020" ref="A28:G327" tableType="queryTable" totalsRowShown="0" headerRowDxfId="6" headerRowBorderDxfId="5">
  <autoFilter ref="A28:G327" xr:uid="{174AEA42-5769-40F8-8D59-2DD153009702}"/>
  <tableColumns count="7">
    <tableColumn id="1" xr3:uid="{D89295AB-3D4B-4F10-9130-E06AB89D9A59}" uniqueName="1" name="Индекс" queryTableFieldId="1"/>
    <tableColumn id="2" xr3:uid="{342E5764-303B-4BB7-BE4E-0010C9A1DB27}" uniqueName="2" name="Дата" queryTableFieldId="2" dataDxfId="4"/>
    <tableColumn id="3" xr3:uid="{EF2827B6-0C6B-4E66-A84F-623A4D83FDB7}" uniqueName="3" name="Курс" queryTableFieldId="3"/>
    <tableColumn id="4" xr3:uid="{EC859CF7-5DFD-4DB8-9C1D-314D0837536D}" uniqueName="4" name="Вход норм" queryTableFieldId="4" dataDxfId="3">
      <calculatedColumnFormula>USD_RUB_2020[[#This Row],[Курс]]*$B$24</calculatedColumnFormula>
    </tableColumn>
    <tableColumn id="5" xr3:uid="{E47F50C5-70F3-47AA-BD15-2234FF1F439E}" uniqueName="5" name="Выход сети" queryTableFieldId="5" dataDxfId="2">
      <calculatedColumnFormula>TANH(TANH(SUMPRODUCT(D20:D22,$B$21:$D$21))*$K$21 + TANH(SUMPRODUCT(D23:D25,$E$21:$G$21))*$L$21 + TANH(SUMPRODUCT(D26:D28,$H$21:$J$21))*$M$21)*$N$21</calculatedColumnFormula>
    </tableColumn>
    <tableColumn id="6" xr3:uid="{E009CCFF-87CF-47DD-8533-740364605498}" uniqueName="6" name="Ошибка" queryTableFieldId="6" dataDxfId="1">
      <calculatedColumnFormula>(USD_RUB_2020[[#This Row],[Вход норм]]-USD_RUB_2020[[#This Row],[Выход сети]])^2</calculatedColumnFormula>
    </tableColumn>
    <tableColumn id="7" xr3:uid="{0A83C56E-B636-40AA-BD33-115E2C0D545B}" uniqueName="7" name="Прогноз" queryTableFieldId="7" dataDxfId="0">
      <calculatedColumnFormula>USD_RUB_2020[[#This Row],[Выход сети]]/$B$24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opLeftCell="A22" workbookViewId="0">
      <selection activeCell="B24" sqref="B24"/>
    </sheetView>
  </sheetViews>
  <sheetFormatPr defaultRowHeight="15" x14ac:dyDescent="0.25"/>
  <cols>
    <col min="2" max="2" width="13.28515625" bestFit="1" customWidth="1"/>
    <col min="3" max="3" width="9.42578125" customWidth="1"/>
    <col min="4" max="4" width="10.85546875" customWidth="1"/>
    <col min="5" max="5" width="6.7109375" bestFit="1" customWidth="1"/>
    <col min="6" max="6" width="10.28515625" bestFit="1" customWidth="1"/>
    <col min="7" max="7" width="11.42578125" customWidth="1"/>
    <col min="8" max="8" width="9.140625" customWidth="1"/>
    <col min="9" max="9" width="10" bestFit="1" customWidth="1"/>
  </cols>
  <sheetData>
    <row r="1" spans="1:13" ht="15.75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</row>
    <row r="3" spans="1:13" ht="30" x14ac:dyDescent="0.25">
      <c r="C3" s="12" t="s">
        <v>37</v>
      </c>
      <c r="D3" s="12" t="s">
        <v>3</v>
      </c>
      <c r="E3" s="9" t="s">
        <v>5</v>
      </c>
      <c r="F3" s="9" t="s">
        <v>4</v>
      </c>
      <c r="G3" s="12" t="s">
        <v>7</v>
      </c>
      <c r="H3" s="12" t="s">
        <v>6</v>
      </c>
      <c r="I3" s="9" t="s">
        <v>9</v>
      </c>
    </row>
    <row r="4" spans="1:13" x14ac:dyDescent="0.25">
      <c r="B4" t="s">
        <v>0</v>
      </c>
      <c r="C4">
        <v>0.5</v>
      </c>
      <c r="D4" s="4">
        <v>0.1</v>
      </c>
      <c r="E4">
        <f>C4*D4</f>
        <v>0.05</v>
      </c>
    </row>
    <row r="5" spans="1:13" x14ac:dyDescent="0.25">
      <c r="B5" t="s">
        <v>1</v>
      </c>
      <c r="C5">
        <v>0.5</v>
      </c>
      <c r="D5" s="4">
        <v>1</v>
      </c>
      <c r="E5">
        <f t="shared" ref="E5:E6" si="0">C5*D5</f>
        <v>0.5</v>
      </c>
      <c r="F5">
        <f>SUM(E4:E6)</f>
        <v>1.05</v>
      </c>
      <c r="G5" s="13">
        <f>TANH(F5)</f>
        <v>0.78180635760877404</v>
      </c>
      <c r="H5" s="25">
        <v>0.5</v>
      </c>
      <c r="I5" s="13">
        <f>PRODUCT(G5:H5)</f>
        <v>0.39090317880438702</v>
      </c>
    </row>
    <row r="6" spans="1:13" x14ac:dyDescent="0.25">
      <c r="B6" t="s">
        <v>2</v>
      </c>
      <c r="C6">
        <v>0.1</v>
      </c>
      <c r="D6" s="4">
        <v>5</v>
      </c>
      <c r="E6">
        <f t="shared" si="0"/>
        <v>0.5</v>
      </c>
      <c r="M6" s="14"/>
    </row>
    <row r="7" spans="1:13" x14ac:dyDescent="0.25">
      <c r="M7" s="14"/>
    </row>
    <row r="8" spans="1:13" ht="15.75" x14ac:dyDescent="0.25">
      <c r="A8" s="27" t="s">
        <v>10</v>
      </c>
      <c r="B8" s="27"/>
      <c r="C8" s="27"/>
      <c r="D8" s="27"/>
      <c r="E8" s="27"/>
      <c r="F8" s="27"/>
      <c r="G8" s="27"/>
      <c r="H8" s="27"/>
      <c r="I8" s="27"/>
    </row>
    <row r="9" spans="1:13" ht="30" x14ac:dyDescent="0.25">
      <c r="D9" s="12" t="s">
        <v>3</v>
      </c>
    </row>
    <row r="10" spans="1:13" x14ac:dyDescent="0.25">
      <c r="B10" t="s">
        <v>12</v>
      </c>
      <c r="C10">
        <v>0.5</v>
      </c>
      <c r="D10" s="4">
        <v>0.1</v>
      </c>
    </row>
    <row r="11" spans="1:13" x14ac:dyDescent="0.25">
      <c r="B11" t="s">
        <v>13</v>
      </c>
      <c r="C11">
        <v>0.5</v>
      </c>
      <c r="D11" s="4">
        <v>1</v>
      </c>
      <c r="F11" s="29" t="s">
        <v>22</v>
      </c>
      <c r="G11" s="29"/>
    </row>
    <row r="12" spans="1:13" x14ac:dyDescent="0.25">
      <c r="B12" t="s">
        <v>14</v>
      </c>
      <c r="C12">
        <v>0.1</v>
      </c>
      <c r="D12" s="4">
        <v>5</v>
      </c>
      <c r="F12" s="2" t="s">
        <v>15</v>
      </c>
      <c r="G12" s="15">
        <f>TANH(SUMPRODUCT(C10:C12,D10:D12))*D13</f>
        <v>0.39090317880438702</v>
      </c>
    </row>
    <row r="13" spans="1:13" x14ac:dyDescent="0.25">
      <c r="B13" s="28" t="s">
        <v>11</v>
      </c>
      <c r="C13" s="28"/>
      <c r="D13" s="25">
        <v>0.5</v>
      </c>
    </row>
    <row r="14" spans="1:13" ht="15.75" x14ac:dyDescent="0.25">
      <c r="F14" s="7" t="s">
        <v>31</v>
      </c>
    </row>
    <row r="16" spans="1:13" ht="15.75" x14ac:dyDescent="0.25">
      <c r="A16" s="27" t="s">
        <v>16</v>
      </c>
      <c r="B16" s="27"/>
      <c r="C16" s="27"/>
      <c r="D16" s="27"/>
      <c r="E16" s="27"/>
      <c r="F16" s="27"/>
      <c r="G16" s="27"/>
      <c r="H16" s="27"/>
      <c r="I16" s="27"/>
    </row>
    <row r="17" spans="1:6" x14ac:dyDescent="0.25">
      <c r="A17" s="9" t="s">
        <v>17</v>
      </c>
    </row>
    <row r="18" spans="1:6" x14ac:dyDescent="0.25">
      <c r="A18" s="26" t="s">
        <v>18</v>
      </c>
      <c r="B18" s="4">
        <v>0.5</v>
      </c>
    </row>
    <row r="19" spans="1:6" x14ac:dyDescent="0.25">
      <c r="A19" s="26" t="s">
        <v>19</v>
      </c>
      <c r="B19" s="4">
        <v>3</v>
      </c>
    </row>
    <row r="20" spans="1:6" x14ac:dyDescent="0.25">
      <c r="A20" s="26" t="s">
        <v>20</v>
      </c>
      <c r="B20" s="4">
        <v>0.6</v>
      </c>
    </row>
    <row r="21" spans="1:6" x14ac:dyDescent="0.25">
      <c r="A21" s="26" t="s">
        <v>21</v>
      </c>
      <c r="B21" s="25">
        <v>1</v>
      </c>
    </row>
    <row r="22" spans="1:6" x14ac:dyDescent="0.25">
      <c r="F22" t="s">
        <v>44</v>
      </c>
    </row>
    <row r="23" spans="1:6" x14ac:dyDescent="0.25">
      <c r="A23" s="10" t="s">
        <v>5</v>
      </c>
      <c r="B23" s="10" t="s">
        <v>9</v>
      </c>
    </row>
    <row r="24" spans="1:6" x14ac:dyDescent="0.25">
      <c r="A24">
        <v>-1</v>
      </c>
      <c r="B24" s="11">
        <f>TANH(A24*SUM($B$18:$B$20))*$B$21</f>
        <v>-0.99945084368779735</v>
      </c>
    </row>
    <row r="25" spans="1:6" x14ac:dyDescent="0.25">
      <c r="A25">
        <f>A24+0.05</f>
        <v>-0.95</v>
      </c>
      <c r="B25" s="11">
        <f t="shared" ref="B25:B64" si="1">TANH(A25*SUM($B$18:$B$20))*$B$21</f>
        <v>-0.99917263663875555</v>
      </c>
    </row>
    <row r="26" spans="1:6" x14ac:dyDescent="0.25">
      <c r="A26">
        <f t="shared" ref="A26:A64" si="2">A25+0.05</f>
        <v>-0.89999999999999991</v>
      </c>
      <c r="B26" s="11">
        <f t="shared" si="1"/>
        <v>-0.99875357549942401</v>
      </c>
    </row>
    <row r="27" spans="1:6" x14ac:dyDescent="0.25">
      <c r="A27">
        <f t="shared" si="2"/>
        <v>-0.84999999999999987</v>
      </c>
      <c r="B27" s="11">
        <f t="shared" si="1"/>
        <v>-0.99812245842572411</v>
      </c>
    </row>
    <row r="28" spans="1:6" x14ac:dyDescent="0.25">
      <c r="A28">
        <f t="shared" si="2"/>
        <v>-0.79999999999999982</v>
      </c>
      <c r="B28" s="11">
        <f t="shared" si="1"/>
        <v>-0.99717223237507857</v>
      </c>
    </row>
    <row r="29" spans="1:6" x14ac:dyDescent="0.25">
      <c r="A29">
        <f t="shared" si="2"/>
        <v>-0.74999999999999978</v>
      </c>
      <c r="B29" s="11">
        <f t="shared" si="1"/>
        <v>-0.99574212056807165</v>
      </c>
    </row>
    <row r="30" spans="1:6" x14ac:dyDescent="0.25">
      <c r="A30">
        <f t="shared" si="2"/>
        <v>-0.69999999999999973</v>
      </c>
      <c r="B30" s="11">
        <f t="shared" si="1"/>
        <v>-0.99359106668488606</v>
      </c>
    </row>
    <row r="31" spans="1:6" x14ac:dyDescent="0.25">
      <c r="A31">
        <f t="shared" si="2"/>
        <v>-0.64999999999999969</v>
      </c>
      <c r="B31" s="11">
        <f t="shared" si="1"/>
        <v>-0.99035856376763032</v>
      </c>
    </row>
    <row r="32" spans="1:6" x14ac:dyDescent="0.25">
      <c r="A32">
        <f t="shared" si="2"/>
        <v>-0.59999999999999964</v>
      </c>
      <c r="B32" s="11">
        <f t="shared" si="1"/>
        <v>-0.98550752080833703</v>
      </c>
    </row>
    <row r="33" spans="1:2" x14ac:dyDescent="0.25">
      <c r="A33">
        <f t="shared" si="2"/>
        <v>-0.5499999999999996</v>
      </c>
      <c r="B33" s="11">
        <f t="shared" si="1"/>
        <v>-0.97824237996585195</v>
      </c>
    </row>
    <row r="34" spans="1:2" x14ac:dyDescent="0.25">
      <c r="A34">
        <f t="shared" si="2"/>
        <v>-0.49999999999999961</v>
      </c>
      <c r="B34" s="11">
        <f t="shared" si="1"/>
        <v>-0.96739500125711808</v>
      </c>
    </row>
    <row r="35" spans="1:2" x14ac:dyDescent="0.25">
      <c r="A35">
        <f t="shared" si="2"/>
        <v>-0.44999999999999962</v>
      </c>
      <c r="B35" s="11">
        <f t="shared" si="1"/>
        <v>-0.95127281136944397</v>
      </c>
    </row>
    <row r="36" spans="1:2" x14ac:dyDescent="0.25">
      <c r="A36">
        <f t="shared" si="2"/>
        <v>-0.39999999999999963</v>
      </c>
      <c r="B36" s="11">
        <f t="shared" si="1"/>
        <v>-0.92747256725070304</v>
      </c>
    </row>
    <row r="37" spans="1:2" x14ac:dyDescent="0.25">
      <c r="A37">
        <f t="shared" si="2"/>
        <v>-0.34999999999999964</v>
      </c>
      <c r="B37" s="11">
        <f t="shared" si="1"/>
        <v>-0.89268669598565598</v>
      </c>
    </row>
    <row r="38" spans="1:2" x14ac:dyDescent="0.25">
      <c r="A38">
        <f t="shared" si="2"/>
        <v>-0.29999999999999966</v>
      </c>
      <c r="B38" s="11">
        <f t="shared" si="1"/>
        <v>-0.84257932565892912</v>
      </c>
    </row>
    <row r="39" spans="1:2" x14ac:dyDescent="0.25">
      <c r="A39">
        <f t="shared" si="2"/>
        <v>-0.24999999999999967</v>
      </c>
      <c r="B39" s="11">
        <f t="shared" si="1"/>
        <v>-0.77189523744041777</v>
      </c>
    </row>
    <row r="40" spans="1:2" x14ac:dyDescent="0.25">
      <c r="A40">
        <f t="shared" si="2"/>
        <v>-0.19999999999999968</v>
      </c>
      <c r="B40" s="11">
        <f t="shared" si="1"/>
        <v>-0.67506987483860714</v>
      </c>
    </row>
    <row r="41" spans="1:2" x14ac:dyDescent="0.25">
      <c r="A41">
        <f t="shared" si="2"/>
        <v>-0.14999999999999969</v>
      </c>
      <c r="B41" s="11">
        <f t="shared" si="1"/>
        <v>-0.54763714853890666</v>
      </c>
    </row>
    <row r="42" spans="1:2" x14ac:dyDescent="0.25">
      <c r="A42">
        <f t="shared" si="2"/>
        <v>-9.9999999999999686E-2</v>
      </c>
      <c r="B42" s="11">
        <f t="shared" si="1"/>
        <v>-0.38847268021605991</v>
      </c>
    </row>
    <row r="43" spans="1:2" x14ac:dyDescent="0.25">
      <c r="A43">
        <f t="shared" si="2"/>
        <v>-4.9999999999999684E-2</v>
      </c>
      <c r="B43" s="11">
        <f t="shared" si="1"/>
        <v>-0.20217575769673826</v>
      </c>
    </row>
    <row r="44" spans="1:2" x14ac:dyDescent="0.25">
      <c r="A44">
        <f t="shared" si="2"/>
        <v>3.1918911957973251E-16</v>
      </c>
      <c r="B44" s="11">
        <f t="shared" si="1"/>
        <v>1.3086753902769032E-15</v>
      </c>
    </row>
    <row r="45" spans="1:2" x14ac:dyDescent="0.25">
      <c r="A45">
        <f t="shared" si="2"/>
        <v>5.0000000000000322E-2</v>
      </c>
      <c r="B45" s="11">
        <f t="shared" si="1"/>
        <v>0.20217575769674076</v>
      </c>
    </row>
    <row r="46" spans="1:2" x14ac:dyDescent="0.25">
      <c r="A46">
        <f t="shared" si="2"/>
        <v>0.10000000000000032</v>
      </c>
      <c r="B46" s="11">
        <f t="shared" si="1"/>
        <v>0.38847268021606218</v>
      </c>
    </row>
    <row r="47" spans="1:2" x14ac:dyDescent="0.25">
      <c r="A47">
        <f t="shared" si="2"/>
        <v>0.15000000000000033</v>
      </c>
      <c r="B47" s="11">
        <f t="shared" si="1"/>
        <v>0.54763714853890855</v>
      </c>
    </row>
    <row r="48" spans="1:2" x14ac:dyDescent="0.25">
      <c r="A48">
        <f t="shared" si="2"/>
        <v>0.20000000000000034</v>
      </c>
      <c r="B48" s="11">
        <f t="shared" si="1"/>
        <v>0.67506987483860859</v>
      </c>
    </row>
    <row r="49" spans="1:2" x14ac:dyDescent="0.25">
      <c r="A49">
        <f t="shared" si="2"/>
        <v>0.25000000000000033</v>
      </c>
      <c r="B49" s="11">
        <f t="shared" si="1"/>
        <v>0.77189523744041888</v>
      </c>
    </row>
    <row r="50" spans="1:2" x14ac:dyDescent="0.25">
      <c r="A50">
        <f t="shared" si="2"/>
        <v>0.30000000000000032</v>
      </c>
      <c r="B50" s="11">
        <f t="shared" si="1"/>
        <v>0.84257932565893001</v>
      </c>
    </row>
    <row r="51" spans="1:2" x14ac:dyDescent="0.25">
      <c r="A51">
        <f t="shared" si="2"/>
        <v>0.35000000000000031</v>
      </c>
      <c r="B51" s="11">
        <f t="shared" si="1"/>
        <v>0.89268669598565653</v>
      </c>
    </row>
    <row r="52" spans="1:2" x14ac:dyDescent="0.25">
      <c r="A52">
        <f t="shared" si="2"/>
        <v>0.4000000000000003</v>
      </c>
      <c r="B52" s="11">
        <f t="shared" si="1"/>
        <v>0.92747256725070348</v>
      </c>
    </row>
    <row r="53" spans="1:2" x14ac:dyDescent="0.25">
      <c r="A53">
        <f t="shared" si="2"/>
        <v>0.45000000000000029</v>
      </c>
      <c r="B53" s="11">
        <f t="shared" si="1"/>
        <v>0.95127281136944442</v>
      </c>
    </row>
    <row r="54" spans="1:2" x14ac:dyDescent="0.25">
      <c r="A54">
        <f>A53+0.05</f>
        <v>0.50000000000000033</v>
      </c>
      <c r="B54" s="11">
        <f t="shared" si="1"/>
        <v>0.96739500125711819</v>
      </c>
    </row>
    <row r="55" spans="1:2" x14ac:dyDescent="0.25">
      <c r="A55">
        <f t="shared" si="2"/>
        <v>0.55000000000000038</v>
      </c>
      <c r="B55" s="11">
        <f t="shared" si="1"/>
        <v>0.97824237996585206</v>
      </c>
    </row>
    <row r="56" spans="1:2" x14ac:dyDescent="0.25">
      <c r="A56">
        <f t="shared" si="2"/>
        <v>0.60000000000000042</v>
      </c>
      <c r="B56" s="11">
        <f t="shared" si="1"/>
        <v>0.98550752080833703</v>
      </c>
    </row>
    <row r="57" spans="1:2" x14ac:dyDescent="0.25">
      <c r="A57">
        <f t="shared" si="2"/>
        <v>0.65000000000000047</v>
      </c>
      <c r="B57" s="11">
        <f t="shared" si="1"/>
        <v>0.99035856376763032</v>
      </c>
    </row>
    <row r="58" spans="1:2" x14ac:dyDescent="0.25">
      <c r="A58">
        <f t="shared" si="2"/>
        <v>0.70000000000000051</v>
      </c>
      <c r="B58" s="11">
        <f t="shared" si="1"/>
        <v>0.99359106668488606</v>
      </c>
    </row>
    <row r="59" spans="1:2" x14ac:dyDescent="0.25">
      <c r="A59">
        <f t="shared" si="2"/>
        <v>0.75000000000000056</v>
      </c>
      <c r="B59" s="11">
        <f t="shared" si="1"/>
        <v>0.99574212056807176</v>
      </c>
    </row>
    <row r="60" spans="1:2" x14ac:dyDescent="0.25">
      <c r="A60">
        <f t="shared" si="2"/>
        <v>0.8000000000000006</v>
      </c>
      <c r="B60" s="11">
        <f t="shared" si="1"/>
        <v>0.99717223237507879</v>
      </c>
    </row>
    <row r="61" spans="1:2" x14ac:dyDescent="0.25">
      <c r="A61">
        <f t="shared" si="2"/>
        <v>0.85000000000000064</v>
      </c>
      <c r="B61" s="11">
        <f t="shared" si="1"/>
        <v>0.99812245842572411</v>
      </c>
    </row>
    <row r="62" spans="1:2" x14ac:dyDescent="0.25">
      <c r="A62">
        <f t="shared" si="2"/>
        <v>0.90000000000000069</v>
      </c>
      <c r="B62" s="11">
        <f t="shared" si="1"/>
        <v>0.99875357549942401</v>
      </c>
    </row>
    <row r="63" spans="1:2" x14ac:dyDescent="0.25">
      <c r="A63">
        <f t="shared" si="2"/>
        <v>0.95000000000000073</v>
      </c>
      <c r="B63" s="11">
        <f t="shared" si="1"/>
        <v>0.99917263663875555</v>
      </c>
    </row>
    <row r="64" spans="1:2" x14ac:dyDescent="0.25">
      <c r="A64">
        <f t="shared" si="2"/>
        <v>1.0000000000000007</v>
      </c>
      <c r="B64" s="11">
        <f t="shared" si="1"/>
        <v>0.99945084368779735</v>
      </c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7"/>
  <sheetViews>
    <sheetView tabSelected="1" topLeftCell="D43" zoomScaleNormal="100" workbookViewId="0">
      <selection activeCell="O56" sqref="O56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7.28515625" bestFit="1" customWidth="1"/>
    <col min="4" max="4" width="12.7109375" bestFit="1" customWidth="1"/>
    <col min="5" max="5" width="13.140625" bestFit="1" customWidth="1"/>
    <col min="6" max="7" width="12" bestFit="1" customWidth="1"/>
    <col min="8" max="14" width="10.5703125" customWidth="1"/>
  </cols>
  <sheetData>
    <row r="1" spans="1:12" ht="15.75" x14ac:dyDescent="0.25">
      <c r="A1" s="27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3" spans="1:12" ht="45" x14ac:dyDescent="0.25">
      <c r="A3" s="9" t="s">
        <v>25</v>
      </c>
      <c r="B3" s="9" t="s">
        <v>28</v>
      </c>
      <c r="C3" s="9" t="s">
        <v>5</v>
      </c>
      <c r="D3" s="12" t="s">
        <v>3</v>
      </c>
      <c r="E3" s="9" t="s">
        <v>26</v>
      </c>
      <c r="F3" s="12" t="s">
        <v>7</v>
      </c>
      <c r="G3" s="12" t="s">
        <v>24</v>
      </c>
      <c r="H3" s="12" t="s">
        <v>27</v>
      </c>
      <c r="I3" s="9" t="s">
        <v>4</v>
      </c>
      <c r="J3" s="12" t="s">
        <v>7</v>
      </c>
      <c r="K3" s="12" t="s">
        <v>29</v>
      </c>
      <c r="L3" s="9" t="s">
        <v>9</v>
      </c>
    </row>
    <row r="4" spans="1:12" x14ac:dyDescent="0.25">
      <c r="B4" s="3">
        <v>1</v>
      </c>
      <c r="C4" s="3">
        <v>0.1</v>
      </c>
      <c r="D4" s="33">
        <f>B21</f>
        <v>-0.26723043814309394</v>
      </c>
    </row>
    <row r="5" spans="1:12" x14ac:dyDescent="0.25">
      <c r="A5" s="5">
        <v>1</v>
      </c>
      <c r="B5" s="3">
        <v>2</v>
      </c>
      <c r="C5" s="3">
        <v>0.3</v>
      </c>
      <c r="D5" s="33">
        <f>C21</f>
        <v>0.11407413571520322</v>
      </c>
      <c r="E5" s="6">
        <f>SUMPRODUCT(C4:C6,D4:D6)</f>
        <v>3.5101764164715422E-2</v>
      </c>
      <c r="F5" s="22">
        <f>TANH(E5)</f>
        <v>3.5087354575912777E-2</v>
      </c>
      <c r="G5" s="21">
        <v>0.3</v>
      </c>
      <c r="H5" s="16">
        <f>F5*G5</f>
        <v>1.0526206372773832E-2</v>
      </c>
    </row>
    <row r="6" spans="1:12" x14ac:dyDescent="0.25">
      <c r="B6" s="3">
        <v>3</v>
      </c>
      <c r="C6" s="3">
        <v>0.05</v>
      </c>
      <c r="D6" s="33">
        <f>D21</f>
        <v>0.55205134528927702</v>
      </c>
    </row>
    <row r="7" spans="1:12" x14ac:dyDescent="0.25">
      <c r="B7" t="s">
        <v>23</v>
      </c>
    </row>
    <row r="8" spans="1:12" x14ac:dyDescent="0.25">
      <c r="B8" s="3">
        <v>4</v>
      </c>
      <c r="C8" s="3">
        <v>0.6</v>
      </c>
      <c r="D8" s="4">
        <v>1</v>
      </c>
    </row>
    <row r="9" spans="1:12" x14ac:dyDescent="0.25">
      <c r="A9" s="5">
        <v>2</v>
      </c>
      <c r="B9" s="3">
        <v>5</v>
      </c>
      <c r="C9" s="3">
        <v>0.5</v>
      </c>
      <c r="D9" s="4">
        <v>0.1</v>
      </c>
      <c r="E9" s="6">
        <f>SUMPRODUCT(C8:C10,D8:D10)</f>
        <v>1.25</v>
      </c>
      <c r="F9" s="22">
        <f>TANH(E9)</f>
        <v>0.84828363995751288</v>
      </c>
      <c r="G9" s="21">
        <v>0.3</v>
      </c>
      <c r="H9" s="16">
        <f>F9*G9</f>
        <v>0.25448509198725383</v>
      </c>
      <c r="I9" s="16">
        <f>SUM(H5,H9,H13)</f>
        <v>0.42397998061828646</v>
      </c>
      <c r="J9" s="22">
        <f>TANH(I9)</f>
        <v>0.40027804552774171</v>
      </c>
      <c r="K9" s="23">
        <v>1</v>
      </c>
      <c r="L9" s="16">
        <f>PRODUCT(J9,K9)</f>
        <v>0.40027804552774171</v>
      </c>
    </row>
    <row r="10" spans="1:12" x14ac:dyDescent="0.25">
      <c r="B10" s="3">
        <v>6</v>
      </c>
      <c r="C10" s="3">
        <v>0.6</v>
      </c>
      <c r="D10" s="4">
        <v>1</v>
      </c>
    </row>
    <row r="12" spans="1:12" x14ac:dyDescent="0.25">
      <c r="B12" s="3">
        <v>7</v>
      </c>
      <c r="C12" s="3">
        <v>0.9</v>
      </c>
      <c r="D12" s="4">
        <v>0.5</v>
      </c>
    </row>
    <row r="13" spans="1:12" x14ac:dyDescent="0.25">
      <c r="A13" s="5">
        <v>3</v>
      </c>
      <c r="B13" s="3">
        <v>8</v>
      </c>
      <c r="C13" s="3">
        <v>0.3</v>
      </c>
      <c r="D13" s="4">
        <v>0.4</v>
      </c>
      <c r="E13" s="6">
        <f>SUMPRODUCT(C12:C14,D12:D14)</f>
        <v>0.59000000000000008</v>
      </c>
      <c r="F13" s="22">
        <f>TANH(E13)</f>
        <v>0.5298956075275294</v>
      </c>
      <c r="G13" s="21">
        <v>0.3</v>
      </c>
      <c r="H13" s="16">
        <f>F13*G13</f>
        <v>0.1589686822582588</v>
      </c>
      <c r="J13" t="e">
        <f>TRANSPOSE(D29:D31)</f>
        <v>#VALUE!</v>
      </c>
    </row>
    <row r="14" spans="1:12" x14ac:dyDescent="0.25">
      <c r="B14" s="3">
        <v>9</v>
      </c>
      <c r="C14" s="3">
        <v>0.1</v>
      </c>
      <c r="D14" s="4">
        <v>0.2</v>
      </c>
    </row>
    <row r="16" spans="1:12" ht="15.75" x14ac:dyDescent="0.25">
      <c r="A16" s="31" t="s">
        <v>42</v>
      </c>
      <c r="B16" s="31"/>
      <c r="C16" s="31"/>
      <c r="D16" s="31"/>
      <c r="E16" s="31"/>
      <c r="F16" s="31"/>
      <c r="G16" s="31"/>
      <c r="H16" s="31"/>
    </row>
    <row r="18" spans="1:14" ht="18.75" x14ac:dyDescent="0.3">
      <c r="A18" s="32" t="s">
        <v>30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20" spans="1:14" x14ac:dyDescent="0.25">
      <c r="A20" s="30" t="s">
        <v>3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4" x14ac:dyDescent="0.25">
      <c r="A21" s="30"/>
      <c r="B21" s="33">
        <v>-0.26723043814309394</v>
      </c>
      <c r="C21" s="33">
        <v>0.11407413571520322</v>
      </c>
      <c r="D21" s="33">
        <v>0.55205134528927702</v>
      </c>
      <c r="E21" s="33">
        <v>-6.2968050833808853E-2</v>
      </c>
      <c r="F21" s="33">
        <v>-0.32473516657367052</v>
      </c>
      <c r="G21" s="33">
        <v>0.81676740608586873</v>
      </c>
      <c r="H21" s="33">
        <v>0.33495282382275304</v>
      </c>
      <c r="I21" s="33">
        <v>-0.23628855979255867</v>
      </c>
      <c r="J21" s="33">
        <v>0.38377717342164525</v>
      </c>
      <c r="K21" s="33">
        <v>0.99147352243845399</v>
      </c>
      <c r="L21" s="33">
        <v>1</v>
      </c>
      <c r="M21" s="33">
        <v>1</v>
      </c>
      <c r="N21" s="33">
        <v>0.99998344686251439</v>
      </c>
    </row>
    <row r="23" spans="1:14" x14ac:dyDescent="0.25">
      <c r="B23" s="9" t="s">
        <v>35</v>
      </c>
      <c r="E23" s="9" t="s">
        <v>34</v>
      </c>
      <c r="G23" s="9"/>
    </row>
    <row r="24" spans="1:14" x14ac:dyDescent="0.25">
      <c r="B24">
        <v>0.01</v>
      </c>
      <c r="E24" s="20">
        <f>SUM(F38:F327)</f>
        <v>0.13079406401485186</v>
      </c>
    </row>
    <row r="25" spans="1:14" x14ac:dyDescent="0.25">
      <c r="D25" s="28"/>
      <c r="E25" s="28"/>
      <c r="F25" s="28"/>
      <c r="G25" s="28"/>
    </row>
    <row r="28" spans="1:14" x14ac:dyDescent="0.25">
      <c r="A28" s="3" t="s">
        <v>38</v>
      </c>
      <c r="B28" s="3" t="s">
        <v>32</v>
      </c>
      <c r="C28" s="3" t="s">
        <v>39</v>
      </c>
      <c r="D28" s="17" t="s">
        <v>40</v>
      </c>
      <c r="E28" s="18" t="s">
        <v>33</v>
      </c>
      <c r="F28" s="19" t="s">
        <v>41</v>
      </c>
      <c r="G28" s="19" t="s">
        <v>36</v>
      </c>
      <c r="J28" t="s">
        <v>45</v>
      </c>
    </row>
    <row r="29" spans="1:14" x14ac:dyDescent="0.25">
      <c r="A29">
        <v>1</v>
      </c>
      <c r="B29" s="8">
        <v>43831</v>
      </c>
      <c r="C29">
        <v>62.06</v>
      </c>
      <c r="D29" s="13">
        <f>USD_RUB_2020[[#This Row],[Курс]]*$B$24</f>
        <v>0.62060000000000004</v>
      </c>
      <c r="E29" s="24"/>
      <c r="F29" s="24"/>
      <c r="G29" s="24"/>
    </row>
    <row r="30" spans="1:14" x14ac:dyDescent="0.25">
      <c r="A30">
        <v>2</v>
      </c>
      <c r="B30" s="8">
        <v>43832</v>
      </c>
      <c r="C30">
        <v>62</v>
      </c>
      <c r="D30" s="13">
        <f>USD_RUB_2020[[#This Row],[Курс]]*$B$24</f>
        <v>0.62</v>
      </c>
      <c r="E30" s="24"/>
      <c r="F30" s="24"/>
      <c r="G30" s="24"/>
    </row>
    <row r="31" spans="1:14" x14ac:dyDescent="0.25">
      <c r="A31">
        <v>3</v>
      </c>
      <c r="B31" s="8">
        <v>43833</v>
      </c>
      <c r="C31">
        <v>61.92</v>
      </c>
      <c r="D31" s="13">
        <f>USD_RUB_2020[[#This Row],[Курс]]*$B$24</f>
        <v>0.61920000000000008</v>
      </c>
      <c r="E31" s="24"/>
      <c r="F31" s="24"/>
      <c r="G31" s="24"/>
    </row>
    <row r="32" spans="1:14" x14ac:dyDescent="0.25">
      <c r="A32">
        <v>4</v>
      </c>
      <c r="B32" s="8">
        <v>43834</v>
      </c>
      <c r="C32">
        <v>62.04</v>
      </c>
      <c r="D32" s="13">
        <f>USD_RUB_2020[[#This Row],[Курс]]*$B$24</f>
        <v>0.62039999999999995</v>
      </c>
      <c r="E32" s="24"/>
      <c r="F32" s="24"/>
      <c r="G32" s="24"/>
    </row>
    <row r="33" spans="1:7" x14ac:dyDescent="0.25">
      <c r="A33">
        <v>5</v>
      </c>
      <c r="B33" s="8">
        <v>43835</v>
      </c>
      <c r="C33">
        <v>62.04</v>
      </c>
      <c r="D33" s="13">
        <f>USD_RUB_2020[[#This Row],[Курс]]*$B$24</f>
        <v>0.62039999999999995</v>
      </c>
      <c r="E33" s="24"/>
      <c r="F33" s="24"/>
      <c r="G33" s="24"/>
    </row>
    <row r="34" spans="1:7" x14ac:dyDescent="0.25">
      <c r="A34">
        <v>6</v>
      </c>
      <c r="B34" s="8">
        <v>43836</v>
      </c>
      <c r="C34">
        <v>62.03</v>
      </c>
      <c r="D34" s="13">
        <f>USD_RUB_2020[[#This Row],[Курс]]*$B$24</f>
        <v>0.62030000000000007</v>
      </c>
      <c r="E34" s="24"/>
      <c r="F34" s="24"/>
      <c r="G34" s="24"/>
    </row>
    <row r="35" spans="1:7" x14ac:dyDescent="0.25">
      <c r="A35">
        <v>7</v>
      </c>
      <c r="B35" s="8">
        <v>43837</v>
      </c>
      <c r="C35">
        <v>61.93</v>
      </c>
      <c r="D35" s="13">
        <f>USD_RUB_2020[[#This Row],[Курс]]*$B$24</f>
        <v>0.61929999999999996</v>
      </c>
      <c r="E35" s="24"/>
      <c r="F35" s="24"/>
      <c r="G35" s="24"/>
    </row>
    <row r="36" spans="1:7" x14ac:dyDescent="0.25">
      <c r="A36">
        <v>8</v>
      </c>
      <c r="B36" s="8">
        <v>43838</v>
      </c>
      <c r="C36">
        <v>61.91</v>
      </c>
      <c r="D36" s="13">
        <f>USD_RUB_2020[[#This Row],[Курс]]*$B$24</f>
        <v>0.61909999999999998</v>
      </c>
      <c r="E36" s="24"/>
      <c r="F36" s="24"/>
      <c r="G36" s="24"/>
    </row>
    <row r="37" spans="1:7" x14ac:dyDescent="0.25">
      <c r="A37">
        <v>9</v>
      </c>
      <c r="B37" s="8">
        <v>43839</v>
      </c>
      <c r="C37">
        <v>61.51</v>
      </c>
      <c r="D37" s="13">
        <f>USD_RUB_2020[[#This Row],[Курс]]*$B$24</f>
        <v>0.61509999999999998</v>
      </c>
      <c r="E37" s="24"/>
      <c r="F37" s="24"/>
      <c r="G37" s="24"/>
    </row>
    <row r="38" spans="1:7" x14ac:dyDescent="0.25">
      <c r="A38">
        <v>10</v>
      </c>
      <c r="B38" s="8">
        <v>43840</v>
      </c>
      <c r="C38">
        <v>61.26</v>
      </c>
      <c r="D38" s="13">
        <f>USD_RUB_2020[[#This Row],[Курс]]*$B$24</f>
        <v>0.61260000000000003</v>
      </c>
      <c r="E38" s="24">
        <f>TANH(TANH(D29*$B$21+D30*$C$21+D31*$D$21)*$K$21 + TANH(D32*$E$21+D33*$F$21+D34*$G$21)*$L$21 + TANH(D35*$H$21+D36*$I$21+D37*$J$21)*$M$21)*$N$21</f>
        <v>0.65756130074283792</v>
      </c>
      <c r="F38" s="24">
        <f>(USD_RUB_2020[[#This Row],[Вход норм]]-USD_RUB_2020[[#This Row],[Выход сети]])^2</f>
        <v>2.0215185644879147E-3</v>
      </c>
      <c r="G38" s="24">
        <f>USD_RUB_2020[[#This Row],[Выход сети]]/$B$24</f>
        <v>65.756130074283789</v>
      </c>
    </row>
    <row r="39" spans="1:7" x14ac:dyDescent="0.25">
      <c r="A39">
        <v>11</v>
      </c>
      <c r="B39" s="8">
        <v>43841</v>
      </c>
      <c r="C39">
        <v>61.24</v>
      </c>
      <c r="D39" s="13">
        <f>USD_RUB_2020[[#This Row],[Курс]]*$B$24</f>
        <v>0.61240000000000006</v>
      </c>
      <c r="E39" s="24">
        <f t="shared" ref="E39:E102" si="0">TANH(TANH(D30*$B$21+D31*$C$21+D32*$D$21)*$K$21 + TANH(D33*$E$21+D34*$F$21+D35*$G$21)*$L$21 + TANH(D36*$H$21+D37*$I$21+D38*$J$21)*$M$21)*$N$21</f>
        <v>0.65749138995363976</v>
      </c>
      <c r="F39" s="24">
        <f>(USD_RUB_2020[[#This Row],[Вход норм]]-USD_RUB_2020[[#This Row],[Выход сети]])^2</f>
        <v>2.0332334479511997E-3</v>
      </c>
      <c r="G39" s="24">
        <f>USD_RUB_2020[[#This Row],[Выход сети]]/$B$24</f>
        <v>65.749138995363978</v>
      </c>
    </row>
    <row r="40" spans="1:7" x14ac:dyDescent="0.25">
      <c r="A40">
        <v>12</v>
      </c>
      <c r="B40" s="8">
        <v>43842</v>
      </c>
      <c r="C40">
        <v>61.24</v>
      </c>
      <c r="D40" s="13">
        <f>USD_RUB_2020[[#This Row],[Курс]]*$B$24</f>
        <v>0.61240000000000006</v>
      </c>
      <c r="E40" s="24">
        <f t="shared" si="0"/>
        <v>0.65733604792104328</v>
      </c>
      <c r="F40" s="24">
        <f>(USD_RUB_2020[[#This Row],[Вход норм]]-USD_RUB_2020[[#This Row],[Выход сети]])^2</f>
        <v>2.0192484027622927E-3</v>
      </c>
      <c r="G40" s="24">
        <f>USD_RUB_2020[[#This Row],[Выход сети]]/$B$24</f>
        <v>65.73360479210433</v>
      </c>
    </row>
    <row r="41" spans="1:7" x14ac:dyDescent="0.25">
      <c r="A41">
        <v>13</v>
      </c>
      <c r="B41" s="8">
        <v>43843</v>
      </c>
      <c r="C41">
        <v>61.15</v>
      </c>
      <c r="D41" s="13">
        <f>USD_RUB_2020[[#This Row],[Курс]]*$B$24</f>
        <v>0.61150000000000004</v>
      </c>
      <c r="E41" s="24">
        <f t="shared" si="0"/>
        <v>0.65505523124835063</v>
      </c>
      <c r="F41" s="24">
        <f>(USD_RUB_2020[[#This Row],[Вход норм]]-USD_RUB_2020[[#This Row],[Выход сети]])^2</f>
        <v>1.8970581690972957E-3</v>
      </c>
      <c r="G41" s="24">
        <f>USD_RUB_2020[[#This Row],[Выход сети]]/$B$24</f>
        <v>65.505523124835065</v>
      </c>
    </row>
    <row r="42" spans="1:7" x14ac:dyDescent="0.25">
      <c r="A42">
        <v>14</v>
      </c>
      <c r="B42" s="8">
        <v>43844</v>
      </c>
      <c r="C42">
        <v>61.2</v>
      </c>
      <c r="D42" s="13">
        <f>USD_RUB_2020[[#This Row],[Курс]]*$B$24</f>
        <v>0.61199999999999999</v>
      </c>
      <c r="E42" s="24">
        <f t="shared" si="0"/>
        <v>0.65414844442747844</v>
      </c>
      <c r="F42" s="24">
        <f>(USD_RUB_2020[[#This Row],[Вход норм]]-USD_RUB_2020[[#This Row],[Выход сети]])^2</f>
        <v>1.7764913676562391E-3</v>
      </c>
      <c r="G42" s="24">
        <f>USD_RUB_2020[[#This Row],[Выход сети]]/$B$24</f>
        <v>65.414844442747835</v>
      </c>
    </row>
    <row r="43" spans="1:7" x14ac:dyDescent="0.25">
      <c r="A43">
        <v>15</v>
      </c>
      <c r="B43" s="8">
        <v>43845</v>
      </c>
      <c r="C43">
        <v>61.43</v>
      </c>
      <c r="D43" s="13">
        <f>USD_RUB_2020[[#This Row],[Курс]]*$B$24</f>
        <v>0.61429999999999996</v>
      </c>
      <c r="E43" s="24">
        <f t="shared" si="0"/>
        <v>0.65473605417920844</v>
      </c>
      <c r="F43" s="24">
        <f>(USD_RUB_2020[[#This Row],[Вход норм]]-USD_RUB_2020[[#This Row],[Выход сети]])^2</f>
        <v>1.6350744775838837E-3</v>
      </c>
      <c r="G43" s="24">
        <f>USD_RUB_2020[[#This Row],[Выход сети]]/$B$24</f>
        <v>65.473605417920837</v>
      </c>
    </row>
    <row r="44" spans="1:7" x14ac:dyDescent="0.25">
      <c r="A44">
        <v>16</v>
      </c>
      <c r="B44" s="8">
        <v>43846</v>
      </c>
      <c r="C44">
        <v>61.5</v>
      </c>
      <c r="D44" s="13">
        <f>USD_RUB_2020[[#This Row],[Курс]]*$B$24</f>
        <v>0.61499999999999999</v>
      </c>
      <c r="E44" s="24">
        <f t="shared" si="0"/>
        <v>0.6540490672175846</v>
      </c>
      <c r="F44" s="24">
        <f>(USD_RUB_2020[[#This Row],[Вход норм]]-USD_RUB_2020[[#This Row],[Выход сети]])^2</f>
        <v>1.5248296505634411E-3</v>
      </c>
      <c r="G44" s="24">
        <f>USD_RUB_2020[[#This Row],[Выход сети]]/$B$24</f>
        <v>65.404906721758465</v>
      </c>
    </row>
    <row r="45" spans="1:7" x14ac:dyDescent="0.25">
      <c r="A45">
        <v>17</v>
      </c>
      <c r="B45" s="8">
        <v>43847</v>
      </c>
      <c r="C45">
        <v>61.55</v>
      </c>
      <c r="D45" s="13">
        <f>USD_RUB_2020[[#This Row],[Курс]]*$B$24</f>
        <v>0.61549999999999994</v>
      </c>
      <c r="E45" s="24">
        <f t="shared" si="0"/>
        <v>0.6526505953387014</v>
      </c>
      <c r="F45" s="24">
        <f>(USD_RUB_2020[[#This Row],[Вход норм]]-USD_RUB_2020[[#This Row],[Выход сети]])^2</f>
        <v>1.380166734019947E-3</v>
      </c>
      <c r="G45" s="24">
        <f>USD_RUB_2020[[#This Row],[Выход сети]]/$B$24</f>
        <v>65.265059533870144</v>
      </c>
    </row>
    <row r="46" spans="1:7" x14ac:dyDescent="0.25">
      <c r="A46">
        <v>18</v>
      </c>
      <c r="B46" s="8">
        <v>43848</v>
      </c>
      <c r="C46">
        <v>61.51</v>
      </c>
      <c r="D46" s="13">
        <f>USD_RUB_2020[[#This Row],[Курс]]*$B$24</f>
        <v>0.61509999999999998</v>
      </c>
      <c r="E46" s="24">
        <f t="shared" si="0"/>
        <v>0.65380571418528399</v>
      </c>
      <c r="F46" s="24">
        <f>(USD_RUB_2020[[#This Row],[Вход норм]]-USD_RUB_2020[[#This Row],[Выход сети]])^2</f>
        <v>1.4981323105928961E-3</v>
      </c>
      <c r="G46" s="24">
        <f>USD_RUB_2020[[#This Row],[Выход сети]]/$B$24</f>
        <v>65.380571418528405</v>
      </c>
    </row>
    <row r="47" spans="1:7" x14ac:dyDescent="0.25">
      <c r="A47">
        <v>19</v>
      </c>
      <c r="B47" s="8">
        <v>43849</v>
      </c>
      <c r="C47">
        <v>61.51</v>
      </c>
      <c r="D47" s="13">
        <f>USD_RUB_2020[[#This Row],[Курс]]*$B$24</f>
        <v>0.61509999999999998</v>
      </c>
      <c r="E47" s="24">
        <f t="shared" si="0"/>
        <v>0.65507726231349106</v>
      </c>
      <c r="F47" s="24">
        <f>(USD_RUB_2020[[#This Row],[Вход норм]]-USD_RUB_2020[[#This Row],[Выход сети]])^2</f>
        <v>1.5981815020816741E-3</v>
      </c>
      <c r="G47" s="24">
        <f>USD_RUB_2020[[#This Row],[Выход сети]]/$B$24</f>
        <v>65.50772623134911</v>
      </c>
    </row>
    <row r="48" spans="1:7" x14ac:dyDescent="0.25">
      <c r="A48">
        <v>20</v>
      </c>
      <c r="B48" s="8">
        <v>43850</v>
      </c>
      <c r="C48">
        <v>61.52</v>
      </c>
      <c r="D48" s="13">
        <f>USD_RUB_2020[[#This Row],[Курс]]*$B$24</f>
        <v>0.61520000000000008</v>
      </c>
      <c r="E48" s="24">
        <f t="shared" si="0"/>
        <v>0.65486766442933819</v>
      </c>
      <c r="F48" s="24">
        <f>(USD_RUB_2020[[#This Row],[Вход норм]]-USD_RUB_2020[[#This Row],[Выход сети]])^2</f>
        <v>1.573523601278576E-3</v>
      </c>
      <c r="G48" s="24">
        <f>USD_RUB_2020[[#This Row],[Выход сети]]/$B$24</f>
        <v>65.486766442933813</v>
      </c>
    </row>
    <row r="49" spans="1:7" x14ac:dyDescent="0.25">
      <c r="A49">
        <v>21</v>
      </c>
      <c r="B49" s="8">
        <v>43851</v>
      </c>
      <c r="C49">
        <v>61.64</v>
      </c>
      <c r="D49" s="13">
        <f>USD_RUB_2020[[#This Row],[Курс]]*$B$24</f>
        <v>0.61640000000000006</v>
      </c>
      <c r="E49" s="24">
        <f t="shared" si="0"/>
        <v>0.65492946926141749</v>
      </c>
      <c r="F49" s="24">
        <f>(USD_RUB_2020[[#This Row],[Вход норм]]-USD_RUB_2020[[#This Row],[Выход сети]])^2</f>
        <v>1.4845200015665104E-3</v>
      </c>
      <c r="G49" s="24">
        <f>USD_RUB_2020[[#This Row],[Выход сети]]/$B$24</f>
        <v>65.492946926141741</v>
      </c>
    </row>
    <row r="50" spans="1:7" x14ac:dyDescent="0.25">
      <c r="A50">
        <v>22</v>
      </c>
      <c r="B50" s="8">
        <v>43852</v>
      </c>
      <c r="C50">
        <v>61.86</v>
      </c>
      <c r="D50" s="13">
        <f>USD_RUB_2020[[#This Row],[Курс]]*$B$24</f>
        <v>0.61860000000000004</v>
      </c>
      <c r="E50" s="24">
        <f t="shared" si="0"/>
        <v>0.65570955750447824</v>
      </c>
      <c r="F50" s="24">
        <f>(USD_RUB_2020[[#This Row],[Вход норм]]-USD_RUB_2020[[#This Row],[Выход сети]])^2</f>
        <v>1.3771192581781742E-3</v>
      </c>
      <c r="G50" s="24">
        <f>USD_RUB_2020[[#This Row],[Выход сети]]/$B$24</f>
        <v>65.570955750447823</v>
      </c>
    </row>
    <row r="51" spans="1:7" x14ac:dyDescent="0.25">
      <c r="A51">
        <v>23</v>
      </c>
      <c r="B51" s="8">
        <v>43853</v>
      </c>
      <c r="C51">
        <v>61.92</v>
      </c>
      <c r="D51" s="13">
        <f>USD_RUB_2020[[#This Row],[Курс]]*$B$24</f>
        <v>0.61920000000000008</v>
      </c>
      <c r="E51" s="24">
        <f t="shared" si="0"/>
        <v>0.65634615711164934</v>
      </c>
      <c r="F51" s="24">
        <f>(USD_RUB_2020[[#This Row],[Вход норм]]-USD_RUB_2020[[#This Row],[Выход сети]])^2</f>
        <v>1.3798369881633308E-3</v>
      </c>
      <c r="G51" s="24">
        <f>USD_RUB_2020[[#This Row],[Выход сети]]/$B$24</f>
        <v>65.634615711164926</v>
      </c>
    </row>
    <row r="52" spans="1:7" x14ac:dyDescent="0.25">
      <c r="A52">
        <v>24</v>
      </c>
      <c r="B52" s="8">
        <v>43854</v>
      </c>
      <c r="C52">
        <v>61.88</v>
      </c>
      <c r="D52" s="13">
        <f>USD_RUB_2020[[#This Row],[Курс]]*$B$24</f>
        <v>0.61880000000000002</v>
      </c>
      <c r="E52" s="24">
        <f t="shared" si="0"/>
        <v>0.65632400397671786</v>
      </c>
      <c r="F52" s="24">
        <f>(USD_RUB_2020[[#This Row],[Вход норм]]-USD_RUB_2020[[#This Row],[Выход сети]])^2</f>
        <v>1.4080508744447368E-3</v>
      </c>
      <c r="G52" s="24">
        <f>USD_RUB_2020[[#This Row],[Выход сети]]/$B$24</f>
        <v>65.632400397671788</v>
      </c>
    </row>
    <row r="53" spans="1:7" x14ac:dyDescent="0.25">
      <c r="A53">
        <v>25</v>
      </c>
      <c r="B53" s="8">
        <v>43855</v>
      </c>
      <c r="C53">
        <v>61.87</v>
      </c>
      <c r="D53" s="13">
        <f>USD_RUB_2020[[#This Row],[Курс]]*$B$24</f>
        <v>0.61870000000000003</v>
      </c>
      <c r="E53" s="24">
        <f t="shared" si="0"/>
        <v>0.65687079982545049</v>
      </c>
      <c r="F53" s="24">
        <f>(USD_RUB_2020[[#This Row],[Вход норм]]-USD_RUB_2020[[#This Row],[Выход сети]])^2</f>
        <v>1.4570099593146091E-3</v>
      </c>
      <c r="G53" s="24">
        <f>USD_RUB_2020[[#This Row],[Выход сети]]/$B$24</f>
        <v>65.687079982545043</v>
      </c>
    </row>
    <row r="54" spans="1:7" x14ac:dyDescent="0.25">
      <c r="A54">
        <v>26</v>
      </c>
      <c r="B54" s="8">
        <v>43856</v>
      </c>
      <c r="C54">
        <v>61.87</v>
      </c>
      <c r="D54" s="13">
        <f>USD_RUB_2020[[#This Row],[Курс]]*$B$24</f>
        <v>0.61870000000000003</v>
      </c>
      <c r="E54" s="24">
        <f t="shared" si="0"/>
        <v>0.65765154004311099</v>
      </c>
      <c r="F54" s="24">
        <f>(USD_RUB_2020[[#This Row],[Вход норм]]-USD_RUB_2020[[#This Row],[Выход сети]])^2</f>
        <v>1.517222471730077E-3</v>
      </c>
      <c r="G54" s="24">
        <f>USD_RUB_2020[[#This Row],[Выход сети]]/$B$24</f>
        <v>65.7651540043111</v>
      </c>
    </row>
    <row r="55" spans="1:7" x14ac:dyDescent="0.25">
      <c r="A55">
        <v>27</v>
      </c>
      <c r="B55" s="8">
        <v>43857</v>
      </c>
      <c r="C55">
        <v>62.18</v>
      </c>
      <c r="D55" s="13">
        <f>USD_RUB_2020[[#This Row],[Курс]]*$B$24</f>
        <v>0.62180000000000002</v>
      </c>
      <c r="E55" s="24">
        <f t="shared" si="0"/>
        <v>0.65752140788626701</v>
      </c>
      <c r="F55" s="24">
        <f>(USD_RUB_2020[[#This Row],[Вход норм]]-USD_RUB_2020[[#This Row],[Выход сети]])^2</f>
        <v>1.2760189813770574E-3</v>
      </c>
      <c r="G55" s="24">
        <f>USD_RUB_2020[[#This Row],[Выход сети]]/$B$24</f>
        <v>65.752140788626704</v>
      </c>
    </row>
    <row r="56" spans="1:7" x14ac:dyDescent="0.25">
      <c r="A56">
        <v>28</v>
      </c>
      <c r="B56" s="8">
        <v>43858</v>
      </c>
      <c r="C56">
        <v>62.69</v>
      </c>
      <c r="D56" s="13">
        <f>USD_RUB_2020[[#This Row],[Курс]]*$B$24</f>
        <v>0.62690000000000001</v>
      </c>
      <c r="E56" s="24">
        <f t="shared" si="0"/>
        <v>0.65812972415944027</v>
      </c>
      <c r="F56" s="24">
        <f>(USD_RUB_2020[[#This Row],[Вход норм]]-USD_RUB_2020[[#This Row],[Выход сети]])^2</f>
        <v>9.7529567107472622E-4</v>
      </c>
      <c r="G56" s="24">
        <f>USD_RUB_2020[[#This Row],[Выход сети]]/$B$24</f>
        <v>65.812972415944031</v>
      </c>
    </row>
    <row r="57" spans="1:7" x14ac:dyDescent="0.25">
      <c r="A57">
        <v>29</v>
      </c>
      <c r="B57" s="8">
        <v>43859</v>
      </c>
      <c r="C57">
        <v>62.6</v>
      </c>
      <c r="D57" s="13">
        <f>USD_RUB_2020[[#This Row],[Курс]]*$B$24</f>
        <v>0.626</v>
      </c>
      <c r="E57" s="24">
        <f t="shared" si="0"/>
        <v>0.65946930994105013</v>
      </c>
      <c r="F57" s="24">
        <f>(USD_RUB_2020[[#This Row],[Вход норм]]-USD_RUB_2020[[#This Row],[Выход сети]])^2</f>
        <v>1.1201947079300771E-3</v>
      </c>
      <c r="G57" s="24">
        <f>USD_RUB_2020[[#This Row],[Выход сети]]/$B$24</f>
        <v>65.946930994105017</v>
      </c>
    </row>
    <row r="58" spans="1:7" x14ac:dyDescent="0.25">
      <c r="A58">
        <v>30</v>
      </c>
      <c r="B58" s="8">
        <v>43860</v>
      </c>
      <c r="C58">
        <v>62.73</v>
      </c>
      <c r="D58" s="13">
        <f>USD_RUB_2020[[#This Row],[Курс]]*$B$24</f>
        <v>0.62729999999999997</v>
      </c>
      <c r="E58" s="24">
        <f t="shared" si="0"/>
        <v>0.6593728556199242</v>
      </c>
      <c r="F58" s="24">
        <f>(USD_RUB_2020[[#This Row],[Вход норм]]-USD_RUB_2020[[#This Row],[Выход сети]])^2</f>
        <v>1.0286680676165054E-3</v>
      </c>
      <c r="G58" s="24">
        <f>USD_RUB_2020[[#This Row],[Выход сети]]/$B$24</f>
        <v>65.937285561992425</v>
      </c>
    </row>
    <row r="59" spans="1:7" x14ac:dyDescent="0.25">
      <c r="A59">
        <v>31</v>
      </c>
      <c r="B59" s="8">
        <v>43861</v>
      </c>
      <c r="C59">
        <v>63.2</v>
      </c>
      <c r="D59" s="13">
        <f>USD_RUB_2020[[#This Row],[Курс]]*$B$24</f>
        <v>0.63200000000000001</v>
      </c>
      <c r="E59" s="24">
        <f t="shared" si="0"/>
        <v>0.6615644478284185</v>
      </c>
      <c r="F59" s="24">
        <f>(USD_RUB_2020[[#This Row],[Вход норм]]-USD_RUB_2020[[#This Row],[Выход сети]])^2</f>
        <v>8.7405657539927901E-4</v>
      </c>
      <c r="G59" s="24">
        <f>USD_RUB_2020[[#This Row],[Выход сети]]/$B$24</f>
        <v>66.156444782841845</v>
      </c>
    </row>
    <row r="60" spans="1:7" x14ac:dyDescent="0.25">
      <c r="A60">
        <v>32</v>
      </c>
      <c r="B60" s="8">
        <v>43862</v>
      </c>
      <c r="C60">
        <v>63.5</v>
      </c>
      <c r="D60" s="13">
        <f>USD_RUB_2020[[#This Row],[Курс]]*$B$24</f>
        <v>0.63500000000000001</v>
      </c>
      <c r="E60" s="24">
        <f t="shared" si="0"/>
        <v>0.66368896322169713</v>
      </c>
      <c r="F60" s="24">
        <f>(USD_RUB_2020[[#This Row],[Вход норм]]-USD_RUB_2020[[#This Row],[Выход сети]])^2</f>
        <v>8.2305661073588977E-4</v>
      </c>
      <c r="G60" s="24">
        <f>USD_RUB_2020[[#This Row],[Выход сети]]/$B$24</f>
        <v>66.368896322169718</v>
      </c>
    </row>
    <row r="61" spans="1:7" x14ac:dyDescent="0.25">
      <c r="A61">
        <v>33</v>
      </c>
      <c r="B61" s="8">
        <v>43863</v>
      </c>
      <c r="C61">
        <v>63.5</v>
      </c>
      <c r="D61" s="13">
        <f>USD_RUB_2020[[#This Row],[Курс]]*$B$24</f>
        <v>0.63500000000000001</v>
      </c>
      <c r="E61" s="24">
        <f t="shared" si="0"/>
        <v>0.6626341131240322</v>
      </c>
      <c r="F61" s="24">
        <f>(USD_RUB_2020[[#This Row],[Вход норм]]-USD_RUB_2020[[#This Row],[Выход сети]])^2</f>
        <v>7.6364420815180803E-4</v>
      </c>
      <c r="G61" s="24">
        <f>USD_RUB_2020[[#This Row],[Выход сети]]/$B$24</f>
        <v>66.263411312403221</v>
      </c>
    </row>
    <row r="62" spans="1:7" x14ac:dyDescent="0.25">
      <c r="A62">
        <v>34</v>
      </c>
      <c r="B62" s="8">
        <v>43864</v>
      </c>
      <c r="C62">
        <v>63.66</v>
      </c>
      <c r="D62" s="13">
        <f>USD_RUB_2020[[#This Row],[Курс]]*$B$24</f>
        <v>0.63659999999999994</v>
      </c>
      <c r="E62" s="24">
        <f t="shared" si="0"/>
        <v>0.6645218033131326</v>
      </c>
      <c r="F62" s="24">
        <f>(USD_RUB_2020[[#This Row],[Вход норм]]-USD_RUB_2020[[#This Row],[Выход сети]])^2</f>
        <v>7.7962710025726567E-4</v>
      </c>
      <c r="G62" s="24">
        <f>USD_RUB_2020[[#This Row],[Выход сети]]/$B$24</f>
        <v>66.452180331313258</v>
      </c>
    </row>
    <row r="63" spans="1:7" x14ac:dyDescent="0.25">
      <c r="A63">
        <v>35</v>
      </c>
      <c r="B63" s="8">
        <v>43865</v>
      </c>
      <c r="C63">
        <v>63.63</v>
      </c>
      <c r="D63" s="13">
        <f>USD_RUB_2020[[#This Row],[Курс]]*$B$24</f>
        <v>0.63630000000000009</v>
      </c>
      <c r="E63" s="24">
        <f t="shared" si="0"/>
        <v>0.66877689812245544</v>
      </c>
      <c r="F63" s="24">
        <f>(USD_RUB_2020[[#This Row],[Вход норм]]-USD_RUB_2020[[#This Row],[Выход сети]])^2</f>
        <v>1.0547489116563443E-3</v>
      </c>
      <c r="G63" s="24">
        <f>USD_RUB_2020[[#This Row],[Выход сети]]/$B$24</f>
        <v>66.877689812245549</v>
      </c>
    </row>
    <row r="64" spans="1:7" x14ac:dyDescent="0.25">
      <c r="A64">
        <v>36</v>
      </c>
      <c r="B64" s="8">
        <v>43866</v>
      </c>
      <c r="C64">
        <v>63.13</v>
      </c>
      <c r="D64" s="13">
        <f>USD_RUB_2020[[#This Row],[Курс]]*$B$24</f>
        <v>0.63130000000000008</v>
      </c>
      <c r="E64" s="24">
        <f t="shared" si="0"/>
        <v>0.66857796518634738</v>
      </c>
      <c r="F64" s="24">
        <f>(USD_RUB_2020[[#This Row],[Вход норм]]-USD_RUB_2020[[#This Row],[Выход сети]])^2</f>
        <v>1.389646688434521E-3</v>
      </c>
      <c r="G64" s="24">
        <f>USD_RUB_2020[[#This Row],[Выход сети]]/$B$24</f>
        <v>66.857796518634743</v>
      </c>
    </row>
    <row r="65" spans="1:7" x14ac:dyDescent="0.25">
      <c r="A65">
        <v>37</v>
      </c>
      <c r="B65" s="8">
        <v>43867</v>
      </c>
      <c r="C65">
        <v>62.91</v>
      </c>
      <c r="D65" s="13">
        <f>USD_RUB_2020[[#This Row],[Курс]]*$B$24</f>
        <v>0.62909999999999999</v>
      </c>
      <c r="E65" s="24">
        <f t="shared" si="0"/>
        <v>0.66687500691496415</v>
      </c>
      <c r="F65" s="24">
        <f>(USD_RUB_2020[[#This Row],[Вход норм]]-USD_RUB_2020[[#This Row],[Выход сети]])^2</f>
        <v>1.4269511474255901E-3</v>
      </c>
      <c r="G65" s="24">
        <f>USD_RUB_2020[[#This Row],[Выход сети]]/$B$24</f>
        <v>66.68750069149641</v>
      </c>
    </row>
    <row r="66" spans="1:7" x14ac:dyDescent="0.25">
      <c r="A66">
        <v>38</v>
      </c>
      <c r="B66" s="8">
        <v>43868</v>
      </c>
      <c r="C66">
        <v>63.3</v>
      </c>
      <c r="D66" s="13">
        <f>USD_RUB_2020[[#This Row],[Курс]]*$B$24</f>
        <v>0.63300000000000001</v>
      </c>
      <c r="E66" s="24">
        <f t="shared" si="0"/>
        <v>0.66910812614910409</v>
      </c>
      <c r="F66" s="24">
        <f>(USD_RUB_2020[[#This Row],[Вход норм]]-USD_RUB_2020[[#This Row],[Выход сети]])^2</f>
        <v>1.3037967739996138E-3</v>
      </c>
      <c r="G66" s="24">
        <f>USD_RUB_2020[[#This Row],[Выход сети]]/$B$24</f>
        <v>66.910812614910412</v>
      </c>
    </row>
    <row r="67" spans="1:7" x14ac:dyDescent="0.25">
      <c r="A67">
        <v>39</v>
      </c>
      <c r="B67" s="8">
        <v>43869</v>
      </c>
      <c r="C67">
        <v>63.76</v>
      </c>
      <c r="D67" s="13">
        <f>USD_RUB_2020[[#This Row],[Курс]]*$B$24</f>
        <v>0.63759999999999994</v>
      </c>
      <c r="E67" s="24">
        <f t="shared" si="0"/>
        <v>0.66983513392768301</v>
      </c>
      <c r="F67" s="24">
        <f>(USD_RUB_2020[[#This Row],[Вход норм]]-USD_RUB_2020[[#This Row],[Выход сети]])^2</f>
        <v>1.039103859335664E-3</v>
      </c>
      <c r="G67" s="24">
        <f>USD_RUB_2020[[#This Row],[Выход сети]]/$B$24</f>
        <v>66.983513392768302</v>
      </c>
    </row>
    <row r="68" spans="1:7" x14ac:dyDescent="0.25">
      <c r="A68">
        <v>40</v>
      </c>
      <c r="B68" s="8">
        <v>43870</v>
      </c>
      <c r="C68">
        <v>63.77</v>
      </c>
      <c r="D68" s="13">
        <f>USD_RUB_2020[[#This Row],[Курс]]*$B$24</f>
        <v>0.63770000000000004</v>
      </c>
      <c r="E68" s="24">
        <f t="shared" si="0"/>
        <v>0.66731721845250791</v>
      </c>
      <c r="F68" s="24">
        <f>(USD_RUB_2020[[#This Row],[Вход норм]]-USD_RUB_2020[[#This Row],[Выход сети]])^2</f>
        <v>8.7717962886357239E-4</v>
      </c>
      <c r="G68" s="24">
        <f>USD_RUB_2020[[#This Row],[Выход сети]]/$B$24</f>
        <v>66.731721845250789</v>
      </c>
    </row>
    <row r="69" spans="1:7" x14ac:dyDescent="0.25">
      <c r="A69">
        <v>41</v>
      </c>
      <c r="B69" s="8">
        <v>43871</v>
      </c>
      <c r="C69">
        <v>63.85</v>
      </c>
      <c r="D69" s="13">
        <f>USD_RUB_2020[[#This Row],[Курс]]*$B$24</f>
        <v>0.63850000000000007</v>
      </c>
      <c r="E69" s="24">
        <f t="shared" si="0"/>
        <v>0.66740998479636349</v>
      </c>
      <c r="F69" s="24">
        <f>(USD_RUB_2020[[#This Row],[Вход норм]]-USD_RUB_2020[[#This Row],[Выход сети]])^2</f>
        <v>8.357872209259641E-4</v>
      </c>
      <c r="G69" s="24">
        <f>USD_RUB_2020[[#This Row],[Выход сети]]/$B$24</f>
        <v>66.740998479636346</v>
      </c>
    </row>
    <row r="70" spans="1:7" x14ac:dyDescent="0.25">
      <c r="A70">
        <v>42</v>
      </c>
      <c r="B70" s="8">
        <v>43872</v>
      </c>
      <c r="C70">
        <v>63.9</v>
      </c>
      <c r="D70" s="13">
        <f>USD_RUB_2020[[#This Row],[Курс]]*$B$24</f>
        <v>0.63900000000000001</v>
      </c>
      <c r="E70" s="24">
        <f t="shared" si="0"/>
        <v>0.67050279807320423</v>
      </c>
      <c r="F70" s="24">
        <f>(USD_RUB_2020[[#This Row],[Вход норм]]-USD_RUB_2020[[#This Row],[Выход сети]])^2</f>
        <v>9.9242628644107943E-4</v>
      </c>
      <c r="G70" s="24">
        <f>USD_RUB_2020[[#This Row],[Выход сети]]/$B$24</f>
        <v>67.050279807320422</v>
      </c>
    </row>
    <row r="71" spans="1:7" x14ac:dyDescent="0.25">
      <c r="A71">
        <v>43</v>
      </c>
      <c r="B71" s="8">
        <v>43873</v>
      </c>
      <c r="C71">
        <v>63.49</v>
      </c>
      <c r="D71" s="13">
        <f>USD_RUB_2020[[#This Row],[Курс]]*$B$24</f>
        <v>0.63490000000000002</v>
      </c>
      <c r="E71" s="24">
        <f t="shared" si="0"/>
        <v>0.67021367657201547</v>
      </c>
      <c r="F71" s="24">
        <f>(USD_RUB_2020[[#This Row],[Вход норм]]-USD_RUB_2020[[#This Row],[Выход сети]])^2</f>
        <v>1.2470557530329129E-3</v>
      </c>
      <c r="G71" s="24">
        <f>USD_RUB_2020[[#This Row],[Выход сети]]/$B$24</f>
        <v>67.021367657201552</v>
      </c>
    </row>
    <row r="72" spans="1:7" x14ac:dyDescent="0.25">
      <c r="A72">
        <v>44</v>
      </c>
      <c r="B72" s="8">
        <v>43874</v>
      </c>
      <c r="C72">
        <v>63.29</v>
      </c>
      <c r="D72" s="13">
        <f>USD_RUB_2020[[#This Row],[Курс]]*$B$24</f>
        <v>0.63290000000000002</v>
      </c>
      <c r="E72" s="24">
        <f t="shared" si="0"/>
        <v>0.66776944258117266</v>
      </c>
      <c r="F72" s="24">
        <f>(USD_RUB_2020[[#This Row],[Вход норм]]-USD_RUB_2020[[#This Row],[Выход сети]])^2</f>
        <v>1.2158780259216954E-3</v>
      </c>
      <c r="G72" s="24">
        <f>USD_RUB_2020[[#This Row],[Выход сети]]/$B$24</f>
        <v>66.776944258117268</v>
      </c>
    </row>
    <row r="73" spans="1:7" x14ac:dyDescent="0.25">
      <c r="A73">
        <v>45</v>
      </c>
      <c r="B73" s="8">
        <v>43875</v>
      </c>
      <c r="C73">
        <v>63.53</v>
      </c>
      <c r="D73" s="13">
        <f>USD_RUB_2020[[#This Row],[Курс]]*$B$24</f>
        <v>0.63529999999999998</v>
      </c>
      <c r="E73" s="24">
        <f t="shared" si="0"/>
        <v>0.66979253946637596</v>
      </c>
      <c r="F73" s="24">
        <f>(USD_RUB_2020[[#This Row],[Вход норм]]-USD_RUB_2020[[#This Row],[Выход сети]])^2</f>
        <v>1.1897352788395048E-3</v>
      </c>
      <c r="G73" s="24">
        <f>USD_RUB_2020[[#This Row],[Выход сети]]/$B$24</f>
        <v>66.979253946637598</v>
      </c>
    </row>
    <row r="74" spans="1:7" x14ac:dyDescent="0.25">
      <c r="A74">
        <v>46</v>
      </c>
      <c r="B74" s="8">
        <v>43876</v>
      </c>
      <c r="C74">
        <v>63.53</v>
      </c>
      <c r="D74" s="13">
        <f>USD_RUB_2020[[#This Row],[Курс]]*$B$24</f>
        <v>0.63529999999999998</v>
      </c>
      <c r="E74" s="24">
        <f t="shared" si="0"/>
        <v>0.67170288464234185</v>
      </c>
      <c r="F74" s="24">
        <f>(USD_RUB_2020[[#This Row],[Вход норм]]-USD_RUB_2020[[#This Row],[Выход сети]])^2</f>
        <v>1.3251700102836497E-3</v>
      </c>
      <c r="G74" s="24">
        <f>USD_RUB_2020[[#This Row],[Выход сети]]/$B$24</f>
        <v>67.17028846423419</v>
      </c>
    </row>
    <row r="75" spans="1:7" x14ac:dyDescent="0.25">
      <c r="A75">
        <v>47</v>
      </c>
      <c r="B75" s="8">
        <v>43877</v>
      </c>
      <c r="C75">
        <v>63.53</v>
      </c>
      <c r="D75" s="13">
        <f>USD_RUB_2020[[#This Row],[Курс]]*$B$24</f>
        <v>0.63529999999999998</v>
      </c>
      <c r="E75" s="24">
        <f t="shared" si="0"/>
        <v>0.66902331857730946</v>
      </c>
      <c r="F75" s="24">
        <f>(USD_RUB_2020[[#This Row],[Вход норм]]-USD_RUB_2020[[#This Row],[Выход сети]])^2</f>
        <v>1.1372622158667067E-3</v>
      </c>
      <c r="G75" s="24">
        <f>USD_RUB_2020[[#This Row],[Выход сети]]/$B$24</f>
        <v>66.902331857730942</v>
      </c>
    </row>
    <row r="76" spans="1:7" x14ac:dyDescent="0.25">
      <c r="A76">
        <v>48</v>
      </c>
      <c r="B76" s="8">
        <v>43878</v>
      </c>
      <c r="C76">
        <v>63.48</v>
      </c>
      <c r="D76" s="13">
        <f>USD_RUB_2020[[#This Row],[Курс]]*$B$24</f>
        <v>0.63480000000000003</v>
      </c>
      <c r="E76" s="24">
        <f t="shared" si="0"/>
        <v>0.66885821599969231</v>
      </c>
      <c r="F76" s="24">
        <f>(USD_RUB_2020[[#This Row],[Вход норм]]-USD_RUB_2020[[#This Row],[Выход сети]])^2</f>
        <v>1.159962077081695E-3</v>
      </c>
      <c r="G76" s="24">
        <f>USD_RUB_2020[[#This Row],[Выход сети]]/$B$24</f>
        <v>66.885821599969233</v>
      </c>
    </row>
    <row r="77" spans="1:7" x14ac:dyDescent="0.25">
      <c r="A77">
        <v>49</v>
      </c>
      <c r="B77" s="8">
        <v>43879</v>
      </c>
      <c r="C77">
        <v>63.55</v>
      </c>
      <c r="D77" s="13">
        <f>USD_RUB_2020[[#This Row],[Курс]]*$B$24</f>
        <v>0.63549999999999995</v>
      </c>
      <c r="E77" s="24">
        <f t="shared" si="0"/>
        <v>0.67040673185295419</v>
      </c>
      <c r="F77" s="24">
        <f>(USD_RUB_2020[[#This Row],[Вход норм]]-USD_RUB_2020[[#This Row],[Выход сети]])^2</f>
        <v>1.2184799286540495E-3</v>
      </c>
      <c r="G77" s="24">
        <f>USD_RUB_2020[[#This Row],[Выход сети]]/$B$24</f>
        <v>67.040673185295418</v>
      </c>
    </row>
    <row r="78" spans="1:7" x14ac:dyDescent="0.25">
      <c r="A78">
        <v>50</v>
      </c>
      <c r="B78" s="8">
        <v>43880</v>
      </c>
      <c r="C78">
        <v>63.74</v>
      </c>
      <c r="D78" s="13">
        <f>USD_RUB_2020[[#This Row],[Курс]]*$B$24</f>
        <v>0.63740000000000008</v>
      </c>
      <c r="E78" s="24">
        <f t="shared" si="0"/>
        <v>0.66902501347188359</v>
      </c>
      <c r="F78" s="24">
        <f>(USD_RUB_2020[[#This Row],[Вход норм]]-USD_RUB_2020[[#This Row],[Выход сети]])^2</f>
        <v>1.0001414770968136E-3</v>
      </c>
      <c r="G78" s="24">
        <f>USD_RUB_2020[[#This Row],[Выход сети]]/$B$24</f>
        <v>66.902501347188363</v>
      </c>
    </row>
    <row r="79" spans="1:7" x14ac:dyDescent="0.25">
      <c r="A79">
        <v>51</v>
      </c>
      <c r="B79" s="8">
        <v>43881</v>
      </c>
      <c r="C79">
        <v>63.69</v>
      </c>
      <c r="D79" s="13">
        <f>USD_RUB_2020[[#This Row],[Курс]]*$B$24</f>
        <v>0.63690000000000002</v>
      </c>
      <c r="E79" s="24">
        <f t="shared" si="0"/>
        <v>0.66826911571492664</v>
      </c>
      <c r="F79" s="24">
        <f>(USD_RUB_2020[[#This Row],[Вход норм]]-USD_RUB_2020[[#This Row],[Выход сети]])^2</f>
        <v>9.8402142073645638E-4</v>
      </c>
      <c r="G79" s="24">
        <f>USD_RUB_2020[[#This Row],[Выход сети]]/$B$24</f>
        <v>66.826911571492658</v>
      </c>
    </row>
    <row r="80" spans="1:7" x14ac:dyDescent="0.25">
      <c r="A80">
        <v>52</v>
      </c>
      <c r="B80" s="8">
        <v>43882</v>
      </c>
      <c r="C80">
        <v>64.010000000000005</v>
      </c>
      <c r="D80" s="13">
        <f>USD_RUB_2020[[#This Row],[Курс]]*$B$24</f>
        <v>0.64010000000000011</v>
      </c>
      <c r="E80" s="24">
        <f t="shared" si="0"/>
        <v>0.66898307641545829</v>
      </c>
      <c r="F80" s="24">
        <f>(USD_RUB_2020[[#This Row],[Вход норм]]-USD_RUB_2020[[#This Row],[Выход сети]])^2</f>
        <v>8.3423210322119631E-4</v>
      </c>
      <c r="G80" s="24">
        <f>USD_RUB_2020[[#This Row],[Выход сети]]/$B$24</f>
        <v>66.898307641545827</v>
      </c>
    </row>
    <row r="81" spans="1:7" x14ac:dyDescent="0.25">
      <c r="A81">
        <v>53</v>
      </c>
      <c r="B81" s="8">
        <v>43883</v>
      </c>
      <c r="C81">
        <v>64.25</v>
      </c>
      <c r="D81" s="13">
        <f>USD_RUB_2020[[#This Row],[Курс]]*$B$24</f>
        <v>0.64249999999999996</v>
      </c>
      <c r="E81" s="24">
        <f t="shared" si="0"/>
        <v>0.6707692552651473</v>
      </c>
      <c r="F81" s="24">
        <f>(USD_RUB_2020[[#This Row],[Вход норм]]-USD_RUB_2020[[#This Row],[Выход сети]])^2</f>
        <v>7.9915079324606073E-4</v>
      </c>
      <c r="G81" s="24">
        <f>USD_RUB_2020[[#This Row],[Выход сети]]/$B$24</f>
        <v>67.076925526514728</v>
      </c>
    </row>
    <row r="82" spans="1:7" x14ac:dyDescent="0.25">
      <c r="A82">
        <v>54</v>
      </c>
      <c r="B82" s="8">
        <v>43884</v>
      </c>
      <c r="C82">
        <v>64.25</v>
      </c>
      <c r="D82" s="13">
        <f>USD_RUB_2020[[#This Row],[Курс]]*$B$24</f>
        <v>0.64249999999999996</v>
      </c>
      <c r="E82" s="24">
        <f t="shared" si="0"/>
        <v>0.67113236526488906</v>
      </c>
      <c r="F82" s="24">
        <f>(USD_RUB_2020[[#This Row],[Вход норм]]-USD_RUB_2020[[#This Row],[Выход сети]])^2</f>
        <v>8.1981234066202805E-4</v>
      </c>
      <c r="G82" s="24">
        <f>USD_RUB_2020[[#This Row],[Выход сети]]/$B$24</f>
        <v>67.113236526488905</v>
      </c>
    </row>
    <row r="83" spans="1:7" x14ac:dyDescent="0.25">
      <c r="A83">
        <v>55</v>
      </c>
      <c r="B83" s="8">
        <v>43885</v>
      </c>
      <c r="C83">
        <v>64.569999999999993</v>
      </c>
      <c r="D83" s="13">
        <f>USD_RUB_2020[[#This Row],[Курс]]*$B$24</f>
        <v>0.64569999999999994</v>
      </c>
      <c r="E83" s="24">
        <f t="shared" si="0"/>
        <v>0.67069770489793978</v>
      </c>
      <c r="F83" s="24">
        <f>(USD_RUB_2020[[#This Row],[Вход норм]]-USD_RUB_2020[[#This Row],[Выход сети]])^2</f>
        <v>6.2488525016448563E-4</v>
      </c>
      <c r="G83" s="24">
        <f>USD_RUB_2020[[#This Row],[Выход сети]]/$B$24</f>
        <v>67.069770489793981</v>
      </c>
    </row>
    <row r="84" spans="1:7" x14ac:dyDescent="0.25">
      <c r="A84">
        <v>56</v>
      </c>
      <c r="B84" s="8">
        <v>43886</v>
      </c>
      <c r="C84">
        <v>65.13</v>
      </c>
      <c r="D84" s="13">
        <f>USD_RUB_2020[[#This Row],[Курс]]*$B$24</f>
        <v>0.65129999999999999</v>
      </c>
      <c r="E84" s="24">
        <f t="shared" si="0"/>
        <v>0.67323186422117987</v>
      </c>
      <c r="F84" s="24">
        <f>(USD_RUB_2020[[#This Row],[Вход норм]]-USD_RUB_2020[[#This Row],[Выход сети]])^2</f>
        <v>4.8100666821626994E-4</v>
      </c>
      <c r="G84" s="24">
        <f>USD_RUB_2020[[#This Row],[Выход сети]]/$B$24</f>
        <v>67.323186422117985</v>
      </c>
    </row>
    <row r="85" spans="1:7" x14ac:dyDescent="0.25">
      <c r="A85">
        <v>57</v>
      </c>
      <c r="B85" s="8">
        <v>43887</v>
      </c>
      <c r="C85">
        <v>65.319999999999993</v>
      </c>
      <c r="D85" s="13">
        <f>USD_RUB_2020[[#This Row],[Курс]]*$B$24</f>
        <v>0.65319999999999989</v>
      </c>
      <c r="E85" s="24">
        <f t="shared" si="0"/>
        <v>0.67504480529247468</v>
      </c>
      <c r="F85" s="24">
        <f>(USD_RUB_2020[[#This Row],[Вход норм]]-USD_RUB_2020[[#This Row],[Выход сети]])^2</f>
        <v>4.7719551826613457E-4</v>
      </c>
      <c r="G85" s="24">
        <f>USD_RUB_2020[[#This Row],[Выход сети]]/$B$24</f>
        <v>67.504480529247473</v>
      </c>
    </row>
    <row r="86" spans="1:7" x14ac:dyDescent="0.25">
      <c r="A86">
        <v>58</v>
      </c>
      <c r="B86" s="8">
        <v>43888</v>
      </c>
      <c r="C86">
        <v>65.59</v>
      </c>
      <c r="D86" s="13">
        <f>USD_RUB_2020[[#This Row],[Курс]]*$B$24</f>
        <v>0.65590000000000004</v>
      </c>
      <c r="E86" s="24">
        <f t="shared" si="0"/>
        <v>0.67466102957785523</v>
      </c>
      <c r="F86" s="24">
        <f>(USD_RUB_2020[[#This Row],[Вход норм]]-USD_RUB_2020[[#This Row],[Выход сети]])^2</f>
        <v>3.5197623082115737E-4</v>
      </c>
      <c r="G86" s="24">
        <f>USD_RUB_2020[[#This Row],[Выход сети]]/$B$24</f>
        <v>67.466102957785523</v>
      </c>
    </row>
    <row r="87" spans="1:7" x14ac:dyDescent="0.25">
      <c r="A87">
        <v>59</v>
      </c>
      <c r="B87" s="8">
        <v>43889</v>
      </c>
      <c r="C87">
        <v>66.31</v>
      </c>
      <c r="D87" s="13">
        <f>USD_RUB_2020[[#This Row],[Курс]]*$B$24</f>
        <v>0.66310000000000002</v>
      </c>
      <c r="E87" s="24">
        <f t="shared" si="0"/>
        <v>0.67771930035030914</v>
      </c>
      <c r="F87" s="24">
        <f>(USD_RUB_2020[[#This Row],[Вход норм]]-USD_RUB_2020[[#This Row],[Выход сети]])^2</f>
        <v>2.1372394273254828E-4</v>
      </c>
      <c r="G87" s="24">
        <f>USD_RUB_2020[[#This Row],[Выход сети]]/$B$24</f>
        <v>67.771930035030906</v>
      </c>
    </row>
    <row r="88" spans="1:7" x14ac:dyDescent="0.25">
      <c r="A88">
        <v>60</v>
      </c>
      <c r="B88" s="8">
        <v>43890</v>
      </c>
      <c r="C88">
        <v>67.040000000000006</v>
      </c>
      <c r="D88" s="13">
        <f>USD_RUB_2020[[#This Row],[Курс]]*$B$24</f>
        <v>0.67040000000000011</v>
      </c>
      <c r="E88" s="24">
        <f t="shared" si="0"/>
        <v>0.6817362257452183</v>
      </c>
      <c r="F88" s="24">
        <f>(USD_RUB_2020[[#This Row],[Вход норм]]-USD_RUB_2020[[#This Row],[Выход сети]])^2</f>
        <v>1.2851001414654789E-4</v>
      </c>
      <c r="G88" s="24">
        <f>USD_RUB_2020[[#This Row],[Выход сети]]/$B$24</f>
        <v>68.173622574521829</v>
      </c>
    </row>
    <row r="89" spans="1:7" x14ac:dyDescent="0.25">
      <c r="A89">
        <v>61</v>
      </c>
      <c r="B89" s="8">
        <v>43891</v>
      </c>
      <c r="C89">
        <v>67.040000000000006</v>
      </c>
      <c r="D89" s="13">
        <f>USD_RUB_2020[[#This Row],[Курс]]*$B$24</f>
        <v>0.67040000000000011</v>
      </c>
      <c r="E89" s="24">
        <f t="shared" si="0"/>
        <v>0.68218587866008473</v>
      </c>
      <c r="F89" s="24">
        <f>(USD_RUB_2020[[#This Row],[Вход норм]]-USD_RUB_2020[[#This Row],[Выход сети]])^2</f>
        <v>1.3890693579023816E-4</v>
      </c>
      <c r="G89" s="24">
        <f>USD_RUB_2020[[#This Row],[Выход сети]]/$B$24</f>
        <v>68.218587866008477</v>
      </c>
    </row>
    <row r="90" spans="1:7" x14ac:dyDescent="0.25">
      <c r="A90">
        <v>62</v>
      </c>
      <c r="B90" s="8">
        <v>43892</v>
      </c>
      <c r="C90">
        <v>66.959999999999994</v>
      </c>
      <c r="D90" s="13">
        <f>USD_RUB_2020[[#This Row],[Курс]]*$B$24</f>
        <v>0.66959999999999997</v>
      </c>
      <c r="E90" s="24">
        <f t="shared" si="0"/>
        <v>0.68368410884564879</v>
      </c>
      <c r="F90" s="24">
        <f>(USD_RUB_2020[[#This Row],[Вход норм]]-USD_RUB_2020[[#This Row],[Выход сети]])^2</f>
        <v>1.9836212197608315E-4</v>
      </c>
      <c r="G90" s="24">
        <f>USD_RUB_2020[[#This Row],[Выход сети]]/$B$24</f>
        <v>68.368410884564881</v>
      </c>
    </row>
    <row r="91" spans="1:7" x14ac:dyDescent="0.25">
      <c r="A91">
        <v>63</v>
      </c>
      <c r="B91" s="8">
        <v>43893</v>
      </c>
      <c r="C91">
        <v>66.53</v>
      </c>
      <c r="D91" s="13">
        <f>USD_RUB_2020[[#This Row],[Курс]]*$B$24</f>
        <v>0.6653</v>
      </c>
      <c r="E91" s="24">
        <f t="shared" si="0"/>
        <v>0.68878658395653825</v>
      </c>
      <c r="F91" s="24">
        <f>(USD_RUB_2020[[#This Row],[Вход норм]]-USD_RUB_2020[[#This Row],[Выход сети]])^2</f>
        <v>5.5161962594751956E-4</v>
      </c>
      <c r="G91" s="24">
        <f>USD_RUB_2020[[#This Row],[Выход сети]]/$B$24</f>
        <v>68.878658395653829</v>
      </c>
    </row>
    <row r="92" spans="1:7" x14ac:dyDescent="0.25">
      <c r="A92">
        <v>64</v>
      </c>
      <c r="B92" s="8">
        <v>43894</v>
      </c>
      <c r="C92">
        <v>66.19</v>
      </c>
      <c r="D92" s="13">
        <f>USD_RUB_2020[[#This Row],[Курс]]*$B$24</f>
        <v>0.66190000000000004</v>
      </c>
      <c r="E92" s="24">
        <f t="shared" si="0"/>
        <v>0.6901677533345757</v>
      </c>
      <c r="F92" s="24">
        <f>(USD_RUB_2020[[#This Row],[Вход норм]]-USD_RUB_2020[[#This Row],[Выход сети]])^2</f>
        <v>7.9906587858441286E-4</v>
      </c>
      <c r="G92" s="24">
        <f>USD_RUB_2020[[#This Row],[Выход сети]]/$B$24</f>
        <v>69.016775333457574</v>
      </c>
    </row>
    <row r="93" spans="1:7" x14ac:dyDescent="0.25">
      <c r="A93">
        <v>65</v>
      </c>
      <c r="B93" s="8">
        <v>43895</v>
      </c>
      <c r="C93">
        <v>66.16</v>
      </c>
      <c r="D93" s="13">
        <f>USD_RUB_2020[[#This Row],[Курс]]*$B$24</f>
        <v>0.66159999999999997</v>
      </c>
      <c r="E93" s="24">
        <f t="shared" si="0"/>
        <v>0.68864213612364655</v>
      </c>
      <c r="F93" s="24">
        <f>(USD_RUB_2020[[#This Row],[Вход норм]]-USD_RUB_2020[[#This Row],[Выход сети]])^2</f>
        <v>7.3127712612983163E-4</v>
      </c>
      <c r="G93" s="24">
        <f>USD_RUB_2020[[#This Row],[Выход сети]]/$B$24</f>
        <v>68.864213612364651</v>
      </c>
    </row>
    <row r="94" spans="1:7" x14ac:dyDescent="0.25">
      <c r="A94">
        <v>66</v>
      </c>
      <c r="B94" s="8">
        <v>43896</v>
      </c>
      <c r="C94">
        <v>67.099999999999994</v>
      </c>
      <c r="D94" s="13">
        <f>USD_RUB_2020[[#This Row],[Курс]]*$B$24</f>
        <v>0.67099999999999993</v>
      </c>
      <c r="E94" s="24">
        <f t="shared" si="0"/>
        <v>0.68958061967738216</v>
      </c>
      <c r="F94" s="24">
        <f>(USD_RUB_2020[[#This Row],[Вход норм]]-USD_RUB_2020[[#This Row],[Выход сети]])^2</f>
        <v>3.4523942759552361E-4</v>
      </c>
      <c r="G94" s="24">
        <f>USD_RUB_2020[[#This Row],[Выход сети]]/$B$24</f>
        <v>68.958061967738217</v>
      </c>
    </row>
    <row r="95" spans="1:7" x14ac:dyDescent="0.25">
      <c r="A95">
        <v>67</v>
      </c>
      <c r="B95" s="8">
        <v>43897</v>
      </c>
      <c r="C95">
        <v>68.03</v>
      </c>
      <c r="D95" s="13">
        <f>USD_RUB_2020[[#This Row],[Курс]]*$B$24</f>
        <v>0.68030000000000002</v>
      </c>
      <c r="E95" s="24">
        <f t="shared" si="0"/>
        <v>0.69120607709960102</v>
      </c>
      <c r="F95" s="24">
        <f>(USD_RUB_2020[[#This Row],[Вход норм]]-USD_RUB_2020[[#This Row],[Выход сети]])^2</f>
        <v>1.1894251770244153E-4</v>
      </c>
      <c r="G95" s="24">
        <f>USD_RUB_2020[[#This Row],[Выход сети]]/$B$24</f>
        <v>69.120607709960098</v>
      </c>
    </row>
    <row r="96" spans="1:7" x14ac:dyDescent="0.25">
      <c r="A96">
        <v>68</v>
      </c>
      <c r="B96" s="8">
        <v>43898</v>
      </c>
      <c r="C96">
        <v>68.06</v>
      </c>
      <c r="D96" s="13">
        <f>USD_RUB_2020[[#This Row],[Курс]]*$B$24</f>
        <v>0.68059999999999998</v>
      </c>
      <c r="E96" s="24">
        <f t="shared" si="0"/>
        <v>0.69062575720248409</v>
      </c>
      <c r="F96" s="24">
        <f>(USD_RUB_2020[[#This Row],[Вход норм]]-USD_RUB_2020[[#This Row],[Выход сети]])^2</f>
        <v>1.0051580748316198E-4</v>
      </c>
      <c r="G96" s="24">
        <f>USD_RUB_2020[[#This Row],[Выход сети]]/$B$24</f>
        <v>69.062575720248404</v>
      </c>
    </row>
    <row r="97" spans="1:7" x14ac:dyDescent="0.25">
      <c r="A97">
        <v>69</v>
      </c>
      <c r="B97" s="8">
        <v>43899</v>
      </c>
      <c r="C97">
        <v>70.13</v>
      </c>
      <c r="D97" s="13">
        <f>USD_RUB_2020[[#This Row],[Курс]]*$B$24</f>
        <v>0.70129999999999992</v>
      </c>
      <c r="E97" s="24">
        <f t="shared" si="0"/>
        <v>0.69051902448148217</v>
      </c>
      <c r="F97" s="24">
        <f>(USD_RUB_2020[[#This Row],[Вход норм]]-USD_RUB_2020[[#This Row],[Выход сети]])^2</f>
        <v>1.1622943313087917E-4</v>
      </c>
      <c r="G97" s="24">
        <f>USD_RUB_2020[[#This Row],[Выход сети]]/$B$24</f>
        <v>69.051902448148212</v>
      </c>
    </row>
    <row r="98" spans="1:7" x14ac:dyDescent="0.25">
      <c r="A98">
        <v>70</v>
      </c>
      <c r="B98" s="8">
        <v>43900</v>
      </c>
      <c r="C98">
        <v>72.930000000000007</v>
      </c>
      <c r="D98" s="13">
        <f>USD_RUB_2020[[#This Row],[Курс]]*$B$24</f>
        <v>0.72930000000000006</v>
      </c>
      <c r="E98" s="24">
        <f t="shared" si="0"/>
        <v>0.69826137977728431</v>
      </c>
      <c r="F98" s="24">
        <f>(USD_RUB_2020[[#This Row],[Вход норм]]-USD_RUB_2020[[#This Row],[Выход сети]])^2</f>
        <v>9.6339594532997925E-4</v>
      </c>
      <c r="G98" s="24">
        <f>USD_RUB_2020[[#This Row],[Выход сети]]/$B$24</f>
        <v>69.826137977728436</v>
      </c>
    </row>
    <row r="99" spans="1:7" x14ac:dyDescent="0.25">
      <c r="A99">
        <v>71</v>
      </c>
      <c r="B99" s="8">
        <v>43901</v>
      </c>
      <c r="C99">
        <v>71.7</v>
      </c>
      <c r="D99" s="13">
        <f>USD_RUB_2020[[#This Row],[Курс]]*$B$24</f>
        <v>0.71700000000000008</v>
      </c>
      <c r="E99" s="24">
        <f t="shared" si="0"/>
        <v>0.7020922680791768</v>
      </c>
      <c r="F99" s="24">
        <f>(USD_RUB_2020[[#This Row],[Вход норм]]-USD_RUB_2020[[#This Row],[Выход сети]])^2</f>
        <v>2.2224047102313354E-4</v>
      </c>
      <c r="G99" s="24">
        <f>USD_RUB_2020[[#This Row],[Выход сети]]/$B$24</f>
        <v>70.209226807917673</v>
      </c>
    </row>
    <row r="100" spans="1:7" x14ac:dyDescent="0.25">
      <c r="A100">
        <v>72</v>
      </c>
      <c r="B100" s="8">
        <v>43902</v>
      </c>
      <c r="C100">
        <v>72.8</v>
      </c>
      <c r="D100" s="13">
        <f>USD_RUB_2020[[#This Row],[Курс]]*$B$24</f>
        <v>0.72799999999999998</v>
      </c>
      <c r="E100" s="24">
        <f t="shared" si="0"/>
        <v>0.6987965268067009</v>
      </c>
      <c r="F100" s="24">
        <f>(USD_RUB_2020[[#This Row],[Вход норм]]-USD_RUB_2020[[#This Row],[Выход сети]])^2</f>
        <v>8.5284284655173792E-4</v>
      </c>
      <c r="G100" s="24">
        <f>USD_RUB_2020[[#This Row],[Выход сети]]/$B$24</f>
        <v>69.879652680670091</v>
      </c>
    </row>
    <row r="101" spans="1:7" x14ac:dyDescent="0.25">
      <c r="A101">
        <v>73</v>
      </c>
      <c r="B101" s="8">
        <v>43903</v>
      </c>
      <c r="C101">
        <v>74.03</v>
      </c>
      <c r="D101" s="13">
        <f>USD_RUB_2020[[#This Row],[Курс]]*$B$24</f>
        <v>0.74030000000000007</v>
      </c>
      <c r="E101" s="24">
        <f t="shared" si="0"/>
        <v>0.71633023347016489</v>
      </c>
      <c r="F101" s="24">
        <f>(USD_RUB_2020[[#This Row],[Вход норм]]-USD_RUB_2020[[#This Row],[Выход сети]])^2</f>
        <v>5.7454970749480682E-4</v>
      </c>
      <c r="G101" s="24">
        <f>USD_RUB_2020[[#This Row],[Выход сети]]/$B$24</f>
        <v>71.63302334701649</v>
      </c>
    </row>
    <row r="102" spans="1:7" x14ac:dyDescent="0.25">
      <c r="A102">
        <v>74</v>
      </c>
      <c r="B102" s="8">
        <v>43904</v>
      </c>
      <c r="C102">
        <v>72.989999999999995</v>
      </c>
      <c r="D102" s="13">
        <f>USD_RUB_2020[[#This Row],[Курс]]*$B$24</f>
        <v>0.72989999999999999</v>
      </c>
      <c r="E102" s="24">
        <f t="shared" si="0"/>
        <v>0.72528194344638586</v>
      </c>
      <c r="F102" s="24">
        <f>(USD_RUB_2020[[#This Row],[Вход норм]]-USD_RUB_2020[[#This Row],[Выход сети]])^2</f>
        <v>2.1326446332378472E-5</v>
      </c>
      <c r="G102" s="24">
        <f>USD_RUB_2020[[#This Row],[Выход сети]]/$B$24</f>
        <v>72.528194344638578</v>
      </c>
    </row>
    <row r="103" spans="1:7" x14ac:dyDescent="0.25">
      <c r="A103">
        <v>75</v>
      </c>
      <c r="B103" s="8">
        <v>43905</v>
      </c>
      <c r="C103">
        <v>72.989999999999995</v>
      </c>
      <c r="D103" s="13">
        <f>USD_RUB_2020[[#This Row],[Курс]]*$B$24</f>
        <v>0.72989999999999999</v>
      </c>
      <c r="E103" s="24">
        <f t="shared" ref="E103:E166" si="1">TANH(TANH(D94*$B$21+D95*$C$21+D96*$D$21)*$K$21 + TANH(D97*$E$21+D98*$F$21+D99*$G$21)*$L$21 + TANH(D100*$H$21+D101*$I$21+D102*$J$21)*$M$21)*$N$21</f>
        <v>0.71440729138896863</v>
      </c>
      <c r="F103" s="24">
        <f>(USD_RUB_2020[[#This Row],[Вход норм]]-USD_RUB_2020[[#This Row],[Выход сети]])^2</f>
        <v>2.4002402010632519E-4</v>
      </c>
      <c r="G103" s="24">
        <f>USD_RUB_2020[[#This Row],[Выход сети]]/$B$24</f>
        <v>71.440729138896856</v>
      </c>
    </row>
    <row r="104" spans="1:7" x14ac:dyDescent="0.25">
      <c r="A104">
        <v>76</v>
      </c>
      <c r="B104" s="8">
        <v>43906</v>
      </c>
      <c r="C104">
        <v>73.569999999999993</v>
      </c>
      <c r="D104" s="13">
        <f>USD_RUB_2020[[#This Row],[Курс]]*$B$24</f>
        <v>0.73569999999999991</v>
      </c>
      <c r="E104" s="24">
        <f t="shared" si="1"/>
        <v>0.72608472511202382</v>
      </c>
      <c r="F104" s="24">
        <f>(USD_RUB_2020[[#This Row],[Вход норм]]-USD_RUB_2020[[#This Row],[Выход сети]])^2</f>
        <v>9.2453511171343579E-5</v>
      </c>
      <c r="G104" s="24">
        <f>USD_RUB_2020[[#This Row],[Выход сети]]/$B$24</f>
        <v>72.608472511202379</v>
      </c>
    </row>
    <row r="105" spans="1:7" x14ac:dyDescent="0.25">
      <c r="A105">
        <v>77</v>
      </c>
      <c r="B105" s="8">
        <v>43907</v>
      </c>
      <c r="C105">
        <v>74.540000000000006</v>
      </c>
      <c r="D105" s="13">
        <f>USD_RUB_2020[[#This Row],[Курс]]*$B$24</f>
        <v>0.74540000000000006</v>
      </c>
      <c r="E105" s="24">
        <f t="shared" si="1"/>
        <v>0.73614425544979056</v>
      </c>
      <c r="F105" s="24">
        <f>(USD_RUB_2020[[#This Row],[Вход норм]]-USD_RUB_2020[[#This Row],[Выход сети]])^2</f>
        <v>8.566880717873285E-5</v>
      </c>
      <c r="G105" s="24">
        <f>USD_RUB_2020[[#This Row],[Выход сети]]/$B$24</f>
        <v>73.614425544979056</v>
      </c>
    </row>
    <row r="106" spans="1:7" x14ac:dyDescent="0.25">
      <c r="A106">
        <v>78</v>
      </c>
      <c r="B106" s="8">
        <v>43908</v>
      </c>
      <c r="C106">
        <v>75.959999999999994</v>
      </c>
      <c r="D106" s="13">
        <f>USD_RUB_2020[[#This Row],[Курс]]*$B$24</f>
        <v>0.75959999999999994</v>
      </c>
      <c r="E106" s="24">
        <f t="shared" si="1"/>
        <v>0.72771106359857807</v>
      </c>
      <c r="F106" s="24">
        <f>(USD_RUB_2020[[#This Row],[Вход норм]]-USD_RUB_2020[[#This Row],[Выход сети]])^2</f>
        <v>1.0169042648139291E-3</v>
      </c>
      <c r="G106" s="24">
        <f>USD_RUB_2020[[#This Row],[Выход сети]]/$B$24</f>
        <v>72.771106359857811</v>
      </c>
    </row>
    <row r="107" spans="1:7" x14ac:dyDescent="0.25">
      <c r="A107">
        <v>79</v>
      </c>
      <c r="B107" s="8">
        <v>43909</v>
      </c>
      <c r="C107">
        <v>79.42</v>
      </c>
      <c r="D107" s="13">
        <f>USD_RUB_2020[[#This Row],[Курс]]*$B$24</f>
        <v>0.79420000000000002</v>
      </c>
      <c r="E107" s="24">
        <f t="shared" si="1"/>
        <v>0.72972478668545671</v>
      </c>
      <c r="F107" s="24">
        <f>(USD_RUB_2020[[#This Row],[Вход норм]]-USD_RUB_2020[[#This Row],[Выход сети]])^2</f>
        <v>4.1570531319558629E-3</v>
      </c>
      <c r="G107" s="24">
        <f>USD_RUB_2020[[#This Row],[Выход сети]]/$B$24</f>
        <v>72.972478668545662</v>
      </c>
    </row>
    <row r="108" spans="1:7" x14ac:dyDescent="0.25">
      <c r="A108">
        <v>80</v>
      </c>
      <c r="B108" s="8">
        <v>43910</v>
      </c>
      <c r="C108">
        <v>79.680000000000007</v>
      </c>
      <c r="D108" s="13">
        <f>USD_RUB_2020[[#This Row],[Курс]]*$B$24</f>
        <v>0.79680000000000006</v>
      </c>
      <c r="E108" s="24">
        <f t="shared" si="1"/>
        <v>0.74198273296242778</v>
      </c>
      <c r="F108" s="24">
        <f>(USD_RUB_2020[[#This Row],[Вход норм]]-USD_RUB_2020[[#This Row],[Выход сети]])^2</f>
        <v>3.0049327654685085E-3</v>
      </c>
      <c r="G108" s="24">
        <f>USD_RUB_2020[[#This Row],[Выход сети]]/$B$24</f>
        <v>74.198273296242775</v>
      </c>
    </row>
    <row r="109" spans="1:7" x14ac:dyDescent="0.25">
      <c r="A109">
        <v>81</v>
      </c>
      <c r="B109" s="8">
        <v>43911</v>
      </c>
      <c r="C109">
        <v>79.16</v>
      </c>
      <c r="D109" s="13">
        <f>USD_RUB_2020[[#This Row],[Курс]]*$B$24</f>
        <v>0.79159999999999997</v>
      </c>
      <c r="E109" s="24">
        <f t="shared" si="1"/>
        <v>0.74050877742388554</v>
      </c>
      <c r="F109" s="24">
        <f>(USD_RUB_2020[[#This Row],[Вход норм]]-USD_RUB_2020[[#This Row],[Выход сети]])^2</f>
        <v>2.6103130243220643E-3</v>
      </c>
      <c r="G109" s="24">
        <f>USD_RUB_2020[[#This Row],[Выход сети]]/$B$24</f>
        <v>74.05087774238855</v>
      </c>
    </row>
    <row r="110" spans="1:7" x14ac:dyDescent="0.25">
      <c r="A110">
        <v>82</v>
      </c>
      <c r="B110" s="8">
        <v>43912</v>
      </c>
      <c r="C110">
        <v>78.88</v>
      </c>
      <c r="D110" s="13">
        <f>USD_RUB_2020[[#This Row],[Курс]]*$B$24</f>
        <v>0.78879999999999995</v>
      </c>
      <c r="E110" s="24">
        <f t="shared" si="1"/>
        <v>0.74543898292624899</v>
      </c>
      <c r="F110" s="24">
        <f>(USD_RUB_2020[[#This Row],[Вход норм]]-USD_RUB_2020[[#This Row],[Выход сети]])^2</f>
        <v>1.8801778016701216E-3</v>
      </c>
      <c r="G110" s="24">
        <f>USD_RUB_2020[[#This Row],[Выход сети]]/$B$24</f>
        <v>74.543898292624903</v>
      </c>
    </row>
    <row r="111" spans="1:7" x14ac:dyDescent="0.25">
      <c r="A111">
        <v>83</v>
      </c>
      <c r="B111" s="8">
        <v>43913</v>
      </c>
      <c r="C111">
        <v>79.36</v>
      </c>
      <c r="D111" s="13">
        <f>USD_RUB_2020[[#This Row],[Курс]]*$B$24</f>
        <v>0.79359999999999997</v>
      </c>
      <c r="E111" s="24">
        <f t="shared" si="1"/>
        <v>0.75713637381494525</v>
      </c>
      <c r="F111" s="24">
        <f>(USD_RUB_2020[[#This Row],[Вход норм]]-USD_RUB_2020[[#This Row],[Выход сети]])^2</f>
        <v>1.3295960345634083E-3</v>
      </c>
      <c r="G111" s="24">
        <f>USD_RUB_2020[[#This Row],[Выход сети]]/$B$24</f>
        <v>75.713637381494522</v>
      </c>
    </row>
    <row r="112" spans="1:7" x14ac:dyDescent="0.25">
      <c r="A112">
        <v>84</v>
      </c>
      <c r="B112" s="8">
        <v>43914</v>
      </c>
      <c r="C112">
        <v>79.41</v>
      </c>
      <c r="D112" s="13">
        <f>USD_RUB_2020[[#This Row],[Курс]]*$B$24</f>
        <v>0.79410000000000003</v>
      </c>
      <c r="E112" s="24">
        <f t="shared" si="1"/>
        <v>0.75596214178367849</v>
      </c>
      <c r="F112" s="24">
        <f>(USD_RUB_2020[[#This Row],[Вход норм]]-USD_RUB_2020[[#This Row],[Выход сети]])^2</f>
        <v>1.4544962293282445E-3</v>
      </c>
      <c r="G112" s="24">
        <f>USD_RUB_2020[[#This Row],[Выход сети]]/$B$24</f>
        <v>75.596214178367845</v>
      </c>
    </row>
    <row r="113" spans="1:7" x14ac:dyDescent="0.25">
      <c r="A113">
        <v>85</v>
      </c>
      <c r="B113" s="8">
        <v>43915</v>
      </c>
      <c r="C113">
        <v>78.3</v>
      </c>
      <c r="D113" s="13">
        <f>USD_RUB_2020[[#This Row],[Курс]]*$B$24</f>
        <v>0.78300000000000003</v>
      </c>
      <c r="E113" s="24">
        <f t="shared" si="1"/>
        <v>0.7553530087742063</v>
      </c>
      <c r="F113" s="24">
        <f>(USD_RUB_2020[[#This Row],[Вход норм]]-USD_RUB_2020[[#This Row],[Выход сети]])^2</f>
        <v>7.6435612383911528E-4</v>
      </c>
      <c r="G113" s="24">
        <f>USD_RUB_2020[[#This Row],[Выход сети]]/$B$24</f>
        <v>75.535300877420624</v>
      </c>
    </row>
    <row r="114" spans="1:7" x14ac:dyDescent="0.25">
      <c r="A114">
        <v>86</v>
      </c>
      <c r="B114" s="8">
        <v>43916</v>
      </c>
      <c r="C114">
        <v>78.08</v>
      </c>
      <c r="D114" s="13">
        <f>USD_RUB_2020[[#This Row],[Курс]]*$B$24</f>
        <v>0.78080000000000005</v>
      </c>
      <c r="E114" s="24">
        <f t="shared" si="1"/>
        <v>0.76096355510745528</v>
      </c>
      <c r="F114" s="24">
        <f>(USD_RUB_2020[[#This Row],[Вход норм]]-USD_RUB_2020[[#This Row],[Выход сети]])^2</f>
        <v>3.9348454597496548E-4</v>
      </c>
      <c r="G114" s="24">
        <f>USD_RUB_2020[[#This Row],[Выход сети]]/$B$24</f>
        <v>76.096355510745525</v>
      </c>
    </row>
    <row r="115" spans="1:7" x14ac:dyDescent="0.25">
      <c r="A115">
        <v>87</v>
      </c>
      <c r="B115" s="8">
        <v>43917</v>
      </c>
      <c r="C115">
        <v>78.03</v>
      </c>
      <c r="D115" s="13">
        <f>USD_RUB_2020[[#This Row],[Курс]]*$B$24</f>
        <v>0.78029999999999999</v>
      </c>
      <c r="E115" s="24">
        <f t="shared" si="1"/>
        <v>0.76419102544523354</v>
      </c>
      <c r="F115" s="24">
        <f>(USD_RUB_2020[[#This Row],[Вход норм]]-USD_RUB_2020[[#This Row],[Выход сети]])^2</f>
        <v>2.5949906120611304E-4</v>
      </c>
      <c r="G115" s="24">
        <f>USD_RUB_2020[[#This Row],[Выход сети]]/$B$24</f>
        <v>76.419102544523355</v>
      </c>
    </row>
    <row r="116" spans="1:7" x14ac:dyDescent="0.25">
      <c r="A116">
        <v>88</v>
      </c>
      <c r="B116" s="8">
        <v>43918</v>
      </c>
      <c r="C116">
        <v>78.34</v>
      </c>
      <c r="D116" s="13">
        <f>USD_RUB_2020[[#This Row],[Курс]]*$B$24</f>
        <v>0.7834000000000001</v>
      </c>
      <c r="E116" s="24">
        <f t="shared" si="1"/>
        <v>0.75813404351441649</v>
      </c>
      <c r="F116" s="24">
        <f>(USD_RUB_2020[[#This Row],[Вход норм]]-USD_RUB_2020[[#This Row],[Выход сети]])^2</f>
        <v>6.3836855713140432E-4</v>
      </c>
      <c r="G116" s="24">
        <f>USD_RUB_2020[[#This Row],[Выход сети]]/$B$24</f>
        <v>75.813404351441648</v>
      </c>
    </row>
    <row r="117" spans="1:7" x14ac:dyDescent="0.25">
      <c r="A117">
        <v>89</v>
      </c>
      <c r="B117" s="8">
        <v>43919</v>
      </c>
      <c r="C117">
        <v>78.430000000000007</v>
      </c>
      <c r="D117" s="13">
        <f>USD_RUB_2020[[#This Row],[Курс]]*$B$24</f>
        <v>0.78430000000000011</v>
      </c>
      <c r="E117" s="24">
        <f t="shared" si="1"/>
        <v>0.75359872580713472</v>
      </c>
      <c r="F117" s="24">
        <f>(USD_RUB_2020[[#This Row],[Вход норм]]-USD_RUB_2020[[#This Row],[Выход сети]])^2</f>
        <v>9.425682370655025E-4</v>
      </c>
      <c r="G117" s="24">
        <f>USD_RUB_2020[[#This Row],[Выход сети]]/$B$24</f>
        <v>75.359872580713471</v>
      </c>
    </row>
    <row r="118" spans="1:7" x14ac:dyDescent="0.25">
      <c r="A118">
        <v>90</v>
      </c>
      <c r="B118" s="8">
        <v>43920</v>
      </c>
      <c r="C118">
        <v>78.91</v>
      </c>
      <c r="D118" s="13">
        <f>USD_RUB_2020[[#This Row],[Курс]]*$B$24</f>
        <v>0.78910000000000002</v>
      </c>
      <c r="E118" s="24">
        <f t="shared" si="1"/>
        <v>0.755517874539264</v>
      </c>
      <c r="F118" s="24">
        <f>(USD_RUB_2020[[#This Row],[Вход норм]]-USD_RUB_2020[[#This Row],[Выход сети]])^2</f>
        <v>1.1277591504606146E-3</v>
      </c>
      <c r="G118" s="24">
        <f>USD_RUB_2020[[#This Row],[Выход сети]]/$B$24</f>
        <v>75.551787453926394</v>
      </c>
    </row>
    <row r="119" spans="1:7" x14ac:dyDescent="0.25">
      <c r="A119">
        <v>91</v>
      </c>
      <c r="B119" s="8">
        <v>43921</v>
      </c>
      <c r="C119">
        <v>79.28</v>
      </c>
      <c r="D119" s="13">
        <f>USD_RUB_2020[[#This Row],[Курс]]*$B$24</f>
        <v>0.79280000000000006</v>
      </c>
      <c r="E119" s="24">
        <f t="shared" si="1"/>
        <v>0.75749857606997573</v>
      </c>
      <c r="F119" s="24">
        <f>(USD_RUB_2020[[#This Row],[Вход норм]]-USD_RUB_2020[[#This Row],[Выход сети]])^2</f>
        <v>1.2461905314872946E-3</v>
      </c>
      <c r="G119" s="24">
        <f>USD_RUB_2020[[#This Row],[Выход сети]]/$B$24</f>
        <v>75.749857606997566</v>
      </c>
    </row>
    <row r="120" spans="1:7" x14ac:dyDescent="0.25">
      <c r="A120">
        <v>92</v>
      </c>
      <c r="B120" s="8">
        <v>43922</v>
      </c>
      <c r="C120">
        <v>78.61</v>
      </c>
      <c r="D120" s="13">
        <f>USD_RUB_2020[[#This Row],[Курс]]*$B$24</f>
        <v>0.78610000000000002</v>
      </c>
      <c r="E120" s="24">
        <f t="shared" si="1"/>
        <v>0.75597343718890864</v>
      </c>
      <c r="F120" s="24">
        <f>(USD_RUB_2020[[#This Row],[Вход норм]]-USD_RUB_2020[[#This Row],[Выход сети]])^2</f>
        <v>9.0760978681063442E-4</v>
      </c>
      <c r="G120" s="24">
        <f>USD_RUB_2020[[#This Row],[Выход сети]]/$B$24</f>
        <v>75.597343718890869</v>
      </c>
    </row>
    <row r="121" spans="1:7" x14ac:dyDescent="0.25">
      <c r="A121">
        <v>93</v>
      </c>
      <c r="B121" s="8">
        <v>43923</v>
      </c>
      <c r="C121">
        <v>78.69</v>
      </c>
      <c r="D121" s="13">
        <f>USD_RUB_2020[[#This Row],[Курс]]*$B$24</f>
        <v>0.78690000000000004</v>
      </c>
      <c r="E121" s="24">
        <f t="shared" si="1"/>
        <v>0.75418099622952484</v>
      </c>
      <c r="F121" s="24">
        <f>(USD_RUB_2020[[#This Row],[Вход норм]]-USD_RUB_2020[[#This Row],[Выход сети]])^2</f>
        <v>1.0705332077323708E-3</v>
      </c>
      <c r="G121" s="24">
        <f>USD_RUB_2020[[#This Row],[Выход сети]]/$B$24</f>
        <v>75.418099622952482</v>
      </c>
    </row>
    <row r="122" spans="1:7" x14ac:dyDescent="0.25">
      <c r="A122">
        <v>94</v>
      </c>
      <c r="B122" s="8">
        <v>43924</v>
      </c>
      <c r="C122">
        <v>77.739999999999995</v>
      </c>
      <c r="D122" s="13">
        <f>USD_RUB_2020[[#This Row],[Курс]]*$B$24</f>
        <v>0.77739999999999998</v>
      </c>
      <c r="E122" s="24">
        <f t="shared" si="1"/>
        <v>0.75760359266011001</v>
      </c>
      <c r="F122" s="24">
        <f>(USD_RUB_2020[[#This Row],[Вход норм]]-USD_RUB_2020[[#This Row],[Выход сети]])^2</f>
        <v>3.9189774356684931E-4</v>
      </c>
      <c r="G122" s="24">
        <f>USD_RUB_2020[[#This Row],[Выход сети]]/$B$24</f>
        <v>75.760359266010994</v>
      </c>
    </row>
    <row r="123" spans="1:7" x14ac:dyDescent="0.25">
      <c r="A123">
        <v>95</v>
      </c>
      <c r="B123" s="8">
        <v>43925</v>
      </c>
      <c r="C123">
        <v>76.78</v>
      </c>
      <c r="D123" s="13">
        <f>USD_RUB_2020[[#This Row],[Курс]]*$B$24</f>
        <v>0.76780000000000004</v>
      </c>
      <c r="E123" s="24">
        <f t="shared" si="1"/>
        <v>0.75674646497671649</v>
      </c>
      <c r="F123" s="24">
        <f>(USD_RUB_2020[[#This Row],[Вход норм]]-USD_RUB_2020[[#This Row],[Выход сети]])^2</f>
        <v>1.2218063651095595E-4</v>
      </c>
      <c r="G123" s="24">
        <f>USD_RUB_2020[[#This Row],[Выход сети]]/$B$24</f>
        <v>75.674646497671645</v>
      </c>
    </row>
    <row r="124" spans="1:7" x14ac:dyDescent="0.25">
      <c r="A124">
        <v>96</v>
      </c>
      <c r="B124" s="8">
        <v>43926</v>
      </c>
      <c r="C124">
        <v>76.739999999999995</v>
      </c>
      <c r="D124" s="13">
        <f>USD_RUB_2020[[#This Row],[Курс]]*$B$24</f>
        <v>0.76739999999999997</v>
      </c>
      <c r="E124" s="24">
        <f t="shared" si="1"/>
        <v>0.75401153575044444</v>
      </c>
      <c r="F124" s="24">
        <f>(USD_RUB_2020[[#This Row],[Вход норм]]-USD_RUB_2020[[#This Row],[Выход сети]])^2</f>
        <v>1.7925097496162656E-4</v>
      </c>
      <c r="G124" s="24">
        <f>USD_RUB_2020[[#This Row],[Выход сети]]/$B$24</f>
        <v>75.401153575044447</v>
      </c>
    </row>
    <row r="125" spans="1:7" x14ac:dyDescent="0.25">
      <c r="A125">
        <v>97</v>
      </c>
      <c r="B125" s="8">
        <v>43927</v>
      </c>
      <c r="C125">
        <v>76.67</v>
      </c>
      <c r="D125" s="13">
        <f>USD_RUB_2020[[#This Row],[Курс]]*$B$24</f>
        <v>0.76670000000000005</v>
      </c>
      <c r="E125" s="24">
        <f t="shared" si="1"/>
        <v>0.7553558150685612</v>
      </c>
      <c r="F125" s="24">
        <f>(USD_RUB_2020[[#This Row],[Вход норм]]-USD_RUB_2020[[#This Row],[Выход сети]])^2</f>
        <v>1.2869053175868428E-4</v>
      </c>
      <c r="G125" s="24">
        <f>USD_RUB_2020[[#This Row],[Выход сети]]/$B$24</f>
        <v>75.535581506856118</v>
      </c>
    </row>
    <row r="126" spans="1:7" x14ac:dyDescent="0.25">
      <c r="A126">
        <v>98</v>
      </c>
      <c r="B126" s="8">
        <v>43928</v>
      </c>
      <c r="C126">
        <v>76.06</v>
      </c>
      <c r="D126" s="13">
        <f>USD_RUB_2020[[#This Row],[Курс]]*$B$24</f>
        <v>0.76060000000000005</v>
      </c>
      <c r="E126" s="24">
        <f t="shared" si="1"/>
        <v>0.75204706892355844</v>
      </c>
      <c r="F126" s="24">
        <f>(USD_RUB_2020[[#This Row],[Вход норм]]-USD_RUB_2020[[#This Row],[Выход сети]])^2</f>
        <v>7.3152629998360751E-5</v>
      </c>
      <c r="G126" s="24">
        <f>USD_RUB_2020[[#This Row],[Выход сети]]/$B$24</f>
        <v>75.204706892355844</v>
      </c>
    </row>
    <row r="127" spans="1:7" x14ac:dyDescent="0.25">
      <c r="A127">
        <v>99</v>
      </c>
      <c r="B127" s="8">
        <v>43929</v>
      </c>
      <c r="C127">
        <v>75.59</v>
      </c>
      <c r="D127" s="13">
        <f>USD_RUB_2020[[#This Row],[Курс]]*$B$24</f>
        <v>0.75590000000000002</v>
      </c>
      <c r="E127" s="24">
        <f t="shared" si="1"/>
        <v>0.74747390324598639</v>
      </c>
      <c r="F127" s="24">
        <f>(USD_RUB_2020[[#This Row],[Вход норм]]-USD_RUB_2020[[#This Row],[Выход сети]])^2</f>
        <v>7.0999106507998915E-5</v>
      </c>
      <c r="G127" s="24">
        <f>USD_RUB_2020[[#This Row],[Выход сети]]/$B$24</f>
        <v>74.747390324598641</v>
      </c>
    </row>
    <row r="128" spans="1:7" x14ac:dyDescent="0.25">
      <c r="A128">
        <v>100</v>
      </c>
      <c r="B128" s="8">
        <v>43930</v>
      </c>
      <c r="C128">
        <v>75.069999999999993</v>
      </c>
      <c r="D128" s="13">
        <f>USD_RUB_2020[[#This Row],[Курс]]*$B$24</f>
        <v>0.75069999999999992</v>
      </c>
      <c r="E128" s="24">
        <f t="shared" si="1"/>
        <v>0.74806788846656147</v>
      </c>
      <c r="F128" s="24">
        <f>(USD_RUB_2020[[#This Row],[Вход норм]]-USD_RUB_2020[[#This Row],[Выход сети]])^2</f>
        <v>6.9280111244597226E-6</v>
      </c>
      <c r="G128" s="24">
        <f>USD_RUB_2020[[#This Row],[Выход сети]]/$B$24</f>
        <v>74.806788846656147</v>
      </c>
    </row>
    <row r="129" spans="1:7" x14ac:dyDescent="0.25">
      <c r="A129">
        <v>101</v>
      </c>
      <c r="B129" s="8">
        <v>43931</v>
      </c>
      <c r="C129">
        <v>74.19</v>
      </c>
      <c r="D129" s="13">
        <f>USD_RUB_2020[[#This Row],[Курс]]*$B$24</f>
        <v>0.7419</v>
      </c>
      <c r="E129" s="24">
        <f t="shared" si="1"/>
        <v>0.74565586751800106</v>
      </c>
      <c r="F129" s="24">
        <f>(USD_RUB_2020[[#This Row],[Вход норм]]-USD_RUB_2020[[#This Row],[Выход сети]])^2</f>
        <v>1.4106540812775403E-5</v>
      </c>
      <c r="G129" s="24">
        <f>USD_RUB_2020[[#This Row],[Выход сети]]/$B$24</f>
        <v>74.565586751800097</v>
      </c>
    </row>
    <row r="130" spans="1:7" x14ac:dyDescent="0.25">
      <c r="A130">
        <v>102</v>
      </c>
      <c r="B130" s="8">
        <v>43932</v>
      </c>
      <c r="C130">
        <v>73.989999999999995</v>
      </c>
      <c r="D130" s="13">
        <f>USD_RUB_2020[[#This Row],[Курс]]*$B$24</f>
        <v>0.7399</v>
      </c>
      <c r="E130" s="24">
        <f t="shared" si="1"/>
        <v>0.73960171750398507</v>
      </c>
      <c r="F130" s="24">
        <f>(USD_RUB_2020[[#This Row],[Вход норм]]-USD_RUB_2020[[#This Row],[Выход сети]])^2</f>
        <v>8.8972447428899359E-8</v>
      </c>
      <c r="G130" s="24">
        <f>USD_RUB_2020[[#This Row],[Выход сети]]/$B$24</f>
        <v>73.960171750398501</v>
      </c>
    </row>
    <row r="131" spans="1:7" x14ac:dyDescent="0.25">
      <c r="A131">
        <v>103</v>
      </c>
      <c r="B131" s="8">
        <v>43933</v>
      </c>
      <c r="C131">
        <v>73.87</v>
      </c>
      <c r="D131" s="13">
        <f>USD_RUB_2020[[#This Row],[Курс]]*$B$24</f>
        <v>0.73870000000000002</v>
      </c>
      <c r="E131" s="24">
        <f t="shared" si="1"/>
        <v>0.73919012195519285</v>
      </c>
      <c r="F131" s="24">
        <f>(USD_RUB_2020[[#This Row],[Вход норм]]-USD_RUB_2020[[#This Row],[Выход сети]])^2</f>
        <v>2.4021953096203636E-7</v>
      </c>
      <c r="G131" s="24">
        <f>USD_RUB_2020[[#This Row],[Выход сети]]/$B$24</f>
        <v>73.919012195519286</v>
      </c>
    </row>
    <row r="132" spans="1:7" x14ac:dyDescent="0.25">
      <c r="A132">
        <v>104</v>
      </c>
      <c r="B132" s="8">
        <v>43934</v>
      </c>
      <c r="C132">
        <v>73.56</v>
      </c>
      <c r="D132" s="13">
        <f>USD_RUB_2020[[#This Row],[Курс]]*$B$24</f>
        <v>0.73560000000000003</v>
      </c>
      <c r="E132" s="24">
        <f t="shared" si="1"/>
        <v>0.73793144107433428</v>
      </c>
      <c r="F132" s="24">
        <f>(USD_RUB_2020[[#This Row],[Вход норм]]-USD_RUB_2020[[#This Row],[Выход сети]])^2</f>
        <v>5.4356174830928451E-6</v>
      </c>
      <c r="G132" s="24">
        <f>USD_RUB_2020[[#This Row],[Выход сети]]/$B$24</f>
        <v>73.79314410743342</v>
      </c>
    </row>
    <row r="133" spans="1:7" x14ac:dyDescent="0.25">
      <c r="A133">
        <v>105</v>
      </c>
      <c r="B133" s="8">
        <v>43935</v>
      </c>
      <c r="C133">
        <v>73.39</v>
      </c>
      <c r="D133" s="13">
        <f>USD_RUB_2020[[#This Row],[Курс]]*$B$24</f>
        <v>0.7339</v>
      </c>
      <c r="E133" s="24">
        <f t="shared" si="1"/>
        <v>0.73374602688988411</v>
      </c>
      <c r="F133" s="24">
        <f>(USD_RUB_2020[[#This Row],[Вход норм]]-USD_RUB_2020[[#This Row],[Выход сети]])^2</f>
        <v>2.3707718638760088E-8</v>
      </c>
      <c r="G133" s="24">
        <f>USD_RUB_2020[[#This Row],[Выход сети]]/$B$24</f>
        <v>73.374602688988404</v>
      </c>
    </row>
    <row r="134" spans="1:7" x14ac:dyDescent="0.25">
      <c r="A134">
        <v>106</v>
      </c>
      <c r="B134" s="8">
        <v>43936</v>
      </c>
      <c r="C134">
        <v>73.510000000000005</v>
      </c>
      <c r="D134" s="13">
        <f>USD_RUB_2020[[#This Row],[Курс]]*$B$24</f>
        <v>0.73510000000000009</v>
      </c>
      <c r="E134" s="24">
        <f t="shared" si="1"/>
        <v>0.73296399225695286</v>
      </c>
      <c r="F134" s="24">
        <f>(USD_RUB_2020[[#This Row],[Вход норм]]-USD_RUB_2020[[#This Row],[Выход сети]])^2</f>
        <v>4.5625290783577221E-6</v>
      </c>
      <c r="G134" s="24">
        <f>USD_RUB_2020[[#This Row],[Выход сети]]/$B$24</f>
        <v>73.296399225695282</v>
      </c>
    </row>
    <row r="135" spans="1:7" x14ac:dyDescent="0.25">
      <c r="A135">
        <v>107</v>
      </c>
      <c r="B135" s="8">
        <v>43937</v>
      </c>
      <c r="C135">
        <v>74.34</v>
      </c>
      <c r="D135" s="13">
        <f>USD_RUB_2020[[#This Row],[Курс]]*$B$24</f>
        <v>0.74340000000000006</v>
      </c>
      <c r="E135" s="24">
        <f t="shared" si="1"/>
        <v>0.73223814056179326</v>
      </c>
      <c r="F135" s="24">
        <f>(USD_RUB_2020[[#This Row],[Вход норм]]-USD_RUB_2020[[#This Row],[Выход сети]])^2</f>
        <v>1.2458710611828623E-4</v>
      </c>
      <c r="G135" s="24">
        <f>USD_RUB_2020[[#This Row],[Выход сети]]/$B$24</f>
        <v>73.223814056179322</v>
      </c>
    </row>
    <row r="136" spans="1:7" x14ac:dyDescent="0.25">
      <c r="A136">
        <v>108</v>
      </c>
      <c r="B136" s="8">
        <v>43938</v>
      </c>
      <c r="C136">
        <v>74.12</v>
      </c>
      <c r="D136" s="13">
        <f>USD_RUB_2020[[#This Row],[Курс]]*$B$24</f>
        <v>0.74120000000000008</v>
      </c>
      <c r="E136" s="24">
        <f t="shared" si="1"/>
        <v>0.73057077969878459</v>
      </c>
      <c r="F136" s="24">
        <f>(USD_RUB_2020[[#This Row],[Вход норм]]-USD_RUB_2020[[#This Row],[Выход сети]])^2</f>
        <v>1.1298032421177154E-4</v>
      </c>
      <c r="G136" s="24">
        <f>USD_RUB_2020[[#This Row],[Выход сети]]/$B$24</f>
        <v>73.057077969878463</v>
      </c>
    </row>
    <row r="137" spans="1:7" x14ac:dyDescent="0.25">
      <c r="A137">
        <v>109</v>
      </c>
      <c r="B137" s="8">
        <v>43939</v>
      </c>
      <c r="C137">
        <v>73.930000000000007</v>
      </c>
      <c r="D137" s="13">
        <f>USD_RUB_2020[[#This Row],[Курс]]*$B$24</f>
        <v>0.73930000000000007</v>
      </c>
      <c r="E137" s="24">
        <f t="shared" si="1"/>
        <v>0.72914322325674275</v>
      </c>
      <c r="F137" s="24">
        <f>(USD_RUB_2020[[#This Row],[Вход норм]]-USD_RUB_2020[[#This Row],[Выход сети]])^2</f>
        <v>1.0316011381237284E-4</v>
      </c>
      <c r="G137" s="24">
        <f>USD_RUB_2020[[#This Row],[Выход сети]]/$B$24</f>
        <v>72.914322325674277</v>
      </c>
    </row>
    <row r="138" spans="1:7" x14ac:dyDescent="0.25">
      <c r="A138">
        <v>110</v>
      </c>
      <c r="B138" s="8">
        <v>43940</v>
      </c>
      <c r="C138">
        <v>73.94</v>
      </c>
      <c r="D138" s="13">
        <f>USD_RUB_2020[[#This Row],[Курс]]*$B$24</f>
        <v>0.73939999999999995</v>
      </c>
      <c r="E138" s="24">
        <f t="shared" si="1"/>
        <v>0.73155431579542607</v>
      </c>
      <c r="F138" s="24">
        <f>(USD_RUB_2020[[#This Row],[Вход норм]]-USD_RUB_2020[[#This Row],[Выход сети]])^2</f>
        <v>6.1554760637900038E-5</v>
      </c>
      <c r="G138" s="24">
        <f>USD_RUB_2020[[#This Row],[Выход сети]]/$B$24</f>
        <v>73.155431579542608</v>
      </c>
    </row>
    <row r="139" spans="1:7" x14ac:dyDescent="0.25">
      <c r="A139">
        <v>111</v>
      </c>
      <c r="B139" s="8">
        <v>43941</v>
      </c>
      <c r="C139">
        <v>74.3</v>
      </c>
      <c r="D139" s="13">
        <f>USD_RUB_2020[[#This Row],[Курс]]*$B$24</f>
        <v>0.74299999999999999</v>
      </c>
      <c r="E139" s="24">
        <f t="shared" si="1"/>
        <v>0.73362099657752078</v>
      </c>
      <c r="F139" s="24">
        <f>(USD_RUB_2020[[#This Row],[Вход норм]]-USD_RUB_2020[[#This Row],[Выход сети]])^2</f>
        <v>8.7965705198876835E-5</v>
      </c>
      <c r="G139" s="24">
        <f>USD_RUB_2020[[#This Row],[Выход сети]]/$B$24</f>
        <v>73.362099657752083</v>
      </c>
    </row>
    <row r="140" spans="1:7" x14ac:dyDescent="0.25">
      <c r="A140">
        <v>112</v>
      </c>
      <c r="B140" s="8">
        <v>43942</v>
      </c>
      <c r="C140">
        <v>75.430000000000007</v>
      </c>
      <c r="D140" s="13">
        <f>USD_RUB_2020[[#This Row],[Курс]]*$B$24</f>
        <v>0.75430000000000008</v>
      </c>
      <c r="E140" s="24">
        <f t="shared" si="1"/>
        <v>0.73159234236722648</v>
      </c>
      <c r="F140" s="24">
        <f>(USD_RUB_2020[[#This Row],[Вход норм]]-USD_RUB_2020[[#This Row],[Выход сети]])^2</f>
        <v>5.1563771516726135E-4</v>
      </c>
      <c r="G140" s="24">
        <f>USD_RUB_2020[[#This Row],[Выход сети]]/$B$24</f>
        <v>73.159234236722639</v>
      </c>
    </row>
    <row r="141" spans="1:7" x14ac:dyDescent="0.25">
      <c r="A141">
        <v>113</v>
      </c>
      <c r="B141" s="8">
        <v>43943</v>
      </c>
      <c r="C141">
        <v>76.739999999999995</v>
      </c>
      <c r="D141" s="13">
        <f>USD_RUB_2020[[#This Row],[Курс]]*$B$24</f>
        <v>0.76739999999999997</v>
      </c>
      <c r="E141" s="24">
        <f t="shared" si="1"/>
        <v>0.73300685137375909</v>
      </c>
      <c r="F141" s="24">
        <f>(USD_RUB_2020[[#This Row],[Вход норм]]-USD_RUB_2020[[#This Row],[Выход сети]])^2</f>
        <v>1.1828886724266946E-3</v>
      </c>
      <c r="G141" s="24">
        <f>USD_RUB_2020[[#This Row],[Выход сети]]/$B$24</f>
        <v>73.300685137375908</v>
      </c>
    </row>
    <row r="142" spans="1:7" x14ac:dyDescent="0.25">
      <c r="A142">
        <v>114</v>
      </c>
      <c r="B142" s="8">
        <v>43944</v>
      </c>
      <c r="C142">
        <v>75.98</v>
      </c>
      <c r="D142" s="13">
        <f>USD_RUB_2020[[#This Row],[Курс]]*$B$24</f>
        <v>0.75980000000000003</v>
      </c>
      <c r="E142" s="24">
        <f t="shared" si="1"/>
        <v>0.73695889329193787</v>
      </c>
      <c r="F142" s="24">
        <f>(USD_RUB_2020[[#This Row],[Вход норм]]-USD_RUB_2020[[#This Row],[Выход сети]])^2</f>
        <v>5.2171615564908236E-4</v>
      </c>
      <c r="G142" s="24">
        <f>USD_RUB_2020[[#This Row],[Выход сети]]/$B$24</f>
        <v>73.69588932919379</v>
      </c>
    </row>
    <row r="143" spans="1:7" x14ac:dyDescent="0.25">
      <c r="A143">
        <v>115</v>
      </c>
      <c r="B143" s="8">
        <v>43945</v>
      </c>
      <c r="C143">
        <v>74.84</v>
      </c>
      <c r="D143" s="13">
        <f>USD_RUB_2020[[#This Row],[Курс]]*$B$24</f>
        <v>0.74840000000000007</v>
      </c>
      <c r="E143" s="24">
        <f t="shared" si="1"/>
        <v>0.7370726271367839</v>
      </c>
      <c r="F143" s="24">
        <f>(USD_RUB_2020[[#This Row],[Вход норм]]-USD_RUB_2020[[#This Row],[Выход сети]])^2</f>
        <v>1.2830937598232604E-4</v>
      </c>
      <c r="G143" s="24">
        <f>USD_RUB_2020[[#This Row],[Выход сети]]/$B$24</f>
        <v>73.707262713678389</v>
      </c>
    </row>
    <row r="144" spans="1:7" x14ac:dyDescent="0.25">
      <c r="A144">
        <v>116</v>
      </c>
      <c r="B144" s="8">
        <v>43946</v>
      </c>
      <c r="C144">
        <v>74.58</v>
      </c>
      <c r="D144" s="13">
        <f>USD_RUB_2020[[#This Row],[Курс]]*$B$24</f>
        <v>0.74580000000000002</v>
      </c>
      <c r="E144" s="24">
        <f t="shared" si="1"/>
        <v>0.73964342099560321</v>
      </c>
      <c r="F144" s="24">
        <f>(USD_RUB_2020[[#This Row],[Вход норм]]-USD_RUB_2020[[#This Row],[Выход сети]])^2</f>
        <v>3.7903465037379637E-5</v>
      </c>
      <c r="G144" s="24">
        <f>USD_RUB_2020[[#This Row],[Выход сети]]/$B$24</f>
        <v>73.964342099560312</v>
      </c>
    </row>
    <row r="145" spans="1:7" x14ac:dyDescent="0.25">
      <c r="A145">
        <v>117</v>
      </c>
      <c r="B145" s="8">
        <v>43947</v>
      </c>
      <c r="C145">
        <v>74.58</v>
      </c>
      <c r="D145" s="13">
        <f>USD_RUB_2020[[#This Row],[Курс]]*$B$24</f>
        <v>0.74580000000000002</v>
      </c>
      <c r="E145" s="24">
        <f t="shared" si="1"/>
        <v>0.74223593492600048</v>
      </c>
      <c r="F145" s="24">
        <f>(USD_RUB_2020[[#This Row],[Вход норм]]-USD_RUB_2020[[#This Row],[Выход сети]])^2</f>
        <v>1.2702559851703303E-5</v>
      </c>
      <c r="G145" s="24">
        <f>USD_RUB_2020[[#This Row],[Выход сети]]/$B$24</f>
        <v>74.223593492600045</v>
      </c>
    </row>
    <row r="146" spans="1:7" x14ac:dyDescent="0.25">
      <c r="A146">
        <v>118</v>
      </c>
      <c r="B146" s="8">
        <v>43948</v>
      </c>
      <c r="C146">
        <v>74.55</v>
      </c>
      <c r="D146" s="13">
        <f>USD_RUB_2020[[#This Row],[Курс]]*$B$24</f>
        <v>0.74549999999999994</v>
      </c>
      <c r="E146" s="24">
        <f t="shared" si="1"/>
        <v>0.73744714870127692</v>
      </c>
      <c r="F146" s="24">
        <f>(USD_RUB_2020[[#This Row],[Вход норм]]-USD_RUB_2020[[#This Row],[Выход сети]])^2</f>
        <v>6.4848414039345005E-5</v>
      </c>
      <c r="G146" s="24">
        <f>USD_RUB_2020[[#This Row],[Выход сети]]/$B$24</f>
        <v>73.744714870127694</v>
      </c>
    </row>
    <row r="147" spans="1:7" x14ac:dyDescent="0.25">
      <c r="A147">
        <v>119</v>
      </c>
      <c r="B147" s="8">
        <v>43949</v>
      </c>
      <c r="C147">
        <v>74.37</v>
      </c>
      <c r="D147" s="13">
        <f>USD_RUB_2020[[#This Row],[Курс]]*$B$24</f>
        <v>0.74370000000000003</v>
      </c>
      <c r="E147" s="24">
        <f t="shared" si="1"/>
        <v>0.73662767944296303</v>
      </c>
      <c r="F147" s="24">
        <f>(USD_RUB_2020[[#This Row],[Вход норм]]-USD_RUB_2020[[#This Row],[Выход сети]])^2</f>
        <v>5.0017718061488042E-5</v>
      </c>
      <c r="G147" s="24">
        <f>USD_RUB_2020[[#This Row],[Выход сети]]/$B$24</f>
        <v>73.662767944296306</v>
      </c>
    </row>
    <row r="148" spans="1:7" x14ac:dyDescent="0.25">
      <c r="A148">
        <v>120</v>
      </c>
      <c r="B148" s="8">
        <v>43950</v>
      </c>
      <c r="C148">
        <v>74.03</v>
      </c>
      <c r="D148" s="13">
        <f>USD_RUB_2020[[#This Row],[Курс]]*$B$24</f>
        <v>0.74030000000000007</v>
      </c>
      <c r="E148" s="24">
        <f t="shared" si="1"/>
        <v>0.74033076565134315</v>
      </c>
      <c r="F148" s="24">
        <f>(USD_RUB_2020[[#This Row],[Вход норм]]-USD_RUB_2020[[#This Row],[Выход сети]])^2</f>
        <v>9.4652530256388249E-10</v>
      </c>
      <c r="G148" s="24">
        <f>USD_RUB_2020[[#This Row],[Выход сети]]/$B$24</f>
        <v>74.033076565134309</v>
      </c>
    </row>
    <row r="149" spans="1:7" x14ac:dyDescent="0.25">
      <c r="A149">
        <v>121</v>
      </c>
      <c r="B149" s="8">
        <v>43951</v>
      </c>
      <c r="C149">
        <v>73.430000000000007</v>
      </c>
      <c r="D149" s="13">
        <f>USD_RUB_2020[[#This Row],[Курс]]*$B$24</f>
        <v>0.73430000000000006</v>
      </c>
      <c r="E149" s="24">
        <f t="shared" si="1"/>
        <v>0.73823763031225087</v>
      </c>
      <c r="F149" s="24">
        <f>(USD_RUB_2020[[#This Row],[Вход норм]]-USD_RUB_2020[[#This Row],[Выход сети]])^2</f>
        <v>1.550493247595638E-5</v>
      </c>
      <c r="G149" s="24">
        <f>USD_RUB_2020[[#This Row],[Выход сети]]/$B$24</f>
        <v>73.823763031225084</v>
      </c>
    </row>
    <row r="150" spans="1:7" x14ac:dyDescent="0.25">
      <c r="A150">
        <v>122</v>
      </c>
      <c r="B150" s="8">
        <v>43952</v>
      </c>
      <c r="C150">
        <v>73.72</v>
      </c>
      <c r="D150" s="13">
        <f>USD_RUB_2020[[#This Row],[Курс]]*$B$24</f>
        <v>0.73719999999999997</v>
      </c>
      <c r="E150" s="24">
        <f t="shared" si="1"/>
        <v>0.73291379146527302</v>
      </c>
      <c r="F150" s="24">
        <f>(USD_RUB_2020[[#This Row],[Вход норм]]-USD_RUB_2020[[#This Row],[Выход сети]])^2</f>
        <v>1.8371583603166089E-5</v>
      </c>
      <c r="G150" s="24">
        <f>USD_RUB_2020[[#This Row],[Выход сети]]/$B$24</f>
        <v>73.291379146527305</v>
      </c>
    </row>
    <row r="151" spans="1:7" x14ac:dyDescent="0.25">
      <c r="A151">
        <v>123</v>
      </c>
      <c r="B151" s="8">
        <v>43953</v>
      </c>
      <c r="C151">
        <v>73.98</v>
      </c>
      <c r="D151" s="13">
        <f>USD_RUB_2020[[#This Row],[Курс]]*$B$24</f>
        <v>0.73980000000000001</v>
      </c>
      <c r="E151" s="24">
        <f t="shared" si="1"/>
        <v>0.73261060342670914</v>
      </c>
      <c r="F151" s="24">
        <f>(USD_RUB_2020[[#This Row],[Вход норм]]-USD_RUB_2020[[#This Row],[Выход сети]])^2</f>
        <v>5.168742308804656E-5</v>
      </c>
      <c r="G151" s="24">
        <f>USD_RUB_2020[[#This Row],[Выход сети]]/$B$24</f>
        <v>73.261060342670916</v>
      </c>
    </row>
    <row r="152" spans="1:7" x14ac:dyDescent="0.25">
      <c r="A152">
        <v>124</v>
      </c>
      <c r="B152" s="8">
        <v>43954</v>
      </c>
      <c r="C152">
        <v>74.14</v>
      </c>
      <c r="D152" s="13">
        <f>USD_RUB_2020[[#This Row],[Курс]]*$B$24</f>
        <v>0.74140000000000006</v>
      </c>
      <c r="E152" s="24">
        <f t="shared" si="1"/>
        <v>0.73216302033979519</v>
      </c>
      <c r="F152" s="24">
        <f>(USD_RUB_2020[[#This Row],[Вход норм]]-USD_RUB_2020[[#This Row],[Выход сети]])^2</f>
        <v>8.5321793243038467E-5</v>
      </c>
      <c r="G152" s="24">
        <f>USD_RUB_2020[[#This Row],[Выход сети]]/$B$24</f>
        <v>73.216302033979517</v>
      </c>
    </row>
    <row r="153" spans="1:7" x14ac:dyDescent="0.25">
      <c r="A153">
        <v>125</v>
      </c>
      <c r="B153" s="8">
        <v>43955</v>
      </c>
      <c r="C153">
        <v>74.760000000000005</v>
      </c>
      <c r="D153" s="13">
        <f>USD_RUB_2020[[#This Row],[Курс]]*$B$24</f>
        <v>0.74760000000000004</v>
      </c>
      <c r="E153" s="24">
        <f t="shared" si="1"/>
        <v>0.73123228989196321</v>
      </c>
      <c r="F153" s="24">
        <f>(USD_RUB_2020[[#This Row],[Вход норм]]-USD_RUB_2020[[#This Row],[Выход сети]])^2</f>
        <v>2.6790193418073122E-4</v>
      </c>
      <c r="G153" s="24">
        <f>USD_RUB_2020[[#This Row],[Выход сети]]/$B$24</f>
        <v>73.123228989196321</v>
      </c>
    </row>
    <row r="154" spans="1:7" x14ac:dyDescent="0.25">
      <c r="A154">
        <v>126</v>
      </c>
      <c r="B154" s="8">
        <v>43956</v>
      </c>
      <c r="C154">
        <v>74.849999999999994</v>
      </c>
      <c r="D154" s="13">
        <f>USD_RUB_2020[[#This Row],[Курс]]*$B$24</f>
        <v>0.74849999999999994</v>
      </c>
      <c r="E154" s="24">
        <f t="shared" si="1"/>
        <v>0.7338775106158355</v>
      </c>
      <c r="F154" s="24">
        <f>(USD_RUB_2020[[#This Row],[Вход норм]]-USD_RUB_2020[[#This Row],[Выход сети]])^2</f>
        <v>2.1381719579000171E-4</v>
      </c>
      <c r="G154" s="24">
        <f>USD_RUB_2020[[#This Row],[Выход сети]]/$B$24</f>
        <v>73.387751061583543</v>
      </c>
    </row>
    <row r="155" spans="1:7" x14ac:dyDescent="0.25">
      <c r="A155">
        <v>127</v>
      </c>
      <c r="B155" s="8">
        <v>43957</v>
      </c>
      <c r="C155">
        <v>74.150000000000006</v>
      </c>
      <c r="D155" s="13">
        <f>USD_RUB_2020[[#This Row],[Курс]]*$B$24</f>
        <v>0.74150000000000005</v>
      </c>
      <c r="E155" s="24">
        <f t="shared" si="1"/>
        <v>0.73345099077957887</v>
      </c>
      <c r="F155" s="24">
        <f>(USD_RUB_2020[[#This Row],[Вход норм]]-USD_RUB_2020[[#This Row],[Выход сети]])^2</f>
        <v>6.478654943042512E-5</v>
      </c>
      <c r="G155" s="24">
        <f>USD_RUB_2020[[#This Row],[Выход сети]]/$B$24</f>
        <v>73.345099077957883</v>
      </c>
    </row>
    <row r="156" spans="1:7" x14ac:dyDescent="0.25">
      <c r="A156">
        <v>128</v>
      </c>
      <c r="B156" s="8">
        <v>43958</v>
      </c>
      <c r="C156">
        <v>74.25</v>
      </c>
      <c r="D156" s="13">
        <f>USD_RUB_2020[[#This Row],[Курс]]*$B$24</f>
        <v>0.74250000000000005</v>
      </c>
      <c r="E156" s="24">
        <f t="shared" si="1"/>
        <v>0.73187387091381162</v>
      </c>
      <c r="F156" s="24">
        <f>(USD_RUB_2020[[#This Row],[Вход норм]]-USD_RUB_2020[[#This Row],[Выход сети]])^2</f>
        <v>1.1291461935633974E-4</v>
      </c>
      <c r="G156" s="24">
        <f>USD_RUB_2020[[#This Row],[Выход сети]]/$B$24</f>
        <v>73.187387091381154</v>
      </c>
    </row>
    <row r="157" spans="1:7" x14ac:dyDescent="0.25">
      <c r="A157">
        <v>129</v>
      </c>
      <c r="B157" s="8">
        <v>43959</v>
      </c>
      <c r="C157">
        <v>73.900000000000006</v>
      </c>
      <c r="D157" s="13">
        <f>USD_RUB_2020[[#This Row],[Курс]]*$B$24</f>
        <v>0.7390000000000001</v>
      </c>
      <c r="E157" s="24">
        <f t="shared" si="1"/>
        <v>0.73542155058374425</v>
      </c>
      <c r="F157" s="24">
        <f>(USD_RUB_2020[[#This Row],[Вход норм]]-USD_RUB_2020[[#This Row],[Выход сети]])^2</f>
        <v>1.2805300224701809E-5</v>
      </c>
      <c r="G157" s="24">
        <f>USD_RUB_2020[[#This Row],[Выход сети]]/$B$24</f>
        <v>73.542155058374419</v>
      </c>
    </row>
    <row r="158" spans="1:7" x14ac:dyDescent="0.25">
      <c r="A158">
        <v>130</v>
      </c>
      <c r="B158" s="8">
        <v>43960</v>
      </c>
      <c r="C158">
        <v>73.73</v>
      </c>
      <c r="D158" s="13">
        <f>USD_RUB_2020[[#This Row],[Курс]]*$B$24</f>
        <v>0.73730000000000007</v>
      </c>
      <c r="E158" s="24">
        <f t="shared" si="1"/>
        <v>0.73466851575155367</v>
      </c>
      <c r="F158" s="24">
        <f>(USD_RUB_2020[[#This Row],[Вход норм]]-USD_RUB_2020[[#This Row],[Выход сети]])^2</f>
        <v>6.9247093498214719E-6</v>
      </c>
      <c r="G158" s="24">
        <f>USD_RUB_2020[[#This Row],[Выход сети]]/$B$24</f>
        <v>73.46685157515536</v>
      </c>
    </row>
    <row r="159" spans="1:7" x14ac:dyDescent="0.25">
      <c r="A159">
        <v>131</v>
      </c>
      <c r="B159" s="8">
        <v>43961</v>
      </c>
      <c r="C159">
        <v>73.73</v>
      </c>
      <c r="D159" s="13">
        <f>USD_RUB_2020[[#This Row],[Курс]]*$B$24</f>
        <v>0.73730000000000007</v>
      </c>
      <c r="E159" s="24">
        <f t="shared" si="1"/>
        <v>0.73237107959502012</v>
      </c>
      <c r="F159" s="24">
        <f>(USD_RUB_2020[[#This Row],[Вход норм]]-USD_RUB_2020[[#This Row],[Выход сети]])^2</f>
        <v>2.4294256358627633E-5</v>
      </c>
      <c r="G159" s="24">
        <f>USD_RUB_2020[[#This Row],[Выход сети]]/$B$24</f>
        <v>73.237107959502012</v>
      </c>
    </row>
    <row r="160" spans="1:7" x14ac:dyDescent="0.25">
      <c r="A160">
        <v>132</v>
      </c>
      <c r="B160" s="8">
        <v>43962</v>
      </c>
      <c r="C160">
        <v>73.709999999999994</v>
      </c>
      <c r="D160" s="13">
        <f>USD_RUB_2020[[#This Row],[Курс]]*$B$24</f>
        <v>0.73709999999999998</v>
      </c>
      <c r="E160" s="24">
        <f t="shared" si="1"/>
        <v>0.73454759092584709</v>
      </c>
      <c r="F160" s="24">
        <f>(USD_RUB_2020[[#This Row],[Вход норм]]-USD_RUB_2020[[#This Row],[Выход сети]])^2</f>
        <v>6.5147920818179817E-6</v>
      </c>
      <c r="G160" s="24">
        <f>USD_RUB_2020[[#This Row],[Выход сети]]/$B$24</f>
        <v>73.454759092584709</v>
      </c>
    </row>
    <row r="161" spans="1:7" x14ac:dyDescent="0.25">
      <c r="A161">
        <v>133</v>
      </c>
      <c r="B161" s="8">
        <v>43963</v>
      </c>
      <c r="C161">
        <v>73.55</v>
      </c>
      <c r="D161" s="13">
        <f>USD_RUB_2020[[#This Row],[Курс]]*$B$24</f>
        <v>0.73549999999999993</v>
      </c>
      <c r="E161" s="24">
        <f t="shared" si="1"/>
        <v>0.73346354860252416</v>
      </c>
      <c r="F161" s="24">
        <f>(USD_RUB_2020[[#This Row],[Вход норм]]-USD_RUB_2020[[#This Row],[Выход сети]])^2</f>
        <v>4.1471342942810131E-6</v>
      </c>
      <c r="G161" s="24">
        <f>USD_RUB_2020[[#This Row],[Выход сети]]/$B$24</f>
        <v>73.346354860252418</v>
      </c>
    </row>
    <row r="162" spans="1:7" x14ac:dyDescent="0.25">
      <c r="A162">
        <v>134</v>
      </c>
      <c r="B162" s="8">
        <v>43964</v>
      </c>
      <c r="C162">
        <v>73.430000000000007</v>
      </c>
      <c r="D162" s="13">
        <f>USD_RUB_2020[[#This Row],[Курс]]*$B$24</f>
        <v>0.73430000000000006</v>
      </c>
      <c r="E162" s="24">
        <f t="shared" si="1"/>
        <v>0.7308146968045891</v>
      </c>
      <c r="F162" s="24">
        <f>(USD_RUB_2020[[#This Row],[Вход норм]]-USD_RUB_2020[[#This Row],[Выход сети]])^2</f>
        <v>1.2147338363941852E-5</v>
      </c>
      <c r="G162" s="24">
        <f>USD_RUB_2020[[#This Row],[Выход сети]]/$B$24</f>
        <v>73.081469680458909</v>
      </c>
    </row>
    <row r="163" spans="1:7" x14ac:dyDescent="0.25">
      <c r="A163">
        <v>135</v>
      </c>
      <c r="B163" s="8">
        <v>43965</v>
      </c>
      <c r="C163">
        <v>73.7</v>
      </c>
      <c r="D163" s="13">
        <f>USD_RUB_2020[[#This Row],[Курс]]*$B$24</f>
        <v>0.73699999999999999</v>
      </c>
      <c r="E163" s="24">
        <f t="shared" si="1"/>
        <v>0.73087288965018593</v>
      </c>
      <c r="F163" s="24">
        <f>(USD_RUB_2020[[#This Row],[Вход норм]]-USD_RUB_2020[[#This Row],[Выход сети]])^2</f>
        <v>3.7541481238798545E-5</v>
      </c>
      <c r="G163" s="24">
        <f>USD_RUB_2020[[#This Row],[Выход сети]]/$B$24</f>
        <v>73.087288965018587</v>
      </c>
    </row>
    <row r="164" spans="1:7" x14ac:dyDescent="0.25">
      <c r="A164">
        <v>136</v>
      </c>
      <c r="B164" s="8">
        <v>43966</v>
      </c>
      <c r="C164">
        <v>73.73</v>
      </c>
      <c r="D164" s="13">
        <f>USD_RUB_2020[[#This Row],[Курс]]*$B$24</f>
        <v>0.73730000000000007</v>
      </c>
      <c r="E164" s="24">
        <f t="shared" si="1"/>
        <v>0.73119385016955551</v>
      </c>
      <c r="F164" s="24">
        <f>(USD_RUB_2020[[#This Row],[Вход норм]]-USD_RUB_2020[[#This Row],[Выход сети]])^2</f>
        <v>3.7285065751838029E-5</v>
      </c>
      <c r="G164" s="24">
        <f>USD_RUB_2020[[#This Row],[Выход сети]]/$B$24</f>
        <v>73.119385016955547</v>
      </c>
    </row>
    <row r="165" spans="1:7" x14ac:dyDescent="0.25">
      <c r="A165">
        <v>137</v>
      </c>
      <c r="B165" s="8">
        <v>43967</v>
      </c>
      <c r="C165">
        <v>73.48</v>
      </c>
      <c r="D165" s="13">
        <f>USD_RUB_2020[[#This Row],[Курс]]*$B$24</f>
        <v>0.73480000000000001</v>
      </c>
      <c r="E165" s="24">
        <f t="shared" si="1"/>
        <v>0.72960555837065577</v>
      </c>
      <c r="F165" s="24">
        <f>(USD_RUB_2020[[#This Row],[Вход норм]]-USD_RUB_2020[[#This Row],[Выход сети]])^2</f>
        <v>2.6982223840664415E-5</v>
      </c>
      <c r="G165" s="24">
        <f>USD_RUB_2020[[#This Row],[Выход сети]]/$B$24</f>
        <v>72.96055583706557</v>
      </c>
    </row>
    <row r="166" spans="1:7" x14ac:dyDescent="0.25">
      <c r="A166">
        <v>138</v>
      </c>
      <c r="B166" s="8">
        <v>43968</v>
      </c>
      <c r="C166">
        <v>73.489999999999995</v>
      </c>
      <c r="D166" s="13">
        <f>USD_RUB_2020[[#This Row],[Курс]]*$B$24</f>
        <v>0.7349</v>
      </c>
      <c r="E166" s="24">
        <f t="shared" si="1"/>
        <v>0.72967924474177503</v>
      </c>
      <c r="F166" s="24">
        <f>(USD_RUB_2020[[#This Row],[Вход норм]]-USD_RUB_2020[[#This Row],[Выход сети]])^2</f>
        <v>2.7256285466283598E-5</v>
      </c>
      <c r="G166" s="24">
        <f>USD_RUB_2020[[#This Row],[Выход сети]]/$B$24</f>
        <v>72.967924474177508</v>
      </c>
    </row>
    <row r="167" spans="1:7" x14ac:dyDescent="0.25">
      <c r="A167">
        <v>139</v>
      </c>
      <c r="B167" s="8">
        <v>43969</v>
      </c>
      <c r="C167">
        <v>73.22</v>
      </c>
      <c r="D167" s="13">
        <f>USD_RUB_2020[[#This Row],[Курс]]*$B$24</f>
        <v>0.73219999999999996</v>
      </c>
      <c r="E167" s="24">
        <f t="shared" ref="E167:E230" si="2">TANH(TANH(D158*$B$21+D159*$C$21+D160*$D$21)*$K$21 + TANH(D161*$E$21+D162*$F$21+D163*$G$21)*$L$21 + TANH(D164*$H$21+D165*$I$21+D166*$J$21)*$M$21)*$N$21</f>
        <v>0.7312657323709798</v>
      </c>
      <c r="F167" s="24">
        <f>(USD_RUB_2020[[#This Row],[Вход норм]]-USD_RUB_2020[[#This Row],[Выход сети]])^2</f>
        <v>8.7285600263494744E-7</v>
      </c>
      <c r="G167" s="24">
        <f>USD_RUB_2020[[#This Row],[Выход сети]]/$B$24</f>
        <v>73.126573237097972</v>
      </c>
    </row>
    <row r="168" spans="1:7" x14ac:dyDescent="0.25">
      <c r="A168">
        <v>140</v>
      </c>
      <c r="B168" s="8">
        <v>43970</v>
      </c>
      <c r="C168">
        <v>72.709999999999994</v>
      </c>
      <c r="D168" s="13">
        <f>USD_RUB_2020[[#This Row],[Курс]]*$B$24</f>
        <v>0.72709999999999997</v>
      </c>
      <c r="E168" s="24">
        <f t="shared" si="2"/>
        <v>0.72986391706483711</v>
      </c>
      <c r="F168" s="24">
        <f>(USD_RUB_2020[[#This Row],[Вход норм]]-USD_RUB_2020[[#This Row],[Выход сети]])^2</f>
        <v>7.6392375412979525E-6</v>
      </c>
      <c r="G168" s="24">
        <f>USD_RUB_2020[[#This Row],[Выход сети]]/$B$24</f>
        <v>72.986391706483715</v>
      </c>
    </row>
    <row r="169" spans="1:7" x14ac:dyDescent="0.25">
      <c r="A169">
        <v>141</v>
      </c>
      <c r="B169" s="8">
        <v>43971</v>
      </c>
      <c r="C169">
        <v>72.239999999999995</v>
      </c>
      <c r="D169" s="13">
        <f>USD_RUB_2020[[#This Row],[Курс]]*$B$24</f>
        <v>0.72239999999999993</v>
      </c>
      <c r="E169" s="24">
        <f t="shared" si="2"/>
        <v>0.72801131975372724</v>
      </c>
      <c r="F169" s="24">
        <f>(USD_RUB_2020[[#This Row],[Вход норм]]-USD_RUB_2020[[#This Row],[Выход сети]])^2</f>
        <v>3.1486909378570279E-5</v>
      </c>
      <c r="G169" s="24">
        <f>USD_RUB_2020[[#This Row],[Выход сети]]/$B$24</f>
        <v>72.801131975372726</v>
      </c>
    </row>
    <row r="170" spans="1:7" x14ac:dyDescent="0.25">
      <c r="A170">
        <v>142</v>
      </c>
      <c r="B170" s="8">
        <v>43972</v>
      </c>
      <c r="C170">
        <v>71.459999999999994</v>
      </c>
      <c r="D170" s="13">
        <f>USD_RUB_2020[[#This Row],[Курс]]*$B$24</f>
        <v>0.7145999999999999</v>
      </c>
      <c r="E170" s="24">
        <f t="shared" si="2"/>
        <v>0.72852046987124053</v>
      </c>
      <c r="F170" s="24">
        <f>(USD_RUB_2020[[#This Row],[Вход норм]]-USD_RUB_2020[[#This Row],[Выход сети]])^2</f>
        <v>1.9377948143611801E-4</v>
      </c>
      <c r="G170" s="24">
        <f>USD_RUB_2020[[#This Row],[Выход сети]]/$B$24</f>
        <v>72.852046987124055</v>
      </c>
    </row>
    <row r="171" spans="1:7" x14ac:dyDescent="0.25">
      <c r="A171">
        <v>143</v>
      </c>
      <c r="B171" s="8">
        <v>43973</v>
      </c>
      <c r="C171">
        <v>71.22</v>
      </c>
      <c r="D171" s="13">
        <f>USD_RUB_2020[[#This Row],[Курс]]*$B$24</f>
        <v>0.71220000000000006</v>
      </c>
      <c r="E171" s="24">
        <f t="shared" si="2"/>
        <v>0.72647188631320447</v>
      </c>
      <c r="F171" s="24">
        <f>(USD_RUB_2020[[#This Row],[Вход норм]]-USD_RUB_2020[[#This Row],[Выход сети]])^2</f>
        <v>2.0368673893703161E-4</v>
      </c>
      <c r="G171" s="24">
        <f>USD_RUB_2020[[#This Row],[Выход сети]]/$B$24</f>
        <v>72.647188631320446</v>
      </c>
    </row>
    <row r="172" spans="1:7" x14ac:dyDescent="0.25">
      <c r="A172">
        <v>144</v>
      </c>
      <c r="B172" s="8">
        <v>43974</v>
      </c>
      <c r="C172">
        <v>71.66</v>
      </c>
      <c r="D172" s="13">
        <f>USD_RUB_2020[[#This Row],[Курс]]*$B$24</f>
        <v>0.71660000000000001</v>
      </c>
      <c r="E172" s="24">
        <f t="shared" si="2"/>
        <v>0.72388468462397093</v>
      </c>
      <c r="F172" s="24">
        <f>(USD_RUB_2020[[#This Row],[Вход норм]]-USD_RUB_2020[[#This Row],[Выход сети]])^2</f>
        <v>5.3066630070718286E-5</v>
      </c>
      <c r="G172" s="24">
        <f>USD_RUB_2020[[#This Row],[Выход сети]]/$B$24</f>
        <v>72.388468462397086</v>
      </c>
    </row>
    <row r="173" spans="1:7" x14ac:dyDescent="0.25">
      <c r="A173">
        <v>145</v>
      </c>
      <c r="B173" s="8">
        <v>43975</v>
      </c>
      <c r="C173">
        <v>71.66</v>
      </c>
      <c r="D173" s="13">
        <f>USD_RUB_2020[[#This Row],[Курс]]*$B$24</f>
        <v>0.71660000000000001</v>
      </c>
      <c r="E173" s="24">
        <f t="shared" si="2"/>
        <v>0.72272499906538046</v>
      </c>
      <c r="F173" s="24">
        <f>(USD_RUB_2020[[#This Row],[Вход норм]]-USD_RUB_2020[[#This Row],[Выход сети]])^2</f>
        <v>3.7515613550911299E-5</v>
      </c>
      <c r="G173" s="24">
        <f>USD_RUB_2020[[#This Row],[Выход сети]]/$B$24</f>
        <v>72.272499906538044</v>
      </c>
    </row>
    <row r="174" spans="1:7" x14ac:dyDescent="0.25">
      <c r="A174">
        <v>146</v>
      </c>
      <c r="B174" s="8">
        <v>43976</v>
      </c>
      <c r="C174">
        <v>71.7</v>
      </c>
      <c r="D174" s="13">
        <f>USD_RUB_2020[[#This Row],[Курс]]*$B$24</f>
        <v>0.71700000000000008</v>
      </c>
      <c r="E174" s="24">
        <f t="shared" si="2"/>
        <v>0.719603033970175</v>
      </c>
      <c r="F174" s="24">
        <f>(USD_RUB_2020[[#This Row],[Вход норм]]-USD_RUB_2020[[#This Row],[Выход сети]])^2</f>
        <v>6.7757858498845915E-6</v>
      </c>
      <c r="G174" s="24">
        <f>USD_RUB_2020[[#This Row],[Выход сети]]/$B$24</f>
        <v>71.960303397017498</v>
      </c>
    </row>
    <row r="175" spans="1:7" x14ac:dyDescent="0.25">
      <c r="A175">
        <v>147</v>
      </c>
      <c r="B175" s="8">
        <v>43977</v>
      </c>
      <c r="C175">
        <v>71.41</v>
      </c>
      <c r="D175" s="13">
        <f>USD_RUB_2020[[#This Row],[Курс]]*$B$24</f>
        <v>0.71409999999999996</v>
      </c>
      <c r="E175" s="24">
        <f t="shared" si="2"/>
        <v>0.71929751094977112</v>
      </c>
      <c r="F175" s="24">
        <f>(USD_RUB_2020[[#This Row],[Вход норм]]-USD_RUB_2020[[#This Row],[Выход сети]])^2</f>
        <v>2.7014120072991178E-5</v>
      </c>
      <c r="G175" s="24">
        <f>USD_RUB_2020[[#This Row],[Выход сети]]/$B$24</f>
        <v>71.929751094977107</v>
      </c>
    </row>
    <row r="176" spans="1:7" x14ac:dyDescent="0.25">
      <c r="A176">
        <v>148</v>
      </c>
      <c r="B176" s="8">
        <v>43978</v>
      </c>
      <c r="C176">
        <v>70.95</v>
      </c>
      <c r="D176" s="13">
        <f>USD_RUB_2020[[#This Row],[Курс]]*$B$24</f>
        <v>0.70950000000000002</v>
      </c>
      <c r="E176" s="24">
        <f t="shared" si="2"/>
        <v>0.71983583705275977</v>
      </c>
      <c r="F176" s="24">
        <f>(USD_RUB_2020[[#This Row],[Вход норм]]-USD_RUB_2020[[#This Row],[Выход сети]])^2</f>
        <v>1.0682952758120147E-4</v>
      </c>
      <c r="G176" s="24">
        <f>USD_RUB_2020[[#This Row],[Выход сети]]/$B$24</f>
        <v>71.983583705275976</v>
      </c>
    </row>
    <row r="177" spans="1:7" x14ac:dyDescent="0.25">
      <c r="A177">
        <v>149</v>
      </c>
      <c r="B177" s="8">
        <v>43979</v>
      </c>
      <c r="C177">
        <v>70.959999999999994</v>
      </c>
      <c r="D177" s="13">
        <f>USD_RUB_2020[[#This Row],[Курс]]*$B$24</f>
        <v>0.7095999999999999</v>
      </c>
      <c r="E177" s="24">
        <f t="shared" si="2"/>
        <v>0.71732542086564299</v>
      </c>
      <c r="F177" s="24">
        <f>(USD_RUB_2020[[#This Row],[Вход норм]]-USD_RUB_2020[[#This Row],[Выход сети]])^2</f>
        <v>5.9682127551313718E-5</v>
      </c>
      <c r="G177" s="24">
        <f>USD_RUB_2020[[#This Row],[Выход сети]]/$B$24</f>
        <v>71.732542086564294</v>
      </c>
    </row>
    <row r="178" spans="1:7" x14ac:dyDescent="0.25">
      <c r="A178">
        <v>150</v>
      </c>
      <c r="B178" s="8">
        <v>43980</v>
      </c>
      <c r="C178">
        <v>70.760000000000005</v>
      </c>
      <c r="D178" s="13">
        <f>USD_RUB_2020[[#This Row],[Курс]]*$B$24</f>
        <v>0.70760000000000012</v>
      </c>
      <c r="E178" s="24">
        <f t="shared" si="2"/>
        <v>0.71698720016417339</v>
      </c>
      <c r="F178" s="24">
        <f>(USD_RUB_2020[[#This Row],[Вход норм]]-USD_RUB_2020[[#This Row],[Выход сети]])^2</f>
        <v>8.8119526922254677E-5</v>
      </c>
      <c r="G178" s="24">
        <f>USD_RUB_2020[[#This Row],[Выход сети]]/$B$24</f>
        <v>71.69872001641734</v>
      </c>
    </row>
    <row r="179" spans="1:7" x14ac:dyDescent="0.25">
      <c r="A179">
        <v>151</v>
      </c>
      <c r="B179" s="8">
        <v>43981</v>
      </c>
      <c r="C179">
        <v>70.510000000000005</v>
      </c>
      <c r="D179" s="13">
        <f>USD_RUB_2020[[#This Row],[Курс]]*$B$24</f>
        <v>0.70510000000000006</v>
      </c>
      <c r="E179" s="24">
        <f t="shared" si="2"/>
        <v>0.71675705619863173</v>
      </c>
      <c r="F179" s="24">
        <f>(USD_RUB_2020[[#This Row],[Вход норм]]-USD_RUB_2020[[#This Row],[Выход сети]])^2</f>
        <v>1.3588695921805695E-4</v>
      </c>
      <c r="G179" s="24">
        <f>USD_RUB_2020[[#This Row],[Выход сети]]/$B$24</f>
        <v>71.675705619863166</v>
      </c>
    </row>
    <row r="180" spans="1:7" x14ac:dyDescent="0.25">
      <c r="A180">
        <v>152</v>
      </c>
      <c r="B180" s="8">
        <v>43982</v>
      </c>
      <c r="C180">
        <v>70.47</v>
      </c>
      <c r="D180" s="13">
        <f>USD_RUB_2020[[#This Row],[Курс]]*$B$24</f>
        <v>0.70469999999999999</v>
      </c>
      <c r="E180" s="24">
        <f t="shared" si="2"/>
        <v>0.71580628302776084</v>
      </c>
      <c r="F180" s="24">
        <f>(USD_RUB_2020[[#This Row],[Вход норм]]-USD_RUB_2020[[#This Row],[Выход сети]])^2</f>
        <v>1.2334952269272856E-4</v>
      </c>
      <c r="G180" s="24">
        <f>USD_RUB_2020[[#This Row],[Выход сети]]/$B$24</f>
        <v>71.580628302776077</v>
      </c>
    </row>
    <row r="181" spans="1:7" x14ac:dyDescent="0.25">
      <c r="A181">
        <v>153</v>
      </c>
      <c r="B181" s="8">
        <v>43983</v>
      </c>
      <c r="C181">
        <v>70.16</v>
      </c>
      <c r="D181" s="13">
        <f>USD_RUB_2020[[#This Row],[Курс]]*$B$24</f>
        <v>0.7016</v>
      </c>
      <c r="E181" s="24">
        <f t="shared" si="2"/>
        <v>0.71606215160891662</v>
      </c>
      <c r="F181" s="24">
        <f>(USD_RUB_2020[[#This Row],[Вход норм]]-USD_RUB_2020[[#This Row],[Выход сети]])^2</f>
        <v>2.0915382915928952E-4</v>
      </c>
      <c r="G181" s="24">
        <f>USD_RUB_2020[[#This Row],[Выход сети]]/$B$24</f>
        <v>71.606215160891665</v>
      </c>
    </row>
    <row r="182" spans="1:7" x14ac:dyDescent="0.25">
      <c r="A182">
        <v>154</v>
      </c>
      <c r="B182" s="8">
        <v>43984</v>
      </c>
      <c r="C182">
        <v>69.260000000000005</v>
      </c>
      <c r="D182" s="13">
        <f>USD_RUB_2020[[#This Row],[Курс]]*$B$24</f>
        <v>0.6926000000000001</v>
      </c>
      <c r="E182" s="24">
        <f t="shared" si="2"/>
        <v>0.71390889940147662</v>
      </c>
      <c r="F182" s="24">
        <f>(USD_RUB_2020[[#This Row],[Вход норм]]-USD_RUB_2020[[#This Row],[Выход сети]])^2</f>
        <v>4.5406919370224601E-4</v>
      </c>
      <c r="G182" s="24">
        <f>USD_RUB_2020[[#This Row],[Выход сети]]/$B$24</f>
        <v>71.390889940147659</v>
      </c>
    </row>
    <row r="183" spans="1:7" x14ac:dyDescent="0.25">
      <c r="A183">
        <v>155</v>
      </c>
      <c r="B183" s="8">
        <v>43985</v>
      </c>
      <c r="C183">
        <v>68.66</v>
      </c>
      <c r="D183" s="13">
        <f>USD_RUB_2020[[#This Row],[Курс]]*$B$24</f>
        <v>0.68659999999999999</v>
      </c>
      <c r="E183" s="24">
        <f t="shared" si="2"/>
        <v>0.71067774907750925</v>
      </c>
      <c r="F183" s="24">
        <f>(USD_RUB_2020[[#This Row],[Вход норм]]-USD_RUB_2020[[#This Row],[Выход сети]])^2</f>
        <v>5.7973800063949789E-4</v>
      </c>
      <c r="G183" s="24">
        <f>USD_RUB_2020[[#This Row],[Выход сети]]/$B$24</f>
        <v>71.067774907750916</v>
      </c>
    </row>
    <row r="184" spans="1:7" x14ac:dyDescent="0.25">
      <c r="A184">
        <v>156</v>
      </c>
      <c r="B184" s="8">
        <v>43986</v>
      </c>
      <c r="C184">
        <v>68.709999999999994</v>
      </c>
      <c r="D184" s="13">
        <f>USD_RUB_2020[[#This Row],[Курс]]*$B$24</f>
        <v>0.68709999999999993</v>
      </c>
      <c r="E184" s="24">
        <f t="shared" si="2"/>
        <v>0.71055462410199888</v>
      </c>
      <c r="F184" s="24">
        <f>(USD_RUB_2020[[#This Row],[Вход норм]]-USD_RUB_2020[[#This Row],[Выход сети]])^2</f>
        <v>5.5011939176606974E-4</v>
      </c>
      <c r="G184" s="24">
        <f>USD_RUB_2020[[#This Row],[Выход сети]]/$B$24</f>
        <v>71.05546241019988</v>
      </c>
    </row>
    <row r="185" spans="1:7" x14ac:dyDescent="0.25">
      <c r="A185">
        <v>157</v>
      </c>
      <c r="B185" s="8">
        <v>43987</v>
      </c>
      <c r="C185">
        <v>68.94</v>
      </c>
      <c r="D185" s="13">
        <f>USD_RUB_2020[[#This Row],[Курс]]*$B$24</f>
        <v>0.68940000000000001</v>
      </c>
      <c r="E185" s="24">
        <f t="shared" si="2"/>
        <v>0.70897323348293229</v>
      </c>
      <c r="F185" s="24">
        <f>(USD_RUB_2020[[#This Row],[Вход норм]]-USD_RUB_2020[[#This Row],[Выход сети]])^2</f>
        <v>3.8311146897738102E-4</v>
      </c>
      <c r="G185" s="24">
        <f>USD_RUB_2020[[#This Row],[Выход сети]]/$B$24</f>
        <v>70.897323348293227</v>
      </c>
    </row>
    <row r="186" spans="1:7" x14ac:dyDescent="0.25">
      <c r="A186">
        <v>158</v>
      </c>
      <c r="B186" s="8">
        <v>43988</v>
      </c>
      <c r="C186">
        <v>68.67</v>
      </c>
      <c r="D186" s="13">
        <f>USD_RUB_2020[[#This Row],[Курс]]*$B$24</f>
        <v>0.68669999999999998</v>
      </c>
      <c r="E186" s="24">
        <f t="shared" si="2"/>
        <v>0.70476556719604555</v>
      </c>
      <c r="F186" s="24">
        <f>(USD_RUB_2020[[#This Row],[Вход норм]]-USD_RUB_2020[[#This Row],[Выход сети]])^2</f>
        <v>3.2636471811483793E-4</v>
      </c>
      <c r="G186" s="24">
        <f>USD_RUB_2020[[#This Row],[Выход сети]]/$B$24</f>
        <v>70.476556719604559</v>
      </c>
    </row>
    <row r="187" spans="1:7" x14ac:dyDescent="0.25">
      <c r="A187">
        <v>159</v>
      </c>
      <c r="B187" s="8">
        <v>43989</v>
      </c>
      <c r="C187">
        <v>68.67</v>
      </c>
      <c r="D187" s="13">
        <f>USD_RUB_2020[[#This Row],[Курс]]*$B$24</f>
        <v>0.68669999999999998</v>
      </c>
      <c r="E187" s="24">
        <f t="shared" si="2"/>
        <v>0.70331314346159979</v>
      </c>
      <c r="F187" s="24">
        <f>(USD_RUB_2020[[#This Row],[Вход норм]]-USD_RUB_2020[[#This Row],[Выход сети]])^2</f>
        <v>2.7599653567569654E-4</v>
      </c>
      <c r="G187" s="24">
        <f>USD_RUB_2020[[#This Row],[Выход сети]]/$B$24</f>
        <v>70.331314346159971</v>
      </c>
    </row>
    <row r="188" spans="1:7" x14ac:dyDescent="0.25">
      <c r="A188">
        <v>160</v>
      </c>
      <c r="B188" s="8">
        <v>43990</v>
      </c>
      <c r="C188">
        <v>68.44</v>
      </c>
      <c r="D188" s="13">
        <f>USD_RUB_2020[[#This Row],[Курс]]*$B$24</f>
        <v>0.68440000000000001</v>
      </c>
      <c r="E188" s="24">
        <f t="shared" si="2"/>
        <v>0.70480123360644753</v>
      </c>
      <c r="F188" s="24">
        <f>(USD_RUB_2020[[#This Row],[Вход норм]]-USD_RUB_2020[[#This Row],[Выход сети]])^2</f>
        <v>4.1621033266484378E-4</v>
      </c>
      <c r="G188" s="24">
        <f>USD_RUB_2020[[#This Row],[Выход сети]]/$B$24</f>
        <v>70.480123360644754</v>
      </c>
    </row>
    <row r="189" spans="1:7" x14ac:dyDescent="0.25">
      <c r="A189">
        <v>161</v>
      </c>
      <c r="B189" s="8">
        <v>43991</v>
      </c>
      <c r="C189">
        <v>68.41</v>
      </c>
      <c r="D189" s="13">
        <f>USD_RUB_2020[[#This Row],[Курс]]*$B$24</f>
        <v>0.68409999999999993</v>
      </c>
      <c r="E189" s="24">
        <f t="shared" si="2"/>
        <v>0.70254086227786239</v>
      </c>
      <c r="F189" s="24">
        <f>(USD_RUB_2020[[#This Row],[Вход норм]]-USD_RUB_2020[[#This Row],[Выход сети]])^2</f>
        <v>3.4006540155109057E-4</v>
      </c>
      <c r="G189" s="24">
        <f>USD_RUB_2020[[#This Row],[Выход сети]]/$B$24</f>
        <v>70.254086227786232</v>
      </c>
    </row>
    <row r="190" spans="1:7" x14ac:dyDescent="0.25">
      <c r="A190">
        <v>162</v>
      </c>
      <c r="B190" s="8">
        <v>43992</v>
      </c>
      <c r="C190">
        <v>68.69</v>
      </c>
      <c r="D190" s="13">
        <f>USD_RUB_2020[[#This Row],[Курс]]*$B$24</f>
        <v>0.68689999999999996</v>
      </c>
      <c r="E190" s="24">
        <f t="shared" si="2"/>
        <v>0.69969989342709527</v>
      </c>
      <c r="F190" s="24">
        <f>(USD_RUB_2020[[#This Row],[Вход норм]]-USD_RUB_2020[[#This Row],[Выход сети]])^2</f>
        <v>1.6383727174499772E-4</v>
      </c>
      <c r="G190" s="24">
        <f>USD_RUB_2020[[#This Row],[Выход сети]]/$B$24</f>
        <v>69.969989342709525</v>
      </c>
    </row>
    <row r="191" spans="1:7" x14ac:dyDescent="0.25">
      <c r="A191">
        <v>163</v>
      </c>
      <c r="B191" s="8">
        <v>43993</v>
      </c>
      <c r="C191">
        <v>68.84</v>
      </c>
      <c r="D191" s="13">
        <f>USD_RUB_2020[[#This Row],[Курс]]*$B$24</f>
        <v>0.68840000000000001</v>
      </c>
      <c r="E191" s="24">
        <f t="shared" si="2"/>
        <v>0.7011513463999024</v>
      </c>
      <c r="F191" s="24">
        <f>(USD_RUB_2020[[#This Row],[Вход норм]]-USD_RUB_2020[[#This Row],[Выход сети]])^2</f>
        <v>1.6259683501030354E-4</v>
      </c>
      <c r="G191" s="24">
        <f>USD_RUB_2020[[#This Row],[Выход сети]]/$B$24</f>
        <v>70.115134639990245</v>
      </c>
    </row>
    <row r="192" spans="1:7" x14ac:dyDescent="0.25">
      <c r="A192">
        <v>164</v>
      </c>
      <c r="B192" s="8">
        <v>43994</v>
      </c>
      <c r="C192">
        <v>69.45</v>
      </c>
      <c r="D192" s="13">
        <f>USD_RUB_2020[[#This Row],[Курс]]*$B$24</f>
        <v>0.69450000000000001</v>
      </c>
      <c r="E192" s="24">
        <f t="shared" si="2"/>
        <v>0.70163943409362384</v>
      </c>
      <c r="F192" s="24">
        <f>(USD_RUB_2020[[#This Row],[Вход норм]]-USD_RUB_2020[[#This Row],[Выход сети]])^2</f>
        <v>5.0971519177198334E-5</v>
      </c>
      <c r="G192" s="24">
        <f>USD_RUB_2020[[#This Row],[Выход сети]]/$B$24</f>
        <v>70.163943409362389</v>
      </c>
    </row>
    <row r="193" spans="1:7" x14ac:dyDescent="0.25">
      <c r="A193">
        <v>165</v>
      </c>
      <c r="B193" s="8">
        <v>43995</v>
      </c>
      <c r="C193">
        <v>69.67</v>
      </c>
      <c r="D193" s="13">
        <f>USD_RUB_2020[[#This Row],[Курс]]*$B$24</f>
        <v>0.69669999999999999</v>
      </c>
      <c r="E193" s="24">
        <f t="shared" si="2"/>
        <v>0.70256809338071013</v>
      </c>
      <c r="F193" s="24">
        <f>(USD_RUB_2020[[#This Row],[Вход норм]]-USD_RUB_2020[[#This Row],[Выход сети]])^2</f>
        <v>3.4434519924734263E-5</v>
      </c>
      <c r="G193" s="24">
        <f>USD_RUB_2020[[#This Row],[Выход сети]]/$B$24</f>
        <v>70.256809338071008</v>
      </c>
    </row>
    <row r="194" spans="1:7" x14ac:dyDescent="0.25">
      <c r="A194">
        <v>166</v>
      </c>
      <c r="B194" s="8">
        <v>43996</v>
      </c>
      <c r="C194">
        <v>69.680000000000007</v>
      </c>
      <c r="D194" s="13">
        <f>USD_RUB_2020[[#This Row],[Курс]]*$B$24</f>
        <v>0.69680000000000009</v>
      </c>
      <c r="E194" s="24">
        <f t="shared" si="2"/>
        <v>0.70327002348060619</v>
      </c>
      <c r="F194" s="24">
        <f>(USD_RUB_2020[[#This Row],[Вход норм]]-USD_RUB_2020[[#This Row],[Выход сети]])^2</f>
        <v>4.1861203839594297E-5</v>
      </c>
      <c r="G194" s="24">
        <f>USD_RUB_2020[[#This Row],[Выход сети]]/$B$24</f>
        <v>70.327002348060617</v>
      </c>
    </row>
    <row r="195" spans="1:7" x14ac:dyDescent="0.25">
      <c r="A195">
        <v>167</v>
      </c>
      <c r="B195" s="8">
        <v>43997</v>
      </c>
      <c r="C195">
        <v>69.89</v>
      </c>
      <c r="D195" s="13">
        <f>USD_RUB_2020[[#This Row],[Курс]]*$B$24</f>
        <v>0.69889999999999997</v>
      </c>
      <c r="E195" s="24">
        <f t="shared" si="2"/>
        <v>0.70387661396714829</v>
      </c>
      <c r="F195" s="24">
        <f>(USD_RUB_2020[[#This Row],[Вход норм]]-USD_RUB_2020[[#This Row],[Выход сети]])^2</f>
        <v>2.4766686578015784E-5</v>
      </c>
      <c r="G195" s="24">
        <f>USD_RUB_2020[[#This Row],[Выход сети]]/$B$24</f>
        <v>70.387661396714833</v>
      </c>
    </row>
    <row r="196" spans="1:7" x14ac:dyDescent="0.25">
      <c r="A196">
        <v>168</v>
      </c>
      <c r="B196" s="8">
        <v>43998</v>
      </c>
      <c r="C196">
        <v>69.900000000000006</v>
      </c>
      <c r="D196" s="13">
        <f>USD_RUB_2020[[#This Row],[Курс]]*$B$24</f>
        <v>0.69900000000000007</v>
      </c>
      <c r="E196" s="24">
        <f t="shared" si="2"/>
        <v>0.70635113814845141</v>
      </c>
      <c r="F196" s="24">
        <f>(USD_RUB_2020[[#This Row],[Вход норм]]-USD_RUB_2020[[#This Row],[Выход сети]])^2</f>
        <v>5.4039232077616621E-5</v>
      </c>
      <c r="G196" s="24">
        <f>USD_RUB_2020[[#This Row],[Выход сети]]/$B$24</f>
        <v>70.635113814845141</v>
      </c>
    </row>
    <row r="197" spans="1:7" x14ac:dyDescent="0.25">
      <c r="A197">
        <v>169</v>
      </c>
      <c r="B197" s="8">
        <v>43999</v>
      </c>
      <c r="C197">
        <v>69.599999999999994</v>
      </c>
      <c r="D197" s="13">
        <f>USD_RUB_2020[[#This Row],[Курс]]*$B$24</f>
        <v>0.69599999999999995</v>
      </c>
      <c r="E197" s="24">
        <f t="shared" si="2"/>
        <v>0.70701374594396438</v>
      </c>
      <c r="F197" s="24">
        <f>(USD_RUB_2020[[#This Row],[Вход норм]]-USD_RUB_2020[[#This Row],[Выход сети]])^2</f>
        <v>1.2130259971819284E-4</v>
      </c>
      <c r="G197" s="24">
        <f>USD_RUB_2020[[#This Row],[Выход сети]]/$B$24</f>
        <v>70.701374594396441</v>
      </c>
    </row>
    <row r="198" spans="1:7" x14ac:dyDescent="0.25">
      <c r="A198">
        <v>170</v>
      </c>
      <c r="B198" s="8">
        <v>44000</v>
      </c>
      <c r="C198">
        <v>69.61</v>
      </c>
      <c r="D198" s="13">
        <f>USD_RUB_2020[[#This Row],[Курс]]*$B$24</f>
        <v>0.69610000000000005</v>
      </c>
      <c r="E198" s="24">
        <f t="shared" si="2"/>
        <v>0.70690213364596222</v>
      </c>
      <c r="F198" s="24">
        <f>(USD_RUB_2020[[#This Row],[Вход норм]]-USD_RUB_2020[[#This Row],[Выход сети]])^2</f>
        <v>1.1668609130522784E-4</v>
      </c>
      <c r="G198" s="24">
        <f>USD_RUB_2020[[#This Row],[Выход сети]]/$B$24</f>
        <v>70.690213364596218</v>
      </c>
    </row>
    <row r="199" spans="1:7" x14ac:dyDescent="0.25">
      <c r="A199">
        <v>171</v>
      </c>
      <c r="B199" s="8">
        <v>44001</v>
      </c>
      <c r="C199">
        <v>69.56</v>
      </c>
      <c r="D199" s="13">
        <f>USD_RUB_2020[[#This Row],[Курс]]*$B$24</f>
        <v>0.6956</v>
      </c>
      <c r="E199" s="24">
        <f t="shared" si="2"/>
        <v>0.70923395070494311</v>
      </c>
      <c r="F199" s="24">
        <f>(USD_RUB_2020[[#This Row],[Вход норм]]-USD_RUB_2020[[#This Row],[Выход сети]])^2</f>
        <v>1.8588461182481871E-4</v>
      </c>
      <c r="G199" s="24">
        <f>USD_RUB_2020[[#This Row],[Выход сети]]/$B$24</f>
        <v>70.923395070494308</v>
      </c>
    </row>
    <row r="200" spans="1:7" x14ac:dyDescent="0.25">
      <c r="A200">
        <v>172</v>
      </c>
      <c r="B200" s="8">
        <v>44002</v>
      </c>
      <c r="C200">
        <v>69.430000000000007</v>
      </c>
      <c r="D200" s="13">
        <f>USD_RUB_2020[[#This Row],[Курс]]*$B$24</f>
        <v>0.69430000000000003</v>
      </c>
      <c r="E200" s="24">
        <f t="shared" si="2"/>
        <v>0.70910406490305611</v>
      </c>
      <c r="F200" s="24">
        <f>(USD_RUB_2020[[#This Row],[Вход норм]]-USD_RUB_2020[[#This Row],[Выход сети]])^2</f>
        <v>2.1916033765389682E-4</v>
      </c>
      <c r="G200" s="24">
        <f>USD_RUB_2020[[#This Row],[Выход сети]]/$B$24</f>
        <v>70.910406490305604</v>
      </c>
    </row>
    <row r="201" spans="1:7" x14ac:dyDescent="0.25">
      <c r="A201">
        <v>173</v>
      </c>
      <c r="B201" s="8">
        <v>44003</v>
      </c>
      <c r="C201">
        <v>69.430000000000007</v>
      </c>
      <c r="D201" s="13">
        <f>USD_RUB_2020[[#This Row],[Курс]]*$B$24</f>
        <v>0.69430000000000003</v>
      </c>
      <c r="E201" s="24">
        <f t="shared" si="2"/>
        <v>0.70714925416009122</v>
      </c>
      <c r="F201" s="24">
        <f>(USD_RUB_2020[[#This Row],[Вход норм]]-USD_RUB_2020[[#This Row],[Выход сети]])^2</f>
        <v>1.6510333247062088E-4</v>
      </c>
      <c r="G201" s="24">
        <f>USD_RUB_2020[[#This Row],[Выход сети]]/$B$24</f>
        <v>70.714925416009123</v>
      </c>
    </row>
    <row r="202" spans="1:7" x14ac:dyDescent="0.25">
      <c r="A202">
        <v>174</v>
      </c>
      <c r="B202" s="8">
        <v>44004</v>
      </c>
      <c r="C202">
        <v>69.45</v>
      </c>
      <c r="D202" s="13">
        <f>USD_RUB_2020[[#This Row],[Курс]]*$B$24</f>
        <v>0.69450000000000001</v>
      </c>
      <c r="E202" s="24">
        <f t="shared" si="2"/>
        <v>0.70795912174046627</v>
      </c>
      <c r="F202" s="24">
        <f>(USD_RUB_2020[[#This Row],[Вход норм]]-USD_RUB_2020[[#This Row],[Выход сети]])^2</f>
        <v>1.8114795802469158E-4</v>
      </c>
      <c r="G202" s="24">
        <f>USD_RUB_2020[[#This Row],[Выход сети]]/$B$24</f>
        <v>70.79591217404662</v>
      </c>
    </row>
    <row r="203" spans="1:7" x14ac:dyDescent="0.25">
      <c r="A203">
        <v>175</v>
      </c>
      <c r="B203" s="8">
        <v>44005</v>
      </c>
      <c r="C203">
        <v>69.14</v>
      </c>
      <c r="D203" s="13">
        <f>USD_RUB_2020[[#This Row],[Курс]]*$B$24</f>
        <v>0.69140000000000001</v>
      </c>
      <c r="E203" s="24">
        <f t="shared" si="2"/>
        <v>0.70780649281840546</v>
      </c>
      <c r="F203" s="24">
        <f>(USD_RUB_2020[[#This Row],[Вход норм]]-USD_RUB_2020[[#This Row],[Выход сети]])^2</f>
        <v>2.6917300660038961E-4</v>
      </c>
      <c r="G203" s="24">
        <f>USD_RUB_2020[[#This Row],[Выход сети]]/$B$24</f>
        <v>70.780649281840539</v>
      </c>
    </row>
    <row r="204" spans="1:7" x14ac:dyDescent="0.25">
      <c r="A204">
        <v>176</v>
      </c>
      <c r="B204" s="8">
        <v>44006</v>
      </c>
      <c r="C204">
        <v>68.88</v>
      </c>
      <c r="D204" s="13">
        <f>USD_RUB_2020[[#This Row],[Курс]]*$B$24</f>
        <v>0.68879999999999997</v>
      </c>
      <c r="E204" s="24">
        <f t="shared" si="2"/>
        <v>0.70582278750661032</v>
      </c>
      <c r="F204" s="24">
        <f>(USD_RUB_2020[[#This Row],[Вход норм]]-USD_RUB_2020[[#This Row],[Выход сети]])^2</f>
        <v>2.8977529449520934E-4</v>
      </c>
      <c r="G204" s="24">
        <f>USD_RUB_2020[[#This Row],[Выход сети]]/$B$24</f>
        <v>70.582278750661033</v>
      </c>
    </row>
    <row r="205" spans="1:7" x14ac:dyDescent="0.25">
      <c r="A205">
        <v>177</v>
      </c>
      <c r="B205" s="8">
        <v>44007</v>
      </c>
      <c r="C205">
        <v>69.239999999999995</v>
      </c>
      <c r="D205" s="13">
        <f>USD_RUB_2020[[#This Row],[Курс]]*$B$24</f>
        <v>0.69240000000000002</v>
      </c>
      <c r="E205" s="24">
        <f t="shared" si="2"/>
        <v>0.70579748184124325</v>
      </c>
      <c r="F205" s="24">
        <f>(USD_RUB_2020[[#This Row],[Вход норм]]-USD_RUB_2020[[#This Row],[Выход сети]])^2</f>
        <v>1.7949251968644211E-4</v>
      </c>
      <c r="G205" s="24">
        <f>USD_RUB_2020[[#This Row],[Выход сети]]/$B$24</f>
        <v>70.579748184124327</v>
      </c>
    </row>
    <row r="206" spans="1:7" x14ac:dyDescent="0.25">
      <c r="A206">
        <v>178</v>
      </c>
      <c r="B206" s="8">
        <v>44008</v>
      </c>
      <c r="C206">
        <v>69.36</v>
      </c>
      <c r="D206" s="13">
        <f>USD_RUB_2020[[#This Row],[Курс]]*$B$24</f>
        <v>0.69359999999999999</v>
      </c>
      <c r="E206" s="24">
        <f t="shared" si="2"/>
        <v>0.70658771116682861</v>
      </c>
      <c r="F206" s="24">
        <f>(USD_RUB_2020[[#This Row],[Вход норм]]-USD_RUB_2020[[#This Row],[Выход сети]])^2</f>
        <v>1.6868064135296481E-4</v>
      </c>
      <c r="G206" s="24">
        <f>USD_RUB_2020[[#This Row],[Выход сети]]/$B$24</f>
        <v>70.658771116682857</v>
      </c>
    </row>
    <row r="207" spans="1:7" x14ac:dyDescent="0.25">
      <c r="A207">
        <v>179</v>
      </c>
      <c r="B207" s="8">
        <v>44009</v>
      </c>
      <c r="C207">
        <v>69.45</v>
      </c>
      <c r="D207" s="13">
        <f>USD_RUB_2020[[#This Row],[Курс]]*$B$24</f>
        <v>0.69450000000000001</v>
      </c>
      <c r="E207" s="24">
        <f t="shared" si="2"/>
        <v>0.7044544034099216</v>
      </c>
      <c r="F207" s="24">
        <f>(USD_RUB_2020[[#This Row],[Вход норм]]-USD_RUB_2020[[#This Row],[Выход сети]])^2</f>
        <v>9.9090147247458721E-5</v>
      </c>
      <c r="G207" s="24">
        <f>USD_RUB_2020[[#This Row],[Выход сети]]/$B$24</f>
        <v>70.445440340992164</v>
      </c>
    </row>
    <row r="208" spans="1:7" x14ac:dyDescent="0.25">
      <c r="A208">
        <v>180</v>
      </c>
      <c r="B208" s="8">
        <v>44010</v>
      </c>
      <c r="C208">
        <v>69.430000000000007</v>
      </c>
      <c r="D208" s="13">
        <f>USD_RUB_2020[[#This Row],[Курс]]*$B$24</f>
        <v>0.69430000000000003</v>
      </c>
      <c r="E208" s="24">
        <f t="shared" si="2"/>
        <v>0.70449772146746625</v>
      </c>
      <c r="F208" s="24">
        <f>(USD_RUB_2020[[#This Row],[Вход норм]]-USD_RUB_2020[[#This Row],[Выход сети]])^2</f>
        <v>1.039935231280215E-4</v>
      </c>
      <c r="G208" s="24">
        <f>USD_RUB_2020[[#This Row],[Выход сети]]/$B$24</f>
        <v>70.449772146746625</v>
      </c>
    </row>
    <row r="209" spans="1:7" x14ac:dyDescent="0.25">
      <c r="A209">
        <v>181</v>
      </c>
      <c r="B209" s="8">
        <v>44011</v>
      </c>
      <c r="C209">
        <v>69.69</v>
      </c>
      <c r="D209" s="13">
        <f>USD_RUB_2020[[#This Row],[Курс]]*$B$24</f>
        <v>0.69689999999999996</v>
      </c>
      <c r="E209" s="24">
        <f t="shared" si="2"/>
        <v>0.70659257407360543</v>
      </c>
      <c r="F209" s="24">
        <f>(USD_RUB_2020[[#This Row],[Вход норм]]-USD_RUB_2020[[#This Row],[Выход сети]])^2</f>
        <v>9.3945992172328829E-5</v>
      </c>
      <c r="G209" s="24">
        <f>USD_RUB_2020[[#This Row],[Выход сети]]/$B$24</f>
        <v>70.659257407360542</v>
      </c>
    </row>
    <row r="210" spans="1:7" x14ac:dyDescent="0.25">
      <c r="A210">
        <v>182</v>
      </c>
      <c r="B210" s="8">
        <v>44012</v>
      </c>
      <c r="C210">
        <v>70.28</v>
      </c>
      <c r="D210" s="13">
        <f>USD_RUB_2020[[#This Row],[Курс]]*$B$24</f>
        <v>0.70279999999999998</v>
      </c>
      <c r="E210" s="24">
        <f t="shared" si="2"/>
        <v>0.70640728620868398</v>
      </c>
      <c r="F210" s="24">
        <f>(USD_RUB_2020[[#This Row],[Вход норм]]-USD_RUB_2020[[#This Row],[Выход сети]])^2</f>
        <v>1.30125137913618E-5</v>
      </c>
      <c r="G210" s="24">
        <f>USD_RUB_2020[[#This Row],[Выход сети]]/$B$24</f>
        <v>70.640728620868401</v>
      </c>
    </row>
    <row r="211" spans="1:7" x14ac:dyDescent="0.25">
      <c r="A211">
        <v>183</v>
      </c>
      <c r="B211" s="8">
        <v>44013</v>
      </c>
      <c r="C211">
        <v>70.89</v>
      </c>
      <c r="D211" s="13">
        <f>USD_RUB_2020[[#This Row],[Курс]]*$B$24</f>
        <v>0.70889999999999997</v>
      </c>
      <c r="E211" s="24">
        <f t="shared" si="2"/>
        <v>0.70632168491991065</v>
      </c>
      <c r="F211" s="24">
        <f>(USD_RUB_2020[[#This Row],[Вход норм]]-USD_RUB_2020[[#This Row],[Выход сети]])^2</f>
        <v>6.6477086522160056E-6</v>
      </c>
      <c r="G211" s="24">
        <f>USD_RUB_2020[[#This Row],[Выход сети]]/$B$24</f>
        <v>70.632168491991067</v>
      </c>
    </row>
    <row r="212" spans="1:7" x14ac:dyDescent="0.25">
      <c r="A212">
        <v>184</v>
      </c>
      <c r="B212" s="8">
        <v>44014</v>
      </c>
      <c r="C212">
        <v>70.790000000000006</v>
      </c>
      <c r="D212" s="13">
        <f>USD_RUB_2020[[#This Row],[Курс]]*$B$24</f>
        <v>0.70790000000000008</v>
      </c>
      <c r="E212" s="24">
        <f t="shared" si="2"/>
        <v>0.70804923310284529</v>
      </c>
      <c r="F212" s="24">
        <f>(USD_RUB_2020[[#This Row],[Вход норм]]-USD_RUB_2020[[#This Row],[Выход сети]])^2</f>
        <v>2.2270518984806992E-8</v>
      </c>
      <c r="G212" s="24">
        <f>USD_RUB_2020[[#This Row],[Выход сети]]/$B$24</f>
        <v>70.804923310284522</v>
      </c>
    </row>
    <row r="213" spans="1:7" x14ac:dyDescent="0.25">
      <c r="A213">
        <v>185</v>
      </c>
      <c r="B213" s="8">
        <v>44015</v>
      </c>
      <c r="C213">
        <v>70.61</v>
      </c>
      <c r="D213" s="13">
        <f>USD_RUB_2020[[#This Row],[Курс]]*$B$24</f>
        <v>0.70610000000000006</v>
      </c>
      <c r="E213" s="24">
        <f t="shared" si="2"/>
        <v>0.70989537159688942</v>
      </c>
      <c r="F213" s="24">
        <f>(USD_RUB_2020[[#This Row],[Вход норм]]-USD_RUB_2020[[#This Row],[Выход сети]])^2</f>
        <v>1.4404845558474514E-5</v>
      </c>
      <c r="G213" s="24">
        <f>USD_RUB_2020[[#This Row],[Выход сети]]/$B$24</f>
        <v>70.989537159688936</v>
      </c>
    </row>
    <row r="214" spans="1:7" x14ac:dyDescent="0.25">
      <c r="A214">
        <v>186</v>
      </c>
      <c r="B214" s="8">
        <v>44016</v>
      </c>
      <c r="C214">
        <v>71.010000000000005</v>
      </c>
      <c r="D214" s="13">
        <f>USD_RUB_2020[[#This Row],[Курс]]*$B$24</f>
        <v>0.71010000000000006</v>
      </c>
      <c r="E214" s="24">
        <f t="shared" si="2"/>
        <v>0.71224892535560413</v>
      </c>
      <c r="F214" s="24">
        <f>(USD_RUB_2020[[#This Row],[Вход норм]]-USD_RUB_2020[[#This Row],[Выход сети]])^2</f>
        <v>4.6178801839580782E-6</v>
      </c>
      <c r="G214" s="24">
        <f>USD_RUB_2020[[#This Row],[Выход сети]]/$B$24</f>
        <v>71.224892535560414</v>
      </c>
    </row>
    <row r="215" spans="1:7" x14ac:dyDescent="0.25">
      <c r="A215">
        <v>187</v>
      </c>
      <c r="B215" s="8">
        <v>44017</v>
      </c>
      <c r="C215">
        <v>71.010000000000005</v>
      </c>
      <c r="D215" s="13">
        <f>USD_RUB_2020[[#This Row],[Курс]]*$B$24</f>
        <v>0.71010000000000006</v>
      </c>
      <c r="E215" s="24">
        <f t="shared" si="2"/>
        <v>0.71411371861092521</v>
      </c>
      <c r="F215" s="24">
        <f>(USD_RUB_2020[[#This Row],[Вход норм]]-USD_RUB_2020[[#This Row],[Выход сети]])^2</f>
        <v>1.6109937087686861E-5</v>
      </c>
      <c r="G215" s="24">
        <f>USD_RUB_2020[[#This Row],[Выход сети]]/$B$24</f>
        <v>71.411371861092519</v>
      </c>
    </row>
    <row r="216" spans="1:7" x14ac:dyDescent="0.25">
      <c r="A216">
        <v>188</v>
      </c>
      <c r="B216" s="8">
        <v>44018</v>
      </c>
      <c r="C216">
        <v>71.19</v>
      </c>
      <c r="D216" s="13">
        <f>USD_RUB_2020[[#This Row],[Курс]]*$B$24</f>
        <v>0.71189999999999998</v>
      </c>
      <c r="E216" s="24">
        <f t="shared" si="2"/>
        <v>0.7125447345346827</v>
      </c>
      <c r="F216" s="24">
        <f>(USD_RUB_2020[[#This Row],[Вход норм]]-USD_RUB_2020[[#This Row],[Выход сети]])^2</f>
        <v>4.1568262021254693E-7</v>
      </c>
      <c r="G216" s="24">
        <f>USD_RUB_2020[[#This Row],[Выход сети]]/$B$24</f>
        <v>71.254473453468265</v>
      </c>
    </row>
    <row r="217" spans="1:7" x14ac:dyDescent="0.25">
      <c r="A217">
        <v>189</v>
      </c>
      <c r="B217" s="8">
        <v>44019</v>
      </c>
      <c r="C217">
        <v>71.7</v>
      </c>
      <c r="D217" s="13">
        <f>USD_RUB_2020[[#This Row],[Курс]]*$B$24</f>
        <v>0.71700000000000008</v>
      </c>
      <c r="E217" s="24">
        <f t="shared" si="2"/>
        <v>0.71437235234005281</v>
      </c>
      <c r="F217" s="24">
        <f>(USD_RUB_2020[[#This Row],[Вход норм]]-USD_RUB_2020[[#This Row],[Выход сети]])^2</f>
        <v>6.9045322248263862E-6</v>
      </c>
      <c r="G217" s="24">
        <f>USD_RUB_2020[[#This Row],[Выход сети]]/$B$24</f>
        <v>71.437235234005286</v>
      </c>
    </row>
    <row r="218" spans="1:7" x14ac:dyDescent="0.25">
      <c r="A218">
        <v>190</v>
      </c>
      <c r="B218" s="8">
        <v>44020</v>
      </c>
      <c r="C218">
        <v>71.58</v>
      </c>
      <c r="D218" s="13">
        <f>USD_RUB_2020[[#This Row],[Курс]]*$B$24</f>
        <v>0.71579999999999999</v>
      </c>
      <c r="E218" s="24">
        <f t="shared" si="2"/>
        <v>0.71826802440763227</v>
      </c>
      <c r="F218" s="24">
        <f>(USD_RUB_2020[[#This Row],[Вход норм]]-USD_RUB_2020[[#This Row],[Выход сети]])^2</f>
        <v>6.0911444766686385E-6</v>
      </c>
      <c r="G218" s="24">
        <f>USD_RUB_2020[[#This Row],[Выход сети]]/$B$24</f>
        <v>71.826802440763231</v>
      </c>
    </row>
    <row r="219" spans="1:7" x14ac:dyDescent="0.25">
      <c r="A219">
        <v>191</v>
      </c>
      <c r="B219" s="8">
        <v>44021</v>
      </c>
      <c r="C219">
        <v>71.11</v>
      </c>
      <c r="D219" s="13">
        <f>USD_RUB_2020[[#This Row],[Курс]]*$B$24</f>
        <v>0.71109999999999995</v>
      </c>
      <c r="E219" s="24">
        <f t="shared" si="2"/>
        <v>0.71664781893350504</v>
      </c>
      <c r="F219" s="24">
        <f>(USD_RUB_2020[[#This Row],[Вход норм]]-USD_RUB_2020[[#This Row],[Выход сети]])^2</f>
        <v>3.0778294918957537E-5</v>
      </c>
      <c r="G219" s="24">
        <f>USD_RUB_2020[[#This Row],[Выход сети]]/$B$24</f>
        <v>71.664781893350508</v>
      </c>
    </row>
    <row r="220" spans="1:7" x14ac:dyDescent="0.25">
      <c r="A220">
        <v>192</v>
      </c>
      <c r="B220" s="8">
        <v>44022</v>
      </c>
      <c r="C220">
        <v>70.91</v>
      </c>
      <c r="D220" s="13">
        <f>USD_RUB_2020[[#This Row],[Курс]]*$B$24</f>
        <v>0.70909999999999995</v>
      </c>
      <c r="E220" s="24">
        <f t="shared" si="2"/>
        <v>0.71604894435300881</v>
      </c>
      <c r="F220" s="24">
        <f>(USD_RUB_2020[[#This Row],[Вход норм]]-USD_RUB_2020[[#This Row],[Выход сети]])^2</f>
        <v>4.8287827621213682E-5</v>
      </c>
      <c r="G220" s="24">
        <f>USD_RUB_2020[[#This Row],[Выход сети]]/$B$24</f>
        <v>71.604894435300878</v>
      </c>
    </row>
    <row r="221" spans="1:7" x14ac:dyDescent="0.25">
      <c r="A221">
        <v>193</v>
      </c>
      <c r="B221" s="8">
        <v>44023</v>
      </c>
      <c r="C221">
        <v>70.98</v>
      </c>
      <c r="D221" s="13">
        <f>USD_RUB_2020[[#This Row],[Курс]]*$B$24</f>
        <v>0.7098000000000001</v>
      </c>
      <c r="E221" s="24">
        <f t="shared" si="2"/>
        <v>0.71861666536346258</v>
      </c>
      <c r="F221" s="24">
        <f>(USD_RUB_2020[[#This Row],[Вход норм]]-USD_RUB_2020[[#This Row],[Выход сети]])^2</f>
        <v>7.7733588131279052E-5</v>
      </c>
      <c r="G221" s="24">
        <f>USD_RUB_2020[[#This Row],[Выход сети]]/$B$24</f>
        <v>71.861666536346263</v>
      </c>
    </row>
    <row r="222" spans="1:7" x14ac:dyDescent="0.25">
      <c r="A222">
        <v>194</v>
      </c>
      <c r="B222" s="8">
        <v>44024</v>
      </c>
      <c r="C222">
        <v>71.02</v>
      </c>
      <c r="D222" s="13">
        <f>USD_RUB_2020[[#This Row],[Курс]]*$B$24</f>
        <v>0.71019999999999994</v>
      </c>
      <c r="E222" s="24">
        <f t="shared" si="2"/>
        <v>0.71746010566835028</v>
      </c>
      <c r="F222" s="24">
        <f>(USD_RUB_2020[[#This Row],[Вход норм]]-USD_RUB_2020[[#This Row],[Выход сети]])^2</f>
        <v>5.2709134315612682E-5</v>
      </c>
      <c r="G222" s="24">
        <f>USD_RUB_2020[[#This Row],[Выход сети]]/$B$24</f>
        <v>71.746010566835025</v>
      </c>
    </row>
    <row r="223" spans="1:7" x14ac:dyDescent="0.25">
      <c r="A223">
        <v>195</v>
      </c>
      <c r="B223" s="8">
        <v>44025</v>
      </c>
      <c r="C223">
        <v>70.930000000000007</v>
      </c>
      <c r="D223" s="13">
        <f>USD_RUB_2020[[#This Row],[Курс]]*$B$24</f>
        <v>0.70930000000000004</v>
      </c>
      <c r="E223" s="24">
        <f t="shared" si="2"/>
        <v>0.71545678404646151</v>
      </c>
      <c r="F223" s="24">
        <f>(USD_RUB_2020[[#This Row],[Вход норм]]-USD_RUB_2020[[#This Row],[Выход сети]])^2</f>
        <v>3.7905989794762499E-5</v>
      </c>
      <c r="G223" s="24">
        <f>USD_RUB_2020[[#This Row],[Выход сети]]/$B$24</f>
        <v>71.545678404646154</v>
      </c>
    </row>
    <row r="224" spans="1:7" x14ac:dyDescent="0.25">
      <c r="A224">
        <v>196</v>
      </c>
      <c r="B224" s="8">
        <v>44026</v>
      </c>
      <c r="C224">
        <v>70.91</v>
      </c>
      <c r="D224" s="13">
        <f>USD_RUB_2020[[#This Row],[Курс]]*$B$24</f>
        <v>0.70909999999999995</v>
      </c>
      <c r="E224" s="24">
        <f t="shared" si="2"/>
        <v>0.71669968320887656</v>
      </c>
      <c r="F224" s="24">
        <f>(USD_RUB_2020[[#This Row],[Вход норм]]-USD_RUB_2020[[#This Row],[Выход сети]])^2</f>
        <v>5.775518487528103E-5</v>
      </c>
      <c r="G224" s="24">
        <f>USD_RUB_2020[[#This Row],[Выход сети]]/$B$24</f>
        <v>71.669968320887648</v>
      </c>
    </row>
    <row r="225" spans="1:7" x14ac:dyDescent="0.25">
      <c r="A225">
        <v>197</v>
      </c>
      <c r="B225" s="8">
        <v>44027</v>
      </c>
      <c r="C225">
        <v>71</v>
      </c>
      <c r="D225" s="13">
        <f>USD_RUB_2020[[#This Row],[Курс]]*$B$24</f>
        <v>0.71</v>
      </c>
      <c r="E225" s="24">
        <f t="shared" si="2"/>
        <v>0.71724020177034731</v>
      </c>
      <c r="F225" s="24">
        <f>(USD_RUB_2020[[#This Row],[Вход норм]]-USD_RUB_2020[[#This Row],[Выход сети]])^2</f>
        <v>5.24205216753408E-5</v>
      </c>
      <c r="G225" s="24">
        <f>USD_RUB_2020[[#This Row],[Выход сети]]/$B$24</f>
        <v>71.724020177034731</v>
      </c>
    </row>
    <row r="226" spans="1:7" x14ac:dyDescent="0.25">
      <c r="A226">
        <v>198</v>
      </c>
      <c r="B226" s="8">
        <v>44028</v>
      </c>
      <c r="C226">
        <v>70.989999999999995</v>
      </c>
      <c r="D226" s="13">
        <f>USD_RUB_2020[[#This Row],[Курс]]*$B$24</f>
        <v>0.70989999999999998</v>
      </c>
      <c r="E226" s="24">
        <f t="shared" si="2"/>
        <v>0.71555575459298915</v>
      </c>
      <c r="F226" s="24">
        <f>(USD_RUB_2020[[#This Row],[Вход норм]]-USD_RUB_2020[[#This Row],[Выход сети]])^2</f>
        <v>3.1987560016118098E-5</v>
      </c>
      <c r="G226" s="24">
        <f>USD_RUB_2020[[#This Row],[Выход сети]]/$B$24</f>
        <v>71.555575459298908</v>
      </c>
    </row>
    <row r="227" spans="1:7" x14ac:dyDescent="0.25">
      <c r="A227">
        <v>199</v>
      </c>
      <c r="B227" s="8">
        <v>44029</v>
      </c>
      <c r="C227">
        <v>71.28</v>
      </c>
      <c r="D227" s="13">
        <f>USD_RUB_2020[[#This Row],[Курс]]*$B$24</f>
        <v>0.71279999999999999</v>
      </c>
      <c r="E227" s="24">
        <f t="shared" si="2"/>
        <v>0.71442044244440339</v>
      </c>
      <c r="F227" s="24">
        <f>(USD_RUB_2020[[#This Row],[Вход норм]]-USD_RUB_2020[[#This Row],[Выход сети]])^2</f>
        <v>2.6258337156240747E-6</v>
      </c>
      <c r="G227" s="24">
        <f>USD_RUB_2020[[#This Row],[Выход сети]]/$B$24</f>
        <v>71.442044244440339</v>
      </c>
    </row>
    <row r="228" spans="1:7" x14ac:dyDescent="0.25">
      <c r="A228">
        <v>200</v>
      </c>
      <c r="B228" s="8">
        <v>44030</v>
      </c>
      <c r="C228">
        <v>71.56</v>
      </c>
      <c r="D228" s="13">
        <f>USD_RUB_2020[[#This Row],[Курс]]*$B$24</f>
        <v>0.71560000000000001</v>
      </c>
      <c r="E228" s="24">
        <f t="shared" si="2"/>
        <v>0.71572630357909883</v>
      </c>
      <c r="F228" s="24">
        <f>(USD_RUB_2020[[#This Row],[Вход норм]]-USD_RUB_2020[[#This Row],[Выход сети]])^2</f>
        <v>1.595259409317156E-8</v>
      </c>
      <c r="G228" s="24">
        <f>USD_RUB_2020[[#This Row],[Выход сети]]/$B$24</f>
        <v>71.572630357909887</v>
      </c>
    </row>
    <row r="229" spans="1:7" x14ac:dyDescent="0.25">
      <c r="A229">
        <v>201</v>
      </c>
      <c r="B229" s="8">
        <v>44031</v>
      </c>
      <c r="C229">
        <v>71.69</v>
      </c>
      <c r="D229" s="13">
        <f>USD_RUB_2020[[#This Row],[Курс]]*$B$24</f>
        <v>0.71689999999999998</v>
      </c>
      <c r="E229" s="24">
        <f t="shared" si="2"/>
        <v>0.71663410483604129</v>
      </c>
      <c r="F229" s="24">
        <f>(USD_RUB_2020[[#This Row],[Вход норм]]-USD_RUB_2020[[#This Row],[Выход сети]])^2</f>
        <v>7.0700238216621802E-8</v>
      </c>
      <c r="G229" s="24">
        <f>USD_RUB_2020[[#This Row],[Выход сети]]/$B$24</f>
        <v>71.663410483604125</v>
      </c>
    </row>
    <row r="230" spans="1:7" x14ac:dyDescent="0.25">
      <c r="A230">
        <v>202</v>
      </c>
      <c r="B230" s="8">
        <v>44032</v>
      </c>
      <c r="C230">
        <v>71.77</v>
      </c>
      <c r="D230" s="13">
        <f>USD_RUB_2020[[#This Row],[Курс]]*$B$24</f>
        <v>0.7177</v>
      </c>
      <c r="E230" s="24">
        <f t="shared" si="2"/>
        <v>0.71653945441900291</v>
      </c>
      <c r="F230" s="24">
        <f>(USD_RUB_2020[[#This Row],[Вход норм]]-USD_RUB_2020[[#This Row],[Выход сети]])^2</f>
        <v>1.3468660455718884E-6</v>
      </c>
      <c r="G230" s="24">
        <f>USD_RUB_2020[[#This Row],[Выход сети]]/$B$24</f>
        <v>71.653945441900291</v>
      </c>
    </row>
    <row r="231" spans="1:7" x14ac:dyDescent="0.25">
      <c r="A231">
        <v>203</v>
      </c>
      <c r="B231" s="8">
        <v>44033</v>
      </c>
      <c r="C231">
        <v>71.34</v>
      </c>
      <c r="D231" s="13">
        <f>USD_RUB_2020[[#This Row],[Курс]]*$B$24</f>
        <v>0.71340000000000003</v>
      </c>
      <c r="E231" s="24">
        <f t="shared" ref="E231:E294" si="3">TANH(TANH(D222*$B$21+D223*$C$21+D224*$D$21)*$K$21 + TANH(D225*$E$21+D226*$F$21+D227*$G$21)*$L$21 + TANH(D228*$H$21+D229*$I$21+D230*$J$21)*$M$21)*$N$21</f>
        <v>0.71784054107154593</v>
      </c>
      <c r="F231" s="24">
        <f>(USD_RUB_2020[[#This Row],[Вход норм]]-USD_RUB_2020[[#This Row],[Выход сети]])^2</f>
        <v>1.9718405008086015E-5</v>
      </c>
      <c r="G231" s="24">
        <f>USD_RUB_2020[[#This Row],[Выход сети]]/$B$24</f>
        <v>71.784054107154589</v>
      </c>
    </row>
    <row r="232" spans="1:7" x14ac:dyDescent="0.25">
      <c r="A232">
        <v>204</v>
      </c>
      <c r="B232" s="8">
        <v>44034</v>
      </c>
      <c r="C232">
        <v>70.89</v>
      </c>
      <c r="D232" s="13">
        <f>USD_RUB_2020[[#This Row],[Курс]]*$B$24</f>
        <v>0.70889999999999997</v>
      </c>
      <c r="E232" s="24">
        <f t="shared" si="3"/>
        <v>0.7181490250948066</v>
      </c>
      <c r="F232" s="24">
        <f>(USD_RUB_2020[[#This Row],[Вход норм]]-USD_RUB_2020[[#This Row],[Выход сети]])^2</f>
        <v>8.5544465204362763E-5</v>
      </c>
      <c r="G232" s="24">
        <f>USD_RUB_2020[[#This Row],[Выход сети]]/$B$24</f>
        <v>71.81490250948066</v>
      </c>
    </row>
    <row r="233" spans="1:7" x14ac:dyDescent="0.25">
      <c r="A233">
        <v>205</v>
      </c>
      <c r="B233" s="8">
        <v>44035</v>
      </c>
      <c r="C233">
        <v>71.02</v>
      </c>
      <c r="D233" s="13">
        <f>USD_RUB_2020[[#This Row],[Курс]]*$B$24</f>
        <v>0.71019999999999994</v>
      </c>
      <c r="E233" s="24">
        <f t="shared" si="3"/>
        <v>0.71798949212344576</v>
      </c>
      <c r="F233" s="24">
        <f>(USD_RUB_2020[[#This Row],[Вход норм]]-USD_RUB_2020[[#This Row],[Выход сети]])^2</f>
        <v>6.0676187541224439E-5</v>
      </c>
      <c r="G233" s="24">
        <f>USD_RUB_2020[[#This Row],[Выход сети]]/$B$24</f>
        <v>71.798949212344581</v>
      </c>
    </row>
    <row r="234" spans="1:7" x14ac:dyDescent="0.25">
      <c r="A234">
        <v>206</v>
      </c>
      <c r="B234" s="8">
        <v>44036</v>
      </c>
      <c r="C234">
        <v>71.38</v>
      </c>
      <c r="D234" s="13">
        <f>USD_RUB_2020[[#This Row],[Курс]]*$B$24</f>
        <v>0.71379999999999999</v>
      </c>
      <c r="E234" s="24">
        <f t="shared" si="3"/>
        <v>0.71866403647390409</v>
      </c>
      <c r="F234" s="24">
        <f>(USD_RUB_2020[[#This Row],[Вход норм]]-USD_RUB_2020[[#This Row],[Выход сети]])^2</f>
        <v>2.3658850819469419E-5</v>
      </c>
      <c r="G234" s="24">
        <f>USD_RUB_2020[[#This Row],[Выход сети]]/$B$24</f>
        <v>71.866403647390413</v>
      </c>
    </row>
    <row r="235" spans="1:7" x14ac:dyDescent="0.25">
      <c r="A235">
        <v>207</v>
      </c>
      <c r="B235" s="8">
        <v>44037</v>
      </c>
      <c r="C235">
        <v>71.62</v>
      </c>
      <c r="D235" s="13">
        <f>USD_RUB_2020[[#This Row],[Курс]]*$B$24</f>
        <v>0.71620000000000006</v>
      </c>
      <c r="E235" s="24">
        <f t="shared" si="3"/>
        <v>0.7176190872322048</v>
      </c>
      <c r="F235" s="24">
        <f>(USD_RUB_2020[[#This Row],[Вход норм]]-USD_RUB_2020[[#This Row],[Выход сети]])^2</f>
        <v>2.0138085726065123E-6</v>
      </c>
      <c r="G235" s="24">
        <f>USD_RUB_2020[[#This Row],[Выход сети]]/$B$24</f>
        <v>71.761908723220472</v>
      </c>
    </row>
    <row r="236" spans="1:7" x14ac:dyDescent="0.25">
      <c r="A236">
        <v>208</v>
      </c>
      <c r="B236" s="8">
        <v>44038</v>
      </c>
      <c r="C236">
        <v>71.63</v>
      </c>
      <c r="D236" s="13">
        <f>USD_RUB_2020[[#This Row],[Курс]]*$B$24</f>
        <v>0.71629999999999994</v>
      </c>
      <c r="E236" s="24">
        <f t="shared" si="3"/>
        <v>0.71692115809943691</v>
      </c>
      <c r="F236" s="24">
        <f>(USD_RUB_2020[[#This Row],[Вход норм]]-USD_RUB_2020[[#This Row],[Выход сети]])^2</f>
        <v>3.858373844961477E-7</v>
      </c>
      <c r="G236" s="24">
        <f>USD_RUB_2020[[#This Row],[Выход сети]]/$B$24</f>
        <v>71.692115809943687</v>
      </c>
    </row>
    <row r="237" spans="1:7" x14ac:dyDescent="0.25">
      <c r="A237">
        <v>209</v>
      </c>
      <c r="B237" s="8">
        <v>44039</v>
      </c>
      <c r="C237">
        <v>71.61</v>
      </c>
      <c r="D237" s="13">
        <f>USD_RUB_2020[[#This Row],[Курс]]*$B$24</f>
        <v>0.71609999999999996</v>
      </c>
      <c r="E237" s="24">
        <f t="shared" si="3"/>
        <v>0.71838061277602605</v>
      </c>
      <c r="F237" s="24">
        <f>(USD_RUB_2020[[#This Row],[Вход норм]]-USD_RUB_2020[[#This Row],[Выход сети]])^2</f>
        <v>5.2011946341734377E-6</v>
      </c>
      <c r="G237" s="24">
        <f>USD_RUB_2020[[#This Row],[Выход сети]]/$B$24</f>
        <v>71.838061277602606</v>
      </c>
    </row>
    <row r="238" spans="1:7" x14ac:dyDescent="0.25">
      <c r="A238">
        <v>210</v>
      </c>
      <c r="B238" s="8">
        <v>44040</v>
      </c>
      <c r="C238">
        <v>71.72</v>
      </c>
      <c r="D238" s="13">
        <f>USD_RUB_2020[[#This Row],[Курс]]*$B$24</f>
        <v>0.71719999999999995</v>
      </c>
      <c r="E238" s="24">
        <f t="shared" si="3"/>
        <v>0.71875499282449673</v>
      </c>
      <c r="F238" s="24">
        <f>(USD_RUB_2020[[#This Row],[Вход норм]]-USD_RUB_2020[[#This Row],[Выход сети]])^2</f>
        <v>2.418002684236478E-6</v>
      </c>
      <c r="G238" s="24">
        <f>USD_RUB_2020[[#This Row],[Выход сети]]/$B$24</f>
        <v>71.875499282449667</v>
      </c>
    </row>
    <row r="239" spans="1:7" x14ac:dyDescent="0.25">
      <c r="A239">
        <v>211</v>
      </c>
      <c r="B239" s="8">
        <v>44041</v>
      </c>
      <c r="C239">
        <v>72.040000000000006</v>
      </c>
      <c r="D239" s="13">
        <f>USD_RUB_2020[[#This Row],[Курс]]*$B$24</f>
        <v>0.72040000000000004</v>
      </c>
      <c r="E239" s="24">
        <f t="shared" si="3"/>
        <v>0.71786999237477811</v>
      </c>
      <c r="F239" s="24">
        <f>(USD_RUB_2020[[#This Row],[Вход норм]]-USD_RUB_2020[[#This Row],[Выход сети]])^2</f>
        <v>6.4009385836811126E-6</v>
      </c>
      <c r="G239" s="24">
        <f>USD_RUB_2020[[#This Row],[Выход сети]]/$B$24</f>
        <v>71.786999237477815</v>
      </c>
    </row>
    <row r="240" spans="1:7" x14ac:dyDescent="0.25">
      <c r="A240">
        <v>212</v>
      </c>
      <c r="B240" s="8">
        <v>44042</v>
      </c>
      <c r="C240">
        <v>72.62</v>
      </c>
      <c r="D240" s="13">
        <f>USD_RUB_2020[[#This Row],[Курс]]*$B$24</f>
        <v>0.72620000000000007</v>
      </c>
      <c r="E240" s="24">
        <f t="shared" si="3"/>
        <v>0.71845107099318806</v>
      </c>
      <c r="F240" s="24">
        <f>(USD_RUB_2020[[#This Row],[Вход норм]]-USD_RUB_2020[[#This Row],[Выход сети]])^2</f>
        <v>6.0045900752612579E-5</v>
      </c>
      <c r="G240" s="24">
        <f>USD_RUB_2020[[#This Row],[Выход сети]]/$B$24</f>
        <v>71.84510709931881</v>
      </c>
    </row>
    <row r="241" spans="1:7" x14ac:dyDescent="0.25">
      <c r="A241">
        <v>213</v>
      </c>
      <c r="B241" s="8">
        <v>44043</v>
      </c>
      <c r="C241">
        <v>73.45</v>
      </c>
      <c r="D241" s="13">
        <f>USD_RUB_2020[[#This Row],[Курс]]*$B$24</f>
        <v>0.73450000000000004</v>
      </c>
      <c r="E241" s="24">
        <f t="shared" si="3"/>
        <v>0.72056015937434459</v>
      </c>
      <c r="F241" s="24">
        <f>(USD_RUB_2020[[#This Row],[Вход норм]]-USD_RUB_2020[[#This Row],[Выход сети]])^2</f>
        <v>1.9431915666867422E-4</v>
      </c>
      <c r="G241" s="24">
        <f>USD_RUB_2020[[#This Row],[Выход сети]]/$B$24</f>
        <v>72.056015937434452</v>
      </c>
    </row>
    <row r="242" spans="1:7" x14ac:dyDescent="0.25">
      <c r="A242">
        <v>214</v>
      </c>
      <c r="B242" s="8">
        <v>44044</v>
      </c>
      <c r="C242">
        <v>73.69</v>
      </c>
      <c r="D242" s="13">
        <f>USD_RUB_2020[[#This Row],[Курс]]*$B$24</f>
        <v>0.7369</v>
      </c>
      <c r="E242" s="24">
        <f t="shared" si="3"/>
        <v>0.72281268712624258</v>
      </c>
      <c r="F242" s="24">
        <f>(USD_RUB_2020[[#This Row],[Вход норм]]-USD_RUB_2020[[#This Row],[Выход сети]])^2</f>
        <v>1.9845238400313149E-4</v>
      </c>
      <c r="G242" s="24">
        <f>USD_RUB_2020[[#This Row],[Выход сети]]/$B$24</f>
        <v>72.281268712624254</v>
      </c>
    </row>
    <row r="243" spans="1:7" x14ac:dyDescent="0.25">
      <c r="A243">
        <v>215</v>
      </c>
      <c r="B243" s="8">
        <v>44045</v>
      </c>
      <c r="C243">
        <v>73.86</v>
      </c>
      <c r="D243" s="13">
        <f>USD_RUB_2020[[#This Row],[Курс]]*$B$24</f>
        <v>0.73860000000000003</v>
      </c>
      <c r="E243" s="24">
        <f t="shared" si="3"/>
        <v>0.72390236364749072</v>
      </c>
      <c r="F243" s="24">
        <f>(USD_RUB_2020[[#This Row],[Вход норм]]-USD_RUB_2020[[#This Row],[Выход сети]])^2</f>
        <v>2.1602051435060327E-4</v>
      </c>
      <c r="G243" s="24">
        <f>USD_RUB_2020[[#This Row],[Выход сети]]/$B$24</f>
        <v>72.390236364749072</v>
      </c>
    </row>
    <row r="244" spans="1:7" x14ac:dyDescent="0.25">
      <c r="A244">
        <v>216</v>
      </c>
      <c r="B244" s="8">
        <v>44046</v>
      </c>
      <c r="C244">
        <v>73.8</v>
      </c>
      <c r="D244" s="13">
        <f>USD_RUB_2020[[#This Row],[Курс]]*$B$24</f>
        <v>0.73799999999999999</v>
      </c>
      <c r="E244" s="24">
        <f t="shared" si="3"/>
        <v>0.72634632139717692</v>
      </c>
      <c r="F244" s="24">
        <f>(USD_RUB_2020[[#This Row],[Вход норм]]-USD_RUB_2020[[#This Row],[Выход сети]])^2</f>
        <v>1.3580822497789627E-4</v>
      </c>
      <c r="G244" s="24">
        <f>USD_RUB_2020[[#This Row],[Выход сети]]/$B$24</f>
        <v>72.634632139717695</v>
      </c>
    </row>
    <row r="245" spans="1:7" x14ac:dyDescent="0.25">
      <c r="A245">
        <v>217</v>
      </c>
      <c r="B245" s="8">
        <v>44047</v>
      </c>
      <c r="C245">
        <v>73.59</v>
      </c>
      <c r="D245" s="13">
        <f>USD_RUB_2020[[#This Row],[Курс]]*$B$24</f>
        <v>0.7359</v>
      </c>
      <c r="E245" s="24">
        <f t="shared" si="3"/>
        <v>0.72866034241556388</v>
      </c>
      <c r="F245" s="24">
        <f>(USD_RUB_2020[[#This Row],[Вход норм]]-USD_RUB_2020[[#This Row],[Выход сети]])^2</f>
        <v>5.2412641939883451E-5</v>
      </c>
      <c r="G245" s="24">
        <f>USD_RUB_2020[[#This Row],[Выход сети]]/$B$24</f>
        <v>72.866034241556392</v>
      </c>
    </row>
    <row r="246" spans="1:7" x14ac:dyDescent="0.25">
      <c r="A246">
        <v>218</v>
      </c>
      <c r="B246" s="8">
        <v>44048</v>
      </c>
      <c r="C246">
        <v>73.27</v>
      </c>
      <c r="D246" s="13">
        <f>USD_RUB_2020[[#This Row],[Курс]]*$B$24</f>
        <v>0.73270000000000002</v>
      </c>
      <c r="E246" s="24">
        <f t="shared" si="3"/>
        <v>0.72898778340084491</v>
      </c>
      <c r="F246" s="24">
        <f>(USD_RUB_2020[[#This Row],[Вход норм]]-USD_RUB_2020[[#This Row],[Выход сети]])^2</f>
        <v>1.3780552079042692E-5</v>
      </c>
      <c r="G246" s="24">
        <f>USD_RUB_2020[[#This Row],[Выход сети]]/$B$24</f>
        <v>72.89877834008449</v>
      </c>
    </row>
    <row r="247" spans="1:7" x14ac:dyDescent="0.25">
      <c r="A247">
        <v>219</v>
      </c>
      <c r="B247" s="8">
        <v>44049</v>
      </c>
      <c r="C247">
        <v>73.11</v>
      </c>
      <c r="D247" s="13">
        <f>USD_RUB_2020[[#This Row],[Курс]]*$B$24</f>
        <v>0.73109999999999997</v>
      </c>
      <c r="E247" s="24">
        <f t="shared" si="3"/>
        <v>0.73003606317750724</v>
      </c>
      <c r="F247" s="24">
        <f>(USD_RUB_2020[[#This Row],[Вход норм]]-USD_RUB_2020[[#This Row],[Выход сети]])^2</f>
        <v>1.131961562255923E-6</v>
      </c>
      <c r="G247" s="24">
        <f>USD_RUB_2020[[#This Row],[Выход сети]]/$B$24</f>
        <v>73.003606317750723</v>
      </c>
    </row>
    <row r="248" spans="1:7" x14ac:dyDescent="0.25">
      <c r="A248">
        <v>220</v>
      </c>
      <c r="B248" s="8">
        <v>44050</v>
      </c>
      <c r="C248">
        <v>73.38</v>
      </c>
      <c r="D248" s="13">
        <f>USD_RUB_2020[[#This Row],[Курс]]*$B$24</f>
        <v>0.73380000000000001</v>
      </c>
      <c r="E248" s="24">
        <f t="shared" si="3"/>
        <v>0.7311639374841753</v>
      </c>
      <c r="F248" s="24">
        <f>(USD_RUB_2020[[#This Row],[Вход норм]]-USD_RUB_2020[[#This Row],[Выход сети]])^2</f>
        <v>6.9488255873361036E-6</v>
      </c>
      <c r="G248" s="24">
        <f>USD_RUB_2020[[#This Row],[Выход сети]]/$B$24</f>
        <v>73.116393748417522</v>
      </c>
    </row>
    <row r="249" spans="1:7" x14ac:dyDescent="0.25">
      <c r="A249">
        <v>221</v>
      </c>
      <c r="B249" s="8">
        <v>44051</v>
      </c>
      <c r="C249">
        <v>73.59</v>
      </c>
      <c r="D249" s="13">
        <f>USD_RUB_2020[[#This Row],[Курс]]*$B$24</f>
        <v>0.7359</v>
      </c>
      <c r="E249" s="24">
        <f t="shared" si="3"/>
        <v>0.73092361470729417</v>
      </c>
      <c r="F249" s="24">
        <f>(USD_RUB_2020[[#This Row],[Вход норм]]-USD_RUB_2020[[#This Row],[Выход сети]])^2</f>
        <v>2.4764410581458906E-5</v>
      </c>
      <c r="G249" s="24">
        <f>USD_RUB_2020[[#This Row],[Выход сети]]/$B$24</f>
        <v>73.092361470729415</v>
      </c>
    </row>
    <row r="250" spans="1:7" x14ac:dyDescent="0.25">
      <c r="A250">
        <v>222</v>
      </c>
      <c r="B250" s="8">
        <v>44052</v>
      </c>
      <c r="C250">
        <v>73.599999999999994</v>
      </c>
      <c r="D250" s="13">
        <f>USD_RUB_2020[[#This Row],[Курс]]*$B$24</f>
        <v>0.73599999999999999</v>
      </c>
      <c r="E250" s="24">
        <f t="shared" si="3"/>
        <v>0.7295425724999951</v>
      </c>
      <c r="F250" s="24">
        <f>(USD_RUB_2020[[#This Row],[Вход норм]]-USD_RUB_2020[[#This Row],[Выход сети]])^2</f>
        <v>4.1698369917819357E-5</v>
      </c>
      <c r="G250" s="24">
        <f>USD_RUB_2020[[#This Row],[Выход сети]]/$B$24</f>
        <v>72.954257249999515</v>
      </c>
    </row>
    <row r="251" spans="1:7" x14ac:dyDescent="0.25">
      <c r="A251">
        <v>223</v>
      </c>
      <c r="B251" s="8">
        <v>44053</v>
      </c>
      <c r="C251">
        <v>73.59</v>
      </c>
      <c r="D251" s="13">
        <f>USD_RUB_2020[[#This Row],[Курс]]*$B$24</f>
        <v>0.7359</v>
      </c>
      <c r="E251" s="24">
        <f t="shared" si="3"/>
        <v>0.72933830039891034</v>
      </c>
      <c r="F251" s="24">
        <f>(USD_RUB_2020[[#This Row],[Вход норм]]-USD_RUB_2020[[#This Row],[Выход сети]])^2</f>
        <v>4.305590165494013E-5</v>
      </c>
      <c r="G251" s="24">
        <f>USD_RUB_2020[[#This Row],[Выход сети]]/$B$24</f>
        <v>72.933830039891035</v>
      </c>
    </row>
    <row r="252" spans="1:7" x14ac:dyDescent="0.25">
      <c r="A252">
        <v>224</v>
      </c>
      <c r="B252" s="8">
        <v>44054</v>
      </c>
      <c r="C252">
        <v>73.38</v>
      </c>
      <c r="D252" s="13">
        <f>USD_RUB_2020[[#This Row],[Курс]]*$B$24</f>
        <v>0.73380000000000001</v>
      </c>
      <c r="E252" s="24">
        <f t="shared" si="3"/>
        <v>0.73012864606239714</v>
      </c>
      <c r="F252" s="24">
        <f>(USD_RUB_2020[[#This Row],[Вход норм]]-USD_RUB_2020[[#This Row],[Выход сети]])^2</f>
        <v>1.3478839735152116E-5</v>
      </c>
      <c r="G252" s="24">
        <f>USD_RUB_2020[[#This Row],[Выход сети]]/$B$24</f>
        <v>73.012864606239717</v>
      </c>
    </row>
    <row r="253" spans="1:7" x14ac:dyDescent="0.25">
      <c r="A253">
        <v>225</v>
      </c>
      <c r="B253" s="8">
        <v>44055</v>
      </c>
      <c r="C253">
        <v>73.25</v>
      </c>
      <c r="D253" s="13">
        <f>USD_RUB_2020[[#This Row],[Курс]]*$B$24</f>
        <v>0.73250000000000004</v>
      </c>
      <c r="E253" s="24">
        <f t="shared" si="3"/>
        <v>0.72943074447875489</v>
      </c>
      <c r="F253" s="24">
        <f>(USD_RUB_2020[[#This Row],[Вход норм]]-USD_RUB_2020[[#This Row],[Выход сети]])^2</f>
        <v>9.4203294546938434E-6</v>
      </c>
      <c r="G253" s="24">
        <f>USD_RUB_2020[[#This Row],[Выход сети]]/$B$24</f>
        <v>72.943074447875489</v>
      </c>
    </row>
    <row r="254" spans="1:7" x14ac:dyDescent="0.25">
      <c r="A254">
        <v>226</v>
      </c>
      <c r="B254" s="8">
        <v>44056</v>
      </c>
      <c r="C254">
        <v>73.430000000000007</v>
      </c>
      <c r="D254" s="13">
        <f>USD_RUB_2020[[#This Row],[Курс]]*$B$24</f>
        <v>0.73430000000000006</v>
      </c>
      <c r="E254" s="24">
        <f t="shared" si="3"/>
        <v>0.72879525769650688</v>
      </c>
      <c r="F254" s="24">
        <f>(USD_RUB_2020[[#This Row],[Вход норм]]-USD_RUB_2020[[#This Row],[Выход сети]])^2</f>
        <v>3.0302187827867421E-5</v>
      </c>
      <c r="G254" s="24">
        <f>USD_RUB_2020[[#This Row],[Выход сети]]/$B$24</f>
        <v>72.879525769650684</v>
      </c>
    </row>
    <row r="255" spans="1:7" x14ac:dyDescent="0.25">
      <c r="A255">
        <v>227</v>
      </c>
      <c r="B255" s="8">
        <v>44057</v>
      </c>
      <c r="C255">
        <v>73.27</v>
      </c>
      <c r="D255" s="13">
        <f>USD_RUB_2020[[#This Row],[Курс]]*$B$24</f>
        <v>0.73270000000000002</v>
      </c>
      <c r="E255" s="24">
        <f t="shared" si="3"/>
        <v>0.72973590893441664</v>
      </c>
      <c r="F255" s="24">
        <f>(USD_RUB_2020[[#This Row],[Вход норм]]-USD_RUB_2020[[#This Row],[Выход сети]])^2</f>
        <v>8.7858358450711822E-6</v>
      </c>
      <c r="G255" s="24">
        <f>USD_RUB_2020[[#This Row],[Выход сети]]/$B$24</f>
        <v>72.973590893441667</v>
      </c>
    </row>
    <row r="256" spans="1:7" x14ac:dyDescent="0.25">
      <c r="A256">
        <v>228</v>
      </c>
      <c r="B256" s="8">
        <v>44058</v>
      </c>
      <c r="C256">
        <v>73.05</v>
      </c>
      <c r="D256" s="13">
        <f>USD_RUB_2020[[#This Row],[Курс]]*$B$24</f>
        <v>0.73050000000000004</v>
      </c>
      <c r="E256" s="24">
        <f t="shared" si="3"/>
        <v>0.72921611797543928</v>
      </c>
      <c r="F256" s="24">
        <f>(USD_RUB_2020[[#This Row],[Вход норм]]-USD_RUB_2020[[#This Row],[Выход сети]])^2</f>
        <v>1.6483530529902263E-6</v>
      </c>
      <c r="G256" s="24">
        <f>USD_RUB_2020[[#This Row],[Выход сети]]/$B$24</f>
        <v>72.921611797543932</v>
      </c>
    </row>
    <row r="257" spans="1:7" x14ac:dyDescent="0.25">
      <c r="A257">
        <v>229</v>
      </c>
      <c r="B257" s="8">
        <v>44059</v>
      </c>
      <c r="C257">
        <v>73.05</v>
      </c>
      <c r="D257" s="13">
        <f>USD_RUB_2020[[#This Row],[Курс]]*$B$24</f>
        <v>0.73050000000000004</v>
      </c>
      <c r="E257" s="24">
        <f t="shared" si="3"/>
        <v>0.72893198199822151</v>
      </c>
      <c r="F257" s="24">
        <f>(USD_RUB_2020[[#This Row],[Вход норм]]-USD_RUB_2020[[#This Row],[Выход сети]])^2</f>
        <v>2.4586804539015221E-6</v>
      </c>
      <c r="G257" s="24">
        <f>USD_RUB_2020[[#This Row],[Выход сети]]/$B$24</f>
        <v>72.893198199822152</v>
      </c>
    </row>
    <row r="258" spans="1:7" x14ac:dyDescent="0.25">
      <c r="A258">
        <v>230</v>
      </c>
      <c r="B258" s="8">
        <v>44060</v>
      </c>
      <c r="C258">
        <v>73.150000000000006</v>
      </c>
      <c r="D258" s="13">
        <f>USD_RUB_2020[[#This Row],[Курс]]*$B$24</f>
        <v>0.73150000000000004</v>
      </c>
      <c r="E258" s="24">
        <f t="shared" si="3"/>
        <v>0.72952730932700116</v>
      </c>
      <c r="F258" s="24">
        <f>(USD_RUB_2020[[#This Row],[Вход норм]]-USD_RUB_2020[[#This Row],[Выход сети]])^2</f>
        <v>3.8915084913367662E-6</v>
      </c>
      <c r="G258" s="24">
        <f>USD_RUB_2020[[#This Row],[Выход сети]]/$B$24</f>
        <v>72.952730932700121</v>
      </c>
    </row>
    <row r="259" spans="1:7" x14ac:dyDescent="0.25">
      <c r="A259">
        <v>231</v>
      </c>
      <c r="B259" s="8">
        <v>44061</v>
      </c>
      <c r="C259">
        <v>73.31</v>
      </c>
      <c r="D259" s="13">
        <f>USD_RUB_2020[[#This Row],[Курс]]*$B$24</f>
        <v>0.73310000000000008</v>
      </c>
      <c r="E259" s="24">
        <f t="shared" si="3"/>
        <v>0.72809987425763023</v>
      </c>
      <c r="F259" s="24">
        <f>(USD_RUB_2020[[#This Row],[Вход норм]]-USD_RUB_2020[[#This Row],[Выход сети]])^2</f>
        <v>2.5001257439509685E-5</v>
      </c>
      <c r="G259" s="24">
        <f>USD_RUB_2020[[#This Row],[Выход сети]]/$B$24</f>
        <v>72.809987425763026</v>
      </c>
    </row>
    <row r="260" spans="1:7" x14ac:dyDescent="0.25">
      <c r="A260">
        <v>232</v>
      </c>
      <c r="B260" s="8">
        <v>44062</v>
      </c>
      <c r="C260">
        <v>73.28</v>
      </c>
      <c r="D260" s="13">
        <f>USD_RUB_2020[[#This Row],[Курс]]*$B$24</f>
        <v>0.73280000000000001</v>
      </c>
      <c r="E260" s="24">
        <f t="shared" si="3"/>
        <v>0.7272640704299782</v>
      </c>
      <c r="F260" s="24">
        <f>(USD_RUB_2020[[#This Row],[Вход норм]]-USD_RUB_2020[[#This Row],[Выход сети]])^2</f>
        <v>3.0646516204241777E-5</v>
      </c>
      <c r="G260" s="24">
        <f>USD_RUB_2020[[#This Row],[Выход сети]]/$B$24</f>
        <v>72.72640704299782</v>
      </c>
    </row>
    <row r="261" spans="1:7" x14ac:dyDescent="0.25">
      <c r="A261">
        <v>233</v>
      </c>
      <c r="B261" s="8">
        <v>44063</v>
      </c>
      <c r="C261">
        <v>73.48</v>
      </c>
      <c r="D261" s="13">
        <f>USD_RUB_2020[[#This Row],[Курс]]*$B$24</f>
        <v>0.73480000000000001</v>
      </c>
      <c r="E261" s="24">
        <f t="shared" si="3"/>
        <v>0.72814952802251831</v>
      </c>
      <c r="F261" s="24">
        <f>(USD_RUB_2020[[#This Row],[Вход норм]]-USD_RUB_2020[[#This Row],[Выход сети]])^2</f>
        <v>4.4228777523269324E-5</v>
      </c>
      <c r="G261" s="24">
        <f>USD_RUB_2020[[#This Row],[Выход сети]]/$B$24</f>
        <v>72.814952802251824</v>
      </c>
    </row>
    <row r="262" spans="1:7" x14ac:dyDescent="0.25">
      <c r="A262">
        <v>234</v>
      </c>
      <c r="B262" s="8">
        <v>44064</v>
      </c>
      <c r="C262">
        <v>74.02</v>
      </c>
      <c r="D262" s="13">
        <f>USD_RUB_2020[[#This Row],[Курс]]*$B$24</f>
        <v>0.74019999999999997</v>
      </c>
      <c r="E262" s="24">
        <f t="shared" si="3"/>
        <v>0.72898543998713261</v>
      </c>
      <c r="F262" s="24">
        <f>(USD_RUB_2020[[#This Row],[Вход норм]]-USD_RUB_2020[[#This Row],[Выход сети]])^2</f>
        <v>1.2576635628220353E-4</v>
      </c>
      <c r="G262" s="24">
        <f>USD_RUB_2020[[#This Row],[Выход сети]]/$B$24</f>
        <v>72.898543998713265</v>
      </c>
    </row>
    <row r="263" spans="1:7" x14ac:dyDescent="0.25">
      <c r="A263">
        <v>235</v>
      </c>
      <c r="B263" s="8">
        <v>44065</v>
      </c>
      <c r="C263">
        <v>74.38</v>
      </c>
      <c r="D263" s="13">
        <f>USD_RUB_2020[[#This Row],[Курс]]*$B$24</f>
        <v>0.74380000000000002</v>
      </c>
      <c r="E263" s="24">
        <f t="shared" si="3"/>
        <v>0.72922133968496528</v>
      </c>
      <c r="F263" s="24">
        <f>(USD_RUB_2020[[#This Row],[Вход норм]]-USD_RUB_2020[[#This Row],[Выход сети]])^2</f>
        <v>2.1253733658116886E-4</v>
      </c>
      <c r="G263" s="24">
        <f>USD_RUB_2020[[#This Row],[Выход сети]]/$B$24</f>
        <v>72.922133968496524</v>
      </c>
    </row>
    <row r="264" spans="1:7" x14ac:dyDescent="0.25">
      <c r="A264">
        <v>236</v>
      </c>
      <c r="B264" s="8">
        <v>44066</v>
      </c>
      <c r="C264">
        <v>74.38</v>
      </c>
      <c r="D264" s="13">
        <f>USD_RUB_2020[[#This Row],[Курс]]*$B$24</f>
        <v>0.74380000000000002</v>
      </c>
      <c r="E264" s="24">
        <f t="shared" si="3"/>
        <v>0.72926594702026748</v>
      </c>
      <c r="F264" s="24">
        <f>(USD_RUB_2020[[#This Row],[Вход норм]]-USD_RUB_2020[[#This Row],[Выход сети]])^2</f>
        <v>2.1123869601767222E-4</v>
      </c>
      <c r="G264" s="24">
        <f>USD_RUB_2020[[#This Row],[Выход сети]]/$B$24</f>
        <v>72.926594702026748</v>
      </c>
    </row>
    <row r="265" spans="1:7" x14ac:dyDescent="0.25">
      <c r="A265">
        <v>237</v>
      </c>
      <c r="B265" s="8">
        <v>44067</v>
      </c>
      <c r="C265">
        <v>74.42</v>
      </c>
      <c r="D265" s="13">
        <f>USD_RUB_2020[[#This Row],[Курс]]*$B$24</f>
        <v>0.74420000000000008</v>
      </c>
      <c r="E265" s="24">
        <f t="shared" si="3"/>
        <v>0.73083666080087684</v>
      </c>
      <c r="F265" s="24">
        <f>(USD_RUB_2020[[#This Row],[Вход норм]]-USD_RUB_2020[[#This Row],[Выход сети]])^2</f>
        <v>1.7857883455082397E-4</v>
      </c>
      <c r="G265" s="24">
        <f>USD_RUB_2020[[#This Row],[Выход сети]]/$B$24</f>
        <v>73.083666080087681</v>
      </c>
    </row>
    <row r="266" spans="1:7" x14ac:dyDescent="0.25">
      <c r="A266">
        <v>238</v>
      </c>
      <c r="B266" s="8">
        <v>44068</v>
      </c>
      <c r="C266">
        <v>74.58</v>
      </c>
      <c r="D266" s="13">
        <f>USD_RUB_2020[[#This Row],[Курс]]*$B$24</f>
        <v>0.74580000000000002</v>
      </c>
      <c r="E266" s="24">
        <f t="shared" si="3"/>
        <v>0.7334023648377509</v>
      </c>
      <c r="F266" s="24">
        <f>(USD_RUB_2020[[#This Row],[Вход норм]]-USD_RUB_2020[[#This Row],[Выход сети]])^2</f>
        <v>1.5370135761623579E-4</v>
      </c>
      <c r="G266" s="24">
        <f>USD_RUB_2020[[#This Row],[Выход сети]]/$B$24</f>
        <v>73.340236483775087</v>
      </c>
    </row>
    <row r="267" spans="1:7" x14ac:dyDescent="0.25">
      <c r="A267">
        <v>239</v>
      </c>
      <c r="B267" s="8">
        <v>44069</v>
      </c>
      <c r="C267">
        <v>75.14</v>
      </c>
      <c r="D267" s="13">
        <f>USD_RUB_2020[[#This Row],[Курс]]*$B$24</f>
        <v>0.75140000000000007</v>
      </c>
      <c r="E267" s="24">
        <f t="shared" si="3"/>
        <v>0.73395122818963088</v>
      </c>
      <c r="F267" s="24">
        <f>(USD_RUB_2020[[#This Row],[Вход норм]]-USD_RUB_2020[[#This Row],[Выход сети]])^2</f>
        <v>3.0445963769033449E-4</v>
      </c>
      <c r="G267" s="24">
        <f>USD_RUB_2020[[#This Row],[Выход сети]]/$B$24</f>
        <v>73.395122818963088</v>
      </c>
    </row>
    <row r="268" spans="1:7" x14ac:dyDescent="0.25">
      <c r="A268">
        <v>240</v>
      </c>
      <c r="B268" s="8">
        <v>44070</v>
      </c>
      <c r="C268">
        <v>75.39</v>
      </c>
      <c r="D268" s="13">
        <f>USD_RUB_2020[[#This Row],[Курс]]*$B$24</f>
        <v>0.75390000000000001</v>
      </c>
      <c r="E268" s="24">
        <f t="shared" si="3"/>
        <v>0.73436529941828377</v>
      </c>
      <c r="F268" s="24">
        <f>(USD_RUB_2020[[#This Row],[Вход норм]]-USD_RUB_2020[[#This Row],[Выход сети]])^2</f>
        <v>3.8160452681730507E-4</v>
      </c>
      <c r="G268" s="24">
        <f>USD_RUB_2020[[#This Row],[Выход сети]]/$B$24</f>
        <v>73.436529941828368</v>
      </c>
    </row>
    <row r="269" spans="1:7" x14ac:dyDescent="0.25">
      <c r="A269">
        <v>241</v>
      </c>
      <c r="B269" s="8">
        <v>44071</v>
      </c>
      <c r="C269">
        <v>74.84</v>
      </c>
      <c r="D269" s="13">
        <f>USD_RUB_2020[[#This Row],[Курс]]*$B$24</f>
        <v>0.74840000000000007</v>
      </c>
      <c r="E269" s="24">
        <f t="shared" si="3"/>
        <v>0.73585216222245797</v>
      </c>
      <c r="F269" s="24">
        <f>(USD_RUB_2020[[#This Row],[Вход норм]]-USD_RUB_2020[[#This Row],[Выход сети]])^2</f>
        <v>1.5744823289151247E-4</v>
      </c>
      <c r="G269" s="24">
        <f>USD_RUB_2020[[#This Row],[Выход сети]]/$B$24</f>
        <v>73.585216222245791</v>
      </c>
    </row>
    <row r="270" spans="1:7" x14ac:dyDescent="0.25">
      <c r="A270">
        <v>242</v>
      </c>
      <c r="B270" s="8">
        <v>44072</v>
      </c>
      <c r="C270">
        <v>74.44</v>
      </c>
      <c r="D270" s="13">
        <f>USD_RUB_2020[[#This Row],[Курс]]*$B$24</f>
        <v>0.74439999999999995</v>
      </c>
      <c r="E270" s="24">
        <f t="shared" si="3"/>
        <v>0.73686706091670118</v>
      </c>
      <c r="F270" s="24">
        <f>(USD_RUB_2020[[#This Row],[Вход норм]]-USD_RUB_2020[[#This Row],[Выход сети]])^2</f>
        <v>5.6745171232690156E-5</v>
      </c>
      <c r="G270" s="24">
        <f>USD_RUB_2020[[#This Row],[Выход сети]]/$B$24</f>
        <v>73.686706091670118</v>
      </c>
    </row>
    <row r="271" spans="1:7" x14ac:dyDescent="0.25">
      <c r="A271">
        <v>243</v>
      </c>
      <c r="B271" s="8">
        <v>44073</v>
      </c>
      <c r="C271">
        <v>74.44</v>
      </c>
      <c r="D271" s="13">
        <f>USD_RUB_2020[[#This Row],[Курс]]*$B$24</f>
        <v>0.74439999999999995</v>
      </c>
      <c r="E271" s="24">
        <f t="shared" si="3"/>
        <v>0.73833929862452352</v>
      </c>
      <c r="F271" s="24">
        <f>(USD_RUB_2020[[#This Row],[Вход норм]]-USD_RUB_2020[[#This Row],[Выход сети]])^2</f>
        <v>3.6732101162701886E-5</v>
      </c>
      <c r="G271" s="24">
        <f>USD_RUB_2020[[#This Row],[Выход сети]]/$B$24</f>
        <v>73.833929862452351</v>
      </c>
    </row>
    <row r="272" spans="1:7" x14ac:dyDescent="0.25">
      <c r="A272">
        <v>244</v>
      </c>
      <c r="B272" s="8">
        <v>44074</v>
      </c>
      <c r="C272">
        <v>74.209999999999994</v>
      </c>
      <c r="D272" s="13">
        <f>USD_RUB_2020[[#This Row],[Курс]]*$B$24</f>
        <v>0.74209999999999998</v>
      </c>
      <c r="E272" s="24">
        <f t="shared" si="3"/>
        <v>0.73772344385738675</v>
      </c>
      <c r="F272" s="24">
        <f>(USD_RUB_2020[[#This Row],[Вход норм]]-USD_RUB_2020[[#This Row],[Выход сети]])^2</f>
        <v>1.91542436694456E-5</v>
      </c>
      <c r="G272" s="24">
        <f>USD_RUB_2020[[#This Row],[Выход сети]]/$B$24</f>
        <v>73.772344385738677</v>
      </c>
    </row>
    <row r="273" spans="1:7" x14ac:dyDescent="0.25">
      <c r="A273">
        <v>245</v>
      </c>
      <c r="B273" s="8">
        <v>44075</v>
      </c>
      <c r="C273">
        <v>73.78</v>
      </c>
      <c r="D273" s="13">
        <f>USD_RUB_2020[[#This Row],[Курс]]*$B$24</f>
        <v>0.73780000000000001</v>
      </c>
      <c r="E273" s="24">
        <f t="shared" si="3"/>
        <v>0.73487436443478527</v>
      </c>
      <c r="F273" s="24">
        <f>(USD_RUB_2020[[#This Row],[Вход норм]]-USD_RUB_2020[[#This Row],[Выход сети]])^2</f>
        <v>8.5593434604494061E-6</v>
      </c>
      <c r="G273" s="24">
        <f>USD_RUB_2020[[#This Row],[Выход сети]]/$B$24</f>
        <v>73.487436443478529</v>
      </c>
    </row>
    <row r="274" spans="1:7" x14ac:dyDescent="0.25">
      <c r="A274">
        <v>246</v>
      </c>
      <c r="B274" s="8">
        <v>44076</v>
      </c>
      <c r="C274">
        <v>73.89</v>
      </c>
      <c r="D274" s="13">
        <f>USD_RUB_2020[[#This Row],[Курс]]*$B$24</f>
        <v>0.7389</v>
      </c>
      <c r="E274" s="24">
        <f t="shared" si="3"/>
        <v>0.73506523333832097</v>
      </c>
      <c r="F274" s="24">
        <f>(USD_RUB_2020[[#This Row],[Вход норм]]-USD_RUB_2020[[#This Row],[Выход сети]])^2</f>
        <v>1.4705435349524965E-5</v>
      </c>
      <c r="G274" s="24">
        <f>USD_RUB_2020[[#This Row],[Выход сети]]/$B$24</f>
        <v>73.506523333832092</v>
      </c>
    </row>
    <row r="275" spans="1:7" x14ac:dyDescent="0.25">
      <c r="A275">
        <v>247</v>
      </c>
      <c r="B275" s="8">
        <v>44077</v>
      </c>
      <c r="C275">
        <v>74.849999999999994</v>
      </c>
      <c r="D275" s="13">
        <f>USD_RUB_2020[[#This Row],[Курс]]*$B$24</f>
        <v>0.74849999999999994</v>
      </c>
      <c r="E275" s="24">
        <f t="shared" si="3"/>
        <v>0.73667940934890574</v>
      </c>
      <c r="F275" s="24">
        <f>(USD_RUB_2020[[#This Row],[Вход норм]]-USD_RUB_2020[[#This Row],[Выход сети]])^2</f>
        <v>1.3972636334073557E-4</v>
      </c>
      <c r="G275" s="24">
        <f>USD_RUB_2020[[#This Row],[Выход сети]]/$B$24</f>
        <v>73.667940934890566</v>
      </c>
    </row>
    <row r="276" spans="1:7" x14ac:dyDescent="0.25">
      <c r="A276">
        <v>248</v>
      </c>
      <c r="B276" s="8">
        <v>44078</v>
      </c>
      <c r="C276">
        <v>75.28</v>
      </c>
      <c r="D276" s="13">
        <f>USD_RUB_2020[[#This Row],[Курс]]*$B$24</f>
        <v>0.75280000000000002</v>
      </c>
      <c r="E276" s="24">
        <f t="shared" si="3"/>
        <v>0.73503976752732325</v>
      </c>
      <c r="F276" s="24">
        <f>(USD_RUB_2020[[#This Row],[Вход норм]]-USD_RUB_2020[[#This Row],[Выход сети]])^2</f>
        <v>3.1542585748352254E-4</v>
      </c>
      <c r="G276" s="24">
        <f>USD_RUB_2020[[#This Row],[Выход сети]]/$B$24</f>
        <v>73.503976752732328</v>
      </c>
    </row>
    <row r="277" spans="1:7" x14ac:dyDescent="0.25">
      <c r="A277">
        <v>249</v>
      </c>
      <c r="B277" s="8">
        <v>44079</v>
      </c>
      <c r="C277">
        <v>75.2</v>
      </c>
      <c r="D277" s="13">
        <f>USD_RUB_2020[[#This Row],[Курс]]*$B$24</f>
        <v>0.752</v>
      </c>
      <c r="E277" s="24">
        <f t="shared" si="3"/>
        <v>0.73231046722414028</v>
      </c>
      <c r="F277" s="24">
        <f>(USD_RUB_2020[[#This Row],[Вход норм]]-USD_RUB_2020[[#This Row],[Выход сети]])^2</f>
        <v>3.8767770093165414E-4</v>
      </c>
      <c r="G277" s="24">
        <f>USD_RUB_2020[[#This Row],[Выход сети]]/$B$24</f>
        <v>73.231046722414021</v>
      </c>
    </row>
    <row r="278" spans="1:7" x14ac:dyDescent="0.25">
      <c r="A278">
        <v>250</v>
      </c>
      <c r="B278" s="8">
        <v>44080</v>
      </c>
      <c r="C278">
        <v>75.2</v>
      </c>
      <c r="D278" s="13">
        <f>USD_RUB_2020[[#This Row],[Курс]]*$B$24</f>
        <v>0.752</v>
      </c>
      <c r="E278" s="24">
        <f t="shared" si="3"/>
        <v>0.73452831115679507</v>
      </c>
      <c r="F278" s="24">
        <f>(USD_RUB_2020[[#This Row],[Вход норм]]-USD_RUB_2020[[#This Row],[Выход сети]])^2</f>
        <v>3.052599110337718E-4</v>
      </c>
      <c r="G278" s="24">
        <f>USD_RUB_2020[[#This Row],[Выход сети]]/$B$24</f>
        <v>73.452831115679501</v>
      </c>
    </row>
    <row r="279" spans="1:7" x14ac:dyDescent="0.25">
      <c r="A279">
        <v>251</v>
      </c>
      <c r="B279" s="8">
        <v>44081</v>
      </c>
      <c r="C279">
        <v>75.400000000000006</v>
      </c>
      <c r="D279" s="13">
        <f>USD_RUB_2020[[#This Row],[Курс]]*$B$24</f>
        <v>0.75400000000000011</v>
      </c>
      <c r="E279" s="24">
        <f t="shared" si="3"/>
        <v>0.73830731715433529</v>
      </c>
      <c r="F279" s="24">
        <f>(USD_RUB_2020[[#This Row],[Вход норм]]-USD_RUB_2020[[#This Row],[Выход сети]])^2</f>
        <v>2.462602948946232E-4</v>
      </c>
      <c r="G279" s="24">
        <f>USD_RUB_2020[[#This Row],[Выход сети]]/$B$24</f>
        <v>73.830731715433529</v>
      </c>
    </row>
    <row r="280" spans="1:7" x14ac:dyDescent="0.25">
      <c r="A280">
        <v>252</v>
      </c>
      <c r="B280" s="8">
        <v>44082</v>
      </c>
      <c r="C280">
        <v>75.87</v>
      </c>
      <c r="D280" s="13">
        <f>USD_RUB_2020[[#This Row],[Курс]]*$B$24</f>
        <v>0.75870000000000004</v>
      </c>
      <c r="E280" s="24">
        <f t="shared" si="3"/>
        <v>0.73754791903232353</v>
      </c>
      <c r="F280" s="24">
        <f>(USD_RUB_2020[[#This Row],[Вход норм]]-USD_RUB_2020[[#This Row],[Выход сети]])^2</f>
        <v>4.4741052926314294E-4</v>
      </c>
      <c r="G280" s="24">
        <f>USD_RUB_2020[[#This Row],[Выход сети]]/$B$24</f>
        <v>73.754791903232345</v>
      </c>
    </row>
    <row r="281" spans="1:7" x14ac:dyDescent="0.25">
      <c r="A281">
        <v>253</v>
      </c>
      <c r="B281" s="8">
        <v>44083</v>
      </c>
      <c r="C281">
        <v>76.040000000000006</v>
      </c>
      <c r="D281" s="13">
        <f>USD_RUB_2020[[#This Row],[Курс]]*$B$24</f>
        <v>0.76040000000000008</v>
      </c>
      <c r="E281" s="24">
        <f t="shared" si="3"/>
        <v>0.73729296028972513</v>
      </c>
      <c r="F281" s="24">
        <f>(USD_RUB_2020[[#This Row],[Вход норм]]-USD_RUB_2020[[#This Row],[Выход сети]])^2</f>
        <v>5.3393528417222322E-4</v>
      </c>
      <c r="G281" s="24">
        <f>USD_RUB_2020[[#This Row],[Выход сети]]/$B$24</f>
        <v>73.729296028972513</v>
      </c>
    </row>
    <row r="282" spans="1:7" x14ac:dyDescent="0.25">
      <c r="A282">
        <v>254</v>
      </c>
      <c r="B282" s="8">
        <v>44084</v>
      </c>
      <c r="C282">
        <v>75.569999999999993</v>
      </c>
      <c r="D282" s="13">
        <f>USD_RUB_2020[[#This Row],[Курс]]*$B$24</f>
        <v>0.75569999999999993</v>
      </c>
      <c r="E282" s="24">
        <f t="shared" si="3"/>
        <v>0.7400875100709734</v>
      </c>
      <c r="F282" s="24">
        <f>(USD_RUB_2020[[#This Row],[Вход норм]]-USD_RUB_2020[[#This Row],[Выход сети]])^2</f>
        <v>2.437498417839548E-4</v>
      </c>
      <c r="G282" s="24">
        <f>USD_RUB_2020[[#This Row],[Выход сети]]/$B$24</f>
        <v>74.008751007097345</v>
      </c>
    </row>
    <row r="283" spans="1:7" x14ac:dyDescent="0.25">
      <c r="A283">
        <v>255</v>
      </c>
      <c r="B283" s="8">
        <v>44085</v>
      </c>
      <c r="C283">
        <v>75.12</v>
      </c>
      <c r="D283" s="13">
        <f>USD_RUB_2020[[#This Row],[Курс]]*$B$24</f>
        <v>0.75120000000000009</v>
      </c>
      <c r="E283" s="24">
        <f t="shared" si="3"/>
        <v>0.74182044303818961</v>
      </c>
      <c r="F283" s="24">
        <f>(USD_RUB_2020[[#This Row],[Вход норм]]-USD_RUB_2020[[#This Row],[Выход сети]])^2</f>
        <v>8.7976088799847357E-5</v>
      </c>
      <c r="G283" s="24">
        <f>USD_RUB_2020[[#This Row],[Выход сети]]/$B$24</f>
        <v>74.182044303818955</v>
      </c>
    </row>
    <row r="284" spans="1:7" x14ac:dyDescent="0.25">
      <c r="A284">
        <v>256</v>
      </c>
      <c r="B284" s="8">
        <v>44086</v>
      </c>
      <c r="C284">
        <v>74.930000000000007</v>
      </c>
      <c r="D284" s="13">
        <f>USD_RUB_2020[[#This Row],[Курс]]*$B$24</f>
        <v>0.74930000000000008</v>
      </c>
      <c r="E284" s="24">
        <f t="shared" si="3"/>
        <v>0.74206839189970208</v>
      </c>
      <c r="F284" s="24">
        <f>(USD_RUB_2020[[#This Row],[Вход норм]]-USD_RUB_2020[[#This Row],[Выход сети]])^2</f>
        <v>5.2296155716295539E-5</v>
      </c>
      <c r="G284" s="24">
        <f>USD_RUB_2020[[#This Row],[Выход сети]]/$B$24</f>
        <v>74.206839189970211</v>
      </c>
    </row>
    <row r="285" spans="1:7" x14ac:dyDescent="0.25">
      <c r="A285">
        <v>257</v>
      </c>
      <c r="B285" s="8">
        <v>44087</v>
      </c>
      <c r="C285">
        <v>74.930000000000007</v>
      </c>
      <c r="D285" s="13">
        <f>USD_RUB_2020[[#This Row],[Курс]]*$B$24</f>
        <v>0.74930000000000008</v>
      </c>
      <c r="E285" s="24">
        <f t="shared" si="3"/>
        <v>0.74096468943235139</v>
      </c>
      <c r="F285" s="24">
        <f>(USD_RUB_2020[[#This Row],[Вход норм]]-USD_RUB_2020[[#This Row],[Выход сети]])^2</f>
        <v>6.9477402259155929E-5</v>
      </c>
      <c r="G285" s="24">
        <f>USD_RUB_2020[[#This Row],[Выход сети]]/$B$24</f>
        <v>74.096468943235138</v>
      </c>
    </row>
    <row r="286" spans="1:7" x14ac:dyDescent="0.25">
      <c r="A286">
        <v>258</v>
      </c>
      <c r="B286" s="8">
        <v>44088</v>
      </c>
      <c r="C286">
        <v>74.959999999999994</v>
      </c>
      <c r="D286" s="13">
        <f>USD_RUB_2020[[#This Row],[Курс]]*$B$24</f>
        <v>0.74959999999999993</v>
      </c>
      <c r="E286" s="24">
        <f t="shared" si="3"/>
        <v>0.73917369766482488</v>
      </c>
      <c r="F286" s="24">
        <f>(USD_RUB_2020[[#This Row],[Вход норм]]-USD_RUB_2020[[#This Row],[Выход сети]])^2</f>
        <v>1.0870778038447675E-4</v>
      </c>
      <c r="G286" s="24">
        <f>USD_RUB_2020[[#This Row],[Выход сети]]/$B$24</f>
        <v>73.91736976648248</v>
      </c>
    </row>
    <row r="287" spans="1:7" x14ac:dyDescent="0.25">
      <c r="A287">
        <v>259</v>
      </c>
      <c r="B287" s="8">
        <v>44089</v>
      </c>
      <c r="C287">
        <v>75.08</v>
      </c>
      <c r="D287" s="13">
        <f>USD_RUB_2020[[#This Row],[Курс]]*$B$24</f>
        <v>0.75080000000000002</v>
      </c>
      <c r="E287" s="24">
        <f t="shared" si="3"/>
        <v>0.7392011822155955</v>
      </c>
      <c r="F287" s="24">
        <f>(USD_RUB_2020[[#This Row],[Вход норм]]-USD_RUB_2020[[#This Row],[Выход сети]])^2</f>
        <v>1.3453257399581868E-4</v>
      </c>
      <c r="G287" s="24">
        <f>USD_RUB_2020[[#This Row],[Выход сети]]/$B$24</f>
        <v>73.920118221559548</v>
      </c>
    </row>
    <row r="288" spans="1:7" x14ac:dyDescent="0.25">
      <c r="A288">
        <v>260</v>
      </c>
      <c r="B288" s="8">
        <v>44090</v>
      </c>
      <c r="C288">
        <v>75.040000000000006</v>
      </c>
      <c r="D288" s="13">
        <f>USD_RUB_2020[[#This Row],[Курс]]*$B$24</f>
        <v>0.75040000000000007</v>
      </c>
      <c r="E288" s="24">
        <f t="shared" si="3"/>
        <v>0.73982614985220974</v>
      </c>
      <c r="F288" s="24">
        <f>(USD_RUB_2020[[#This Row],[Вход норм]]-USD_RUB_2020[[#This Row],[Выход сети]])^2</f>
        <v>1.1180630694792561E-4</v>
      </c>
      <c r="G288" s="24">
        <f>USD_RUB_2020[[#This Row],[Выход сети]]/$B$24</f>
        <v>73.982614985220977</v>
      </c>
    </row>
    <row r="289" spans="1:7" x14ac:dyDescent="0.25">
      <c r="A289">
        <v>261</v>
      </c>
      <c r="B289" s="8">
        <v>44091</v>
      </c>
      <c r="C289">
        <v>75.06</v>
      </c>
      <c r="D289" s="13">
        <f>USD_RUB_2020[[#This Row],[Курс]]*$B$24</f>
        <v>0.75060000000000004</v>
      </c>
      <c r="E289" s="24">
        <f t="shared" si="3"/>
        <v>0.73855867268353548</v>
      </c>
      <c r="F289" s="24">
        <f>(USD_RUB_2020[[#This Row],[Вход норм]]-USD_RUB_2020[[#This Row],[Выход сети]])^2</f>
        <v>1.4499356354223577E-4</v>
      </c>
      <c r="G289" s="24">
        <f>USD_RUB_2020[[#This Row],[Выход сети]]/$B$24</f>
        <v>73.855867268353549</v>
      </c>
    </row>
    <row r="290" spans="1:7" x14ac:dyDescent="0.25">
      <c r="A290">
        <v>262</v>
      </c>
      <c r="B290" s="8">
        <v>44092</v>
      </c>
      <c r="C290">
        <v>75.14</v>
      </c>
      <c r="D290" s="13">
        <f>USD_RUB_2020[[#This Row],[Курс]]*$B$24</f>
        <v>0.75140000000000007</v>
      </c>
      <c r="E290" s="24">
        <f t="shared" si="3"/>
        <v>0.73750238009163738</v>
      </c>
      <c r="F290" s="24">
        <f>(USD_RUB_2020[[#This Row],[Вход норм]]-USD_RUB_2020[[#This Row],[Выход сети]])^2</f>
        <v>1.9314383911731901E-4</v>
      </c>
      <c r="G290" s="24">
        <f>USD_RUB_2020[[#This Row],[Выход сети]]/$B$24</f>
        <v>73.750238009163738</v>
      </c>
    </row>
    <row r="291" spans="1:7" x14ac:dyDescent="0.25">
      <c r="A291">
        <v>263</v>
      </c>
      <c r="B291" s="8">
        <v>44093</v>
      </c>
      <c r="C291">
        <v>75.27</v>
      </c>
      <c r="D291" s="13">
        <f>USD_RUB_2020[[#This Row],[Курс]]*$B$24</f>
        <v>0.75269999999999992</v>
      </c>
      <c r="E291" s="24">
        <f t="shared" si="3"/>
        <v>0.73778929991038011</v>
      </c>
      <c r="F291" s="24">
        <f>(USD_RUB_2020[[#This Row],[Вход норм]]-USD_RUB_2020[[#This Row],[Выход сети]])^2</f>
        <v>2.2232897716258822E-4</v>
      </c>
      <c r="G291" s="24">
        <f>USD_RUB_2020[[#This Row],[Выход сети]]/$B$24</f>
        <v>73.778929991038012</v>
      </c>
    </row>
    <row r="292" spans="1:7" x14ac:dyDescent="0.25">
      <c r="A292">
        <v>264</v>
      </c>
      <c r="B292" s="8">
        <v>44094</v>
      </c>
      <c r="C292">
        <v>75.27</v>
      </c>
      <c r="D292" s="13">
        <f>USD_RUB_2020[[#This Row],[Курс]]*$B$24</f>
        <v>0.75269999999999992</v>
      </c>
      <c r="E292" s="24">
        <f t="shared" si="3"/>
        <v>0.73804572032222204</v>
      </c>
      <c r="F292" s="24">
        <f>(USD_RUB_2020[[#This Row],[Вход норм]]-USD_RUB_2020[[#This Row],[Выход сети]])^2</f>
        <v>2.1474791287453383E-4</v>
      </c>
      <c r="G292" s="24">
        <f>USD_RUB_2020[[#This Row],[Выход сети]]/$B$24</f>
        <v>73.804572032222197</v>
      </c>
    </row>
    <row r="293" spans="1:7" x14ac:dyDescent="0.25">
      <c r="A293">
        <v>265</v>
      </c>
      <c r="B293" s="8">
        <v>44095</v>
      </c>
      <c r="C293">
        <v>75.650000000000006</v>
      </c>
      <c r="D293" s="13">
        <f>USD_RUB_2020[[#This Row],[Курс]]*$B$24</f>
        <v>0.75650000000000006</v>
      </c>
      <c r="E293" s="24">
        <f t="shared" si="3"/>
        <v>0.73839767644517285</v>
      </c>
      <c r="F293" s="24">
        <f>(USD_RUB_2020[[#This Row],[Вход норм]]-USD_RUB_2020[[#This Row],[Выход сети]])^2</f>
        <v>3.2769411808365224E-4</v>
      </c>
      <c r="G293" s="24">
        <f>USD_RUB_2020[[#This Row],[Выход сети]]/$B$24</f>
        <v>73.839767644517281</v>
      </c>
    </row>
    <row r="294" spans="1:7" x14ac:dyDescent="0.25">
      <c r="A294">
        <v>266</v>
      </c>
      <c r="B294" s="8">
        <v>44096</v>
      </c>
      <c r="C294">
        <v>76.11</v>
      </c>
      <c r="D294" s="13">
        <f>USD_RUB_2020[[#This Row],[Курс]]*$B$24</f>
        <v>0.7611</v>
      </c>
      <c r="E294" s="24">
        <f t="shared" si="3"/>
        <v>0.73969109290668744</v>
      </c>
      <c r="F294" s="24">
        <f>(USD_RUB_2020[[#This Row],[Вход норм]]-USD_RUB_2020[[#This Row],[Выход сети]])^2</f>
        <v>4.583413029300887E-4</v>
      </c>
      <c r="G294" s="24">
        <f>USD_RUB_2020[[#This Row],[Выход сети]]/$B$24</f>
        <v>73.96910929066874</v>
      </c>
    </row>
    <row r="295" spans="1:7" x14ac:dyDescent="0.25">
      <c r="A295">
        <v>267</v>
      </c>
      <c r="B295" s="8">
        <v>44097</v>
      </c>
      <c r="C295">
        <v>76.31</v>
      </c>
      <c r="D295" s="13">
        <f>USD_RUB_2020[[#This Row],[Курс]]*$B$24</f>
        <v>0.7631</v>
      </c>
      <c r="E295" s="24">
        <f t="shared" ref="E295:E327" si="4">TANH(TANH(D286*$B$21+D287*$C$21+D288*$D$21)*$K$21 + TANH(D289*$E$21+D290*$F$21+D291*$G$21)*$L$21 + TANH(D292*$H$21+D293*$I$21+D294*$J$21)*$M$21)*$N$21</f>
        <v>0.74029047272783877</v>
      </c>
      <c r="F295" s="24">
        <f>(USD_RUB_2020[[#This Row],[Вход норм]]-USD_RUB_2020[[#This Row],[Выход сети]])^2</f>
        <v>5.2027453437946715E-4</v>
      </c>
      <c r="G295" s="24">
        <f>USD_RUB_2020[[#This Row],[Выход сети]]/$B$24</f>
        <v>74.02904727278387</v>
      </c>
    </row>
    <row r="296" spans="1:7" x14ac:dyDescent="0.25">
      <c r="A296">
        <v>268</v>
      </c>
      <c r="B296" s="8">
        <v>44098</v>
      </c>
      <c r="C296">
        <v>76.81</v>
      </c>
      <c r="D296" s="13">
        <f>USD_RUB_2020[[#This Row],[Курс]]*$B$24</f>
        <v>0.7681</v>
      </c>
      <c r="E296" s="24">
        <f t="shared" si="4"/>
        <v>0.74037077766486004</v>
      </c>
      <c r="F296" s="24">
        <f>(USD_RUB_2020[[#This Row],[Вход норм]]-USD_RUB_2020[[#This Row],[Выход сети]])^2</f>
        <v>7.6890977131162538E-4</v>
      </c>
      <c r="G296" s="24">
        <f>USD_RUB_2020[[#This Row],[Выход сети]]/$B$24</f>
        <v>74.037077766486007</v>
      </c>
    </row>
    <row r="297" spans="1:7" x14ac:dyDescent="0.25">
      <c r="A297">
        <v>269</v>
      </c>
      <c r="B297" s="8">
        <v>44099</v>
      </c>
      <c r="C297">
        <v>77.2</v>
      </c>
      <c r="D297" s="13">
        <f>USD_RUB_2020[[#This Row],[Курс]]*$B$24</f>
        <v>0.77200000000000002</v>
      </c>
      <c r="E297" s="24">
        <f t="shared" si="4"/>
        <v>0.74300691991816381</v>
      </c>
      <c r="F297" s="24">
        <f>(USD_RUB_2020[[#This Row],[Вход норм]]-USD_RUB_2020[[#This Row],[Выход сети]])^2</f>
        <v>8.405986926317675E-4</v>
      </c>
      <c r="G297" s="24">
        <f>USD_RUB_2020[[#This Row],[Выход сети]]/$B$24</f>
        <v>74.300691991816379</v>
      </c>
    </row>
    <row r="298" spans="1:7" x14ac:dyDescent="0.25">
      <c r="A298">
        <v>270</v>
      </c>
      <c r="B298" s="8">
        <v>44100</v>
      </c>
      <c r="C298">
        <v>77.430000000000007</v>
      </c>
      <c r="D298" s="13">
        <f>USD_RUB_2020[[#This Row],[Курс]]*$B$24</f>
        <v>0.7743000000000001</v>
      </c>
      <c r="E298" s="24">
        <f t="shared" si="4"/>
        <v>0.74471228928664734</v>
      </c>
      <c r="F298" s="24">
        <f>(USD_RUB_2020[[#This Row],[Вход норм]]-USD_RUB_2020[[#This Row],[Выход сети]])^2</f>
        <v>8.7543262525704936E-4</v>
      </c>
      <c r="G298" s="24">
        <f>USD_RUB_2020[[#This Row],[Выход сети]]/$B$24</f>
        <v>74.471228928664729</v>
      </c>
    </row>
    <row r="299" spans="1:7" x14ac:dyDescent="0.25">
      <c r="A299">
        <v>271</v>
      </c>
      <c r="B299" s="8">
        <v>44101</v>
      </c>
      <c r="C299">
        <v>77.430000000000007</v>
      </c>
      <c r="D299" s="13">
        <f>USD_RUB_2020[[#This Row],[Курс]]*$B$24</f>
        <v>0.7743000000000001</v>
      </c>
      <c r="E299" s="24">
        <f t="shared" si="4"/>
        <v>0.74528218467532692</v>
      </c>
      <c r="F299" s="24">
        <f>(USD_RUB_2020[[#This Row],[Вход норм]]-USD_RUB_2020[[#This Row],[Выход сети]])^2</f>
        <v>8.4203360621683764E-4</v>
      </c>
      <c r="G299" s="24">
        <f>USD_RUB_2020[[#This Row],[Выход сети]]/$B$24</f>
        <v>74.528218467532696</v>
      </c>
    </row>
    <row r="300" spans="1:7" x14ac:dyDescent="0.25">
      <c r="A300">
        <v>272</v>
      </c>
      <c r="B300" s="8">
        <v>44102</v>
      </c>
      <c r="C300">
        <v>78.08</v>
      </c>
      <c r="D300" s="13">
        <f>USD_RUB_2020[[#This Row],[Курс]]*$B$24</f>
        <v>0.78080000000000005</v>
      </c>
      <c r="E300" s="24">
        <f t="shared" si="4"/>
        <v>0.74753119799817025</v>
      </c>
      <c r="F300" s="24">
        <f>(USD_RUB_2020[[#This Row],[Вход норм]]-USD_RUB_2020[[#This Row],[Выход сети]])^2</f>
        <v>1.1068131866369545E-3</v>
      </c>
      <c r="G300" s="24">
        <f>USD_RUB_2020[[#This Row],[Выход сети]]/$B$24</f>
        <v>74.753119799817028</v>
      </c>
    </row>
    <row r="301" spans="1:7" x14ac:dyDescent="0.25">
      <c r="A301">
        <v>273</v>
      </c>
      <c r="B301" s="8">
        <v>44103</v>
      </c>
      <c r="C301">
        <v>78.98</v>
      </c>
      <c r="D301" s="13">
        <f>USD_RUB_2020[[#This Row],[Курс]]*$B$24</f>
        <v>0.78980000000000006</v>
      </c>
      <c r="E301" s="24">
        <f t="shared" si="4"/>
        <v>0.75052747406871834</v>
      </c>
      <c r="F301" s="24">
        <f>(USD_RUB_2020[[#This Row],[Вход норм]]-USD_RUB_2020[[#This Row],[Выход сети]])^2</f>
        <v>1.5423312930231952E-3</v>
      </c>
      <c r="G301" s="24">
        <f>USD_RUB_2020[[#This Row],[Выход сети]]/$B$24</f>
        <v>75.052747406871831</v>
      </c>
    </row>
    <row r="302" spans="1:7" x14ac:dyDescent="0.25">
      <c r="A302">
        <v>274</v>
      </c>
      <c r="B302" s="8">
        <v>44104</v>
      </c>
      <c r="C302">
        <v>78.86</v>
      </c>
      <c r="D302" s="13">
        <f>USD_RUB_2020[[#This Row],[Курс]]*$B$24</f>
        <v>0.78859999999999997</v>
      </c>
      <c r="E302" s="24">
        <f t="shared" si="4"/>
        <v>0.75161305595929284</v>
      </c>
      <c r="F302" s="24">
        <f>(USD_RUB_2020[[#This Row],[Вход норм]]-USD_RUB_2020[[#This Row],[Выход сети]])^2</f>
        <v>1.3680340294704005E-3</v>
      </c>
      <c r="G302" s="24">
        <f>USD_RUB_2020[[#This Row],[Выход сети]]/$B$24</f>
        <v>75.161305595929278</v>
      </c>
    </row>
    <row r="303" spans="1:7" x14ac:dyDescent="0.25">
      <c r="A303">
        <v>275</v>
      </c>
      <c r="B303" s="8">
        <v>44105</v>
      </c>
      <c r="C303">
        <v>78.040000000000006</v>
      </c>
      <c r="D303" s="13">
        <f>USD_RUB_2020[[#This Row],[Курс]]*$B$24</f>
        <v>0.78040000000000009</v>
      </c>
      <c r="E303" s="24">
        <f t="shared" si="4"/>
        <v>0.75176224761588317</v>
      </c>
      <c r="F303" s="24">
        <f>(USD_RUB_2020[[#This Row],[Вход норм]]-USD_RUB_2020[[#This Row],[Выход сети]])^2</f>
        <v>8.2012086161399437E-4</v>
      </c>
      <c r="G303" s="24">
        <f>USD_RUB_2020[[#This Row],[Выход сети]]/$B$24</f>
        <v>75.176224761588315</v>
      </c>
    </row>
    <row r="304" spans="1:7" x14ac:dyDescent="0.25">
      <c r="A304">
        <v>276</v>
      </c>
      <c r="B304" s="8">
        <v>44106</v>
      </c>
      <c r="C304">
        <v>77.709999999999994</v>
      </c>
      <c r="D304" s="13">
        <f>USD_RUB_2020[[#This Row],[Курс]]*$B$24</f>
        <v>0.7770999999999999</v>
      </c>
      <c r="E304" s="24">
        <f t="shared" si="4"/>
        <v>0.75467506262746142</v>
      </c>
      <c r="F304" s="24">
        <f>(USD_RUB_2020[[#This Row],[Вход норм]]-USD_RUB_2020[[#This Row],[Выход сети]])^2</f>
        <v>5.0287781616227295E-4</v>
      </c>
      <c r="G304" s="24">
        <f>USD_RUB_2020[[#This Row],[Выход сети]]/$B$24</f>
        <v>75.467506262746141</v>
      </c>
    </row>
    <row r="305" spans="1:7" x14ac:dyDescent="0.25">
      <c r="A305">
        <v>277</v>
      </c>
      <c r="B305" s="8">
        <v>44107</v>
      </c>
      <c r="C305">
        <v>78.22</v>
      </c>
      <c r="D305" s="13">
        <f>USD_RUB_2020[[#This Row],[Курс]]*$B$24</f>
        <v>0.78220000000000001</v>
      </c>
      <c r="E305" s="24">
        <f t="shared" si="4"/>
        <v>0.75692727673744176</v>
      </c>
      <c r="F305" s="24">
        <f>(USD_RUB_2020[[#This Row],[Вход норм]]-USD_RUB_2020[[#This Row],[Выход сети]])^2</f>
        <v>6.3871054110585296E-4</v>
      </c>
      <c r="G305" s="24">
        <f>USD_RUB_2020[[#This Row],[Выход сети]]/$B$24</f>
        <v>75.692727673744173</v>
      </c>
    </row>
    <row r="306" spans="1:7" x14ac:dyDescent="0.25">
      <c r="A306">
        <v>278</v>
      </c>
      <c r="B306" s="8">
        <v>44108</v>
      </c>
      <c r="C306">
        <v>78.28</v>
      </c>
      <c r="D306" s="13">
        <f>USD_RUB_2020[[#This Row],[Курс]]*$B$24</f>
        <v>0.78280000000000005</v>
      </c>
      <c r="E306" s="24">
        <f t="shared" si="4"/>
        <v>0.75497333819360646</v>
      </c>
      <c r="F306" s="24">
        <f>(USD_RUB_2020[[#This Row],[Вход норм]]-USD_RUB_2020[[#This Row],[Выход сети]])^2</f>
        <v>7.7432310728740394E-4</v>
      </c>
      <c r="G306" s="24">
        <f>USD_RUB_2020[[#This Row],[Выход сети]]/$B$24</f>
        <v>75.497333819360648</v>
      </c>
    </row>
    <row r="307" spans="1:7" x14ac:dyDescent="0.25">
      <c r="A307">
        <v>279</v>
      </c>
      <c r="B307" s="8">
        <v>44109</v>
      </c>
      <c r="C307">
        <v>78.260000000000005</v>
      </c>
      <c r="D307" s="13">
        <f>USD_RUB_2020[[#This Row],[Курс]]*$B$24</f>
        <v>0.78260000000000007</v>
      </c>
      <c r="E307" s="24">
        <f t="shared" si="4"/>
        <v>0.75269088961906638</v>
      </c>
      <c r="F307" s="24">
        <f>(USD_RUB_2020[[#This Row],[Вход норм]]-USD_RUB_2020[[#This Row],[Выход сети]])^2</f>
        <v>8.9455488377887537E-4</v>
      </c>
      <c r="G307" s="24">
        <f>USD_RUB_2020[[#This Row],[Выход сети]]/$B$24</f>
        <v>75.269088961906633</v>
      </c>
    </row>
    <row r="308" spans="1:7" x14ac:dyDescent="0.25">
      <c r="A308">
        <v>280</v>
      </c>
      <c r="B308" s="8">
        <v>44110</v>
      </c>
      <c r="C308">
        <v>78.25</v>
      </c>
      <c r="D308" s="13">
        <f>USD_RUB_2020[[#This Row],[Курс]]*$B$24</f>
        <v>0.78249999999999997</v>
      </c>
      <c r="E308" s="24">
        <f t="shared" si="4"/>
        <v>0.75548124030625374</v>
      </c>
      <c r="F308" s="24">
        <f>(USD_RUB_2020[[#This Row],[Вход норм]]-USD_RUB_2020[[#This Row],[Выход сети]])^2</f>
        <v>7.3001337538840586E-4</v>
      </c>
      <c r="G308" s="24">
        <f>USD_RUB_2020[[#This Row],[Выход сети]]/$B$24</f>
        <v>75.548124030625374</v>
      </c>
    </row>
    <row r="309" spans="1:7" x14ac:dyDescent="0.25">
      <c r="A309">
        <v>281</v>
      </c>
      <c r="B309" s="8">
        <v>44111</v>
      </c>
      <c r="C309">
        <v>78.22</v>
      </c>
      <c r="D309" s="13">
        <f>USD_RUB_2020[[#This Row],[Курс]]*$B$24</f>
        <v>0.78220000000000001</v>
      </c>
      <c r="E309" s="24">
        <f t="shared" si="4"/>
        <v>0.75723764937743332</v>
      </c>
      <c r="F309" s="24">
        <f>(USD_RUB_2020[[#This Row],[Вход норм]]-USD_RUB_2020[[#This Row],[Выход сети]])^2</f>
        <v>6.2311894860395546E-4</v>
      </c>
      <c r="G309" s="24">
        <f>USD_RUB_2020[[#This Row],[Выход сети]]/$B$24</f>
        <v>75.723764937743326</v>
      </c>
    </row>
    <row r="310" spans="1:7" x14ac:dyDescent="0.25">
      <c r="A310">
        <v>282</v>
      </c>
      <c r="B310" s="8">
        <v>44112</v>
      </c>
      <c r="C310">
        <v>77.98</v>
      </c>
      <c r="D310" s="13">
        <f>USD_RUB_2020[[#This Row],[Курс]]*$B$24</f>
        <v>0.77980000000000005</v>
      </c>
      <c r="E310" s="24">
        <f t="shared" si="4"/>
        <v>0.75408123342734412</v>
      </c>
      <c r="F310" s="24">
        <f>(USD_RUB_2020[[#This Row],[Вход норм]]-USD_RUB_2020[[#This Row],[Выход сети]])^2</f>
        <v>6.6145495401876385E-4</v>
      </c>
      <c r="G310" s="24">
        <f>USD_RUB_2020[[#This Row],[Выход сети]]/$B$24</f>
        <v>75.408123342734413</v>
      </c>
    </row>
    <row r="311" spans="1:7" x14ac:dyDescent="0.25">
      <c r="A311">
        <v>283</v>
      </c>
      <c r="B311" s="8">
        <v>44113</v>
      </c>
      <c r="C311">
        <v>77.400000000000006</v>
      </c>
      <c r="D311" s="13">
        <f>USD_RUB_2020[[#This Row],[Курс]]*$B$24</f>
        <v>0.77400000000000002</v>
      </c>
      <c r="E311" s="24">
        <f t="shared" si="4"/>
        <v>0.75253427924283078</v>
      </c>
      <c r="F311" s="24">
        <f>(USD_RUB_2020[[#This Row],[Вход норм]]-USD_RUB_2020[[#This Row],[Выход сети]])^2</f>
        <v>4.6077716762476628E-4</v>
      </c>
      <c r="G311" s="24">
        <f>USD_RUB_2020[[#This Row],[Выход сети]]/$B$24</f>
        <v>75.253427924283073</v>
      </c>
    </row>
    <row r="312" spans="1:7" x14ac:dyDescent="0.25">
      <c r="A312">
        <v>284</v>
      </c>
      <c r="B312" s="8">
        <v>44114</v>
      </c>
      <c r="C312">
        <v>77.040000000000006</v>
      </c>
      <c r="D312" s="13">
        <f>USD_RUB_2020[[#This Row],[Курс]]*$B$24</f>
        <v>0.77040000000000008</v>
      </c>
      <c r="E312" s="24">
        <f t="shared" si="4"/>
        <v>0.75365788164211855</v>
      </c>
      <c r="F312" s="24">
        <f>(USD_RUB_2020[[#This Row],[Вход норм]]-USD_RUB_2020[[#This Row],[Выход сети]])^2</f>
        <v>2.8029852710931372E-4</v>
      </c>
      <c r="G312" s="24">
        <f>USD_RUB_2020[[#This Row],[Выход сети]]/$B$24</f>
        <v>75.36578816421185</v>
      </c>
    </row>
    <row r="313" spans="1:7" x14ac:dyDescent="0.25">
      <c r="A313">
        <v>285</v>
      </c>
      <c r="B313" s="8">
        <v>44115</v>
      </c>
      <c r="C313">
        <v>76.98</v>
      </c>
      <c r="D313" s="13">
        <f>USD_RUB_2020[[#This Row],[Курс]]*$B$24</f>
        <v>0.76980000000000004</v>
      </c>
      <c r="E313" s="24">
        <f t="shared" si="4"/>
        <v>0.7539715373950252</v>
      </c>
      <c r="F313" s="24">
        <f>(USD_RUB_2020[[#This Row],[Вход норм]]-USD_RUB_2020[[#This Row],[Выход сети]])^2</f>
        <v>2.5054022843708673E-4</v>
      </c>
      <c r="G313" s="24">
        <f>USD_RUB_2020[[#This Row],[Выход сети]]/$B$24</f>
        <v>75.397153739502514</v>
      </c>
    </row>
    <row r="314" spans="1:7" x14ac:dyDescent="0.25">
      <c r="A314">
        <v>286</v>
      </c>
      <c r="B314" s="8">
        <v>44116</v>
      </c>
      <c r="C314">
        <v>76.98</v>
      </c>
      <c r="D314" s="13">
        <f>USD_RUB_2020[[#This Row],[Курс]]*$B$24</f>
        <v>0.76980000000000004</v>
      </c>
      <c r="E314" s="24">
        <f t="shared" si="4"/>
        <v>0.75220469260447698</v>
      </c>
      <c r="F314" s="24">
        <f>(USD_RUB_2020[[#This Row],[Вход норм]]-USD_RUB_2020[[#This Row],[Выход сети]])^2</f>
        <v>3.095948423429486E-4</v>
      </c>
      <c r="G314" s="24">
        <f>USD_RUB_2020[[#This Row],[Выход сети]]/$B$24</f>
        <v>75.2204692604477</v>
      </c>
    </row>
    <row r="315" spans="1:7" x14ac:dyDescent="0.25">
      <c r="A315">
        <v>287</v>
      </c>
      <c r="B315" s="8">
        <v>44117</v>
      </c>
      <c r="C315">
        <v>77.08</v>
      </c>
      <c r="D315" s="13">
        <f>USD_RUB_2020[[#This Row],[Курс]]*$B$24</f>
        <v>0.77080000000000004</v>
      </c>
      <c r="E315" s="24">
        <f t="shared" si="4"/>
        <v>0.75016581096832768</v>
      </c>
      <c r="F315" s="24">
        <f>(USD_RUB_2020[[#This Row],[Вход норм]]-USD_RUB_2020[[#This Row],[Выход сети]])^2</f>
        <v>4.2576975699478776E-4</v>
      </c>
      <c r="G315" s="24">
        <f>USD_RUB_2020[[#This Row],[Выход сети]]/$B$24</f>
        <v>75.016581096832766</v>
      </c>
    </row>
    <row r="316" spans="1:7" x14ac:dyDescent="0.25">
      <c r="A316">
        <v>288</v>
      </c>
      <c r="B316" s="8">
        <v>44118</v>
      </c>
      <c r="C316">
        <v>77.19</v>
      </c>
      <c r="D316" s="13">
        <f>USD_RUB_2020[[#This Row],[Курс]]*$B$24</f>
        <v>0.77190000000000003</v>
      </c>
      <c r="E316" s="24">
        <f t="shared" si="4"/>
        <v>0.74983075077664729</v>
      </c>
      <c r="F316" s="24">
        <f>(USD_RUB_2020[[#This Row],[Вход норм]]-USD_RUB_2020[[#This Row],[Выход сети]])^2</f>
        <v>4.8705176128245543E-4</v>
      </c>
      <c r="G316" s="24">
        <f>USD_RUB_2020[[#This Row],[Выход сети]]/$B$24</f>
        <v>74.983075077664722</v>
      </c>
    </row>
    <row r="317" spans="1:7" x14ac:dyDescent="0.25">
      <c r="A317">
        <v>289</v>
      </c>
      <c r="B317" s="8">
        <v>44119</v>
      </c>
      <c r="C317">
        <v>77.5</v>
      </c>
      <c r="D317" s="13">
        <f>USD_RUB_2020[[#This Row],[Курс]]*$B$24</f>
        <v>0.77500000000000002</v>
      </c>
      <c r="E317" s="24">
        <f t="shared" si="4"/>
        <v>0.74978703464009011</v>
      </c>
      <c r="F317" s="24">
        <f>(USD_RUB_2020[[#This Row],[Вход норм]]-USD_RUB_2020[[#This Row],[Выход сети]])^2</f>
        <v>6.3569362224001711E-4</v>
      </c>
      <c r="G317" s="24">
        <f>USD_RUB_2020[[#This Row],[Выход сети]]/$B$24</f>
        <v>74.978703464009016</v>
      </c>
    </row>
    <row r="318" spans="1:7" x14ac:dyDescent="0.25">
      <c r="A318">
        <v>290</v>
      </c>
      <c r="B318" s="8">
        <v>44120</v>
      </c>
      <c r="C318">
        <v>77.81</v>
      </c>
      <c r="D318" s="13">
        <f>USD_RUB_2020[[#This Row],[Курс]]*$B$24</f>
        <v>0.77810000000000001</v>
      </c>
      <c r="E318" s="24">
        <f t="shared" si="4"/>
        <v>0.7490937556297188</v>
      </c>
      <c r="F318" s="24">
        <f>(USD_RUB_2020[[#This Row],[Вход норм]]-USD_RUB_2020[[#This Row],[Выход сети]])^2</f>
        <v>8.4136221246847035E-4</v>
      </c>
      <c r="G318" s="24">
        <f>USD_RUB_2020[[#This Row],[Выход сети]]/$B$24</f>
        <v>74.909375562971874</v>
      </c>
    </row>
    <row r="319" spans="1:7" x14ac:dyDescent="0.25">
      <c r="A319">
        <v>291</v>
      </c>
      <c r="B319" s="8">
        <v>44121</v>
      </c>
      <c r="C319">
        <v>77.91</v>
      </c>
      <c r="D319" s="13">
        <f>USD_RUB_2020[[#This Row],[Курс]]*$B$24</f>
        <v>0.77910000000000001</v>
      </c>
      <c r="E319" s="24">
        <f t="shared" si="4"/>
        <v>0.74895016798764125</v>
      </c>
      <c r="F319" s="24">
        <f>(USD_RUB_2020[[#This Row],[Вход норм]]-USD_RUB_2020[[#This Row],[Выход сети]])^2</f>
        <v>9.0901237037345354E-4</v>
      </c>
      <c r="G319" s="24">
        <f>USD_RUB_2020[[#This Row],[Выход сети]]/$B$24</f>
        <v>74.895016798764118</v>
      </c>
    </row>
    <row r="320" spans="1:7" x14ac:dyDescent="0.25">
      <c r="A320">
        <v>292</v>
      </c>
      <c r="B320" s="8">
        <v>44122</v>
      </c>
      <c r="C320">
        <v>77.94</v>
      </c>
      <c r="D320" s="13">
        <f>USD_RUB_2020[[#This Row],[Курс]]*$B$24</f>
        <v>0.77939999999999998</v>
      </c>
      <c r="E320" s="24">
        <f t="shared" si="4"/>
        <v>0.7497600238278771</v>
      </c>
      <c r="F320" s="24">
        <f>(USD_RUB_2020[[#This Row],[Вход норм]]-USD_RUB_2020[[#This Row],[Выход сети]])^2</f>
        <v>8.7852818748401231E-4</v>
      </c>
      <c r="G320" s="24">
        <f>USD_RUB_2020[[#This Row],[Выход сети]]/$B$24</f>
        <v>74.976002382787712</v>
      </c>
    </row>
    <row r="321" spans="1:7" x14ac:dyDescent="0.25">
      <c r="A321">
        <v>293</v>
      </c>
      <c r="B321" s="8">
        <v>44123</v>
      </c>
      <c r="C321">
        <v>77.88</v>
      </c>
      <c r="D321" s="13">
        <f>USD_RUB_2020[[#This Row],[Курс]]*$B$24</f>
        <v>0.77879999999999994</v>
      </c>
      <c r="E321" s="24">
        <f t="shared" si="4"/>
        <v>0.75128896164246528</v>
      </c>
      <c r="F321" s="24">
        <f>(USD_RUB_2020[[#This Row],[Вход норм]]-USD_RUB_2020[[#This Row],[Выход сети]])^2</f>
        <v>7.5685723150974312E-4</v>
      </c>
      <c r="G321" s="24">
        <f>USD_RUB_2020[[#This Row],[Выход сети]]/$B$24</f>
        <v>75.128896164246527</v>
      </c>
    </row>
    <row r="322" spans="1:7" x14ac:dyDescent="0.25">
      <c r="A322">
        <v>294</v>
      </c>
      <c r="B322" s="8">
        <v>44124</v>
      </c>
      <c r="C322">
        <v>77.73</v>
      </c>
      <c r="D322" s="13">
        <f>USD_RUB_2020[[#This Row],[Курс]]*$B$24</f>
        <v>0.7773000000000001</v>
      </c>
      <c r="E322" s="24">
        <f t="shared" si="4"/>
        <v>0.75214899700955573</v>
      </c>
      <c r="F322" s="24">
        <f>(USD_RUB_2020[[#This Row],[Вход норм]]-USD_RUB_2020[[#This Row],[Выход сети]])^2</f>
        <v>6.325729514253417E-4</v>
      </c>
      <c r="G322" s="24">
        <f>USD_RUB_2020[[#This Row],[Выход сети]]/$B$24</f>
        <v>75.21489970095557</v>
      </c>
    </row>
    <row r="323" spans="1:7" x14ac:dyDescent="0.25">
      <c r="A323">
        <v>295</v>
      </c>
      <c r="B323" s="8">
        <v>44125</v>
      </c>
      <c r="C323">
        <v>77.37</v>
      </c>
      <c r="D323" s="13">
        <f>USD_RUB_2020[[#This Row],[Курс]]*$B$24</f>
        <v>0.77370000000000005</v>
      </c>
      <c r="E323" s="24">
        <f t="shared" si="4"/>
        <v>0.75215594963649302</v>
      </c>
      <c r="F323" s="24">
        <f>(USD_RUB_2020[[#This Row],[Вход норм]]-USD_RUB_2020[[#This Row],[Выход сети]])^2</f>
        <v>4.6414610606532777E-4</v>
      </c>
      <c r="G323" s="24">
        <f>USD_RUB_2020[[#This Row],[Выход сети]]/$B$24</f>
        <v>75.215594963649295</v>
      </c>
    </row>
    <row r="324" spans="1:7" x14ac:dyDescent="0.25">
      <c r="A324">
        <v>296</v>
      </c>
      <c r="B324" s="8">
        <v>44126</v>
      </c>
      <c r="C324">
        <v>76.94</v>
      </c>
      <c r="D324" s="13">
        <f>USD_RUB_2020[[#This Row],[Курс]]*$B$24</f>
        <v>0.76939999999999997</v>
      </c>
      <c r="E324" s="24">
        <f t="shared" si="4"/>
        <v>0.75219920098741577</v>
      </c>
      <c r="F324" s="24">
        <f>(USD_RUB_2020[[#This Row],[Вход норм]]-USD_RUB_2020[[#This Row],[Выход сети]])^2</f>
        <v>2.9586748667131762E-4</v>
      </c>
      <c r="G324" s="24">
        <f>USD_RUB_2020[[#This Row],[Выход сети]]/$B$24</f>
        <v>75.219920098741582</v>
      </c>
    </row>
    <row r="325" spans="1:7" x14ac:dyDescent="0.25">
      <c r="A325">
        <v>297</v>
      </c>
      <c r="B325" s="8">
        <v>44127</v>
      </c>
      <c r="C325">
        <v>76.66</v>
      </c>
      <c r="D325" s="13">
        <f>USD_RUB_2020[[#This Row],[Курс]]*$B$24</f>
        <v>0.76659999999999995</v>
      </c>
      <c r="E325" s="24">
        <f t="shared" si="4"/>
        <v>0.75214611650040941</v>
      </c>
      <c r="F325" s="24">
        <f>(USD_RUB_2020[[#This Row],[Вход норм]]-USD_RUB_2020[[#This Row],[Выход сети]])^2</f>
        <v>2.0891474821973556E-4</v>
      </c>
      <c r="G325" s="24">
        <f>USD_RUB_2020[[#This Row],[Выход сети]]/$B$24</f>
        <v>75.214611650040936</v>
      </c>
    </row>
    <row r="326" spans="1:7" x14ac:dyDescent="0.25">
      <c r="A326">
        <v>298</v>
      </c>
      <c r="B326" s="8">
        <v>44128</v>
      </c>
      <c r="C326">
        <v>76.34</v>
      </c>
      <c r="D326" s="13">
        <f>USD_RUB_2020[[#This Row],[Курс]]*$B$24</f>
        <v>0.76340000000000008</v>
      </c>
      <c r="E326" s="24">
        <f t="shared" si="4"/>
        <v>0.7512870738821249</v>
      </c>
      <c r="F326" s="24">
        <f>(USD_RUB_2020[[#This Row],[Вход норм]]-USD_RUB_2020[[#This Row],[Выход сети]])^2</f>
        <v>1.4672297913710262E-4</v>
      </c>
      <c r="G326" s="24">
        <f>USD_RUB_2020[[#This Row],[Выход сети]]/$B$24</f>
        <v>75.12870738821249</v>
      </c>
    </row>
    <row r="327" spans="1:7" x14ac:dyDescent="0.25">
      <c r="A327">
        <v>299</v>
      </c>
      <c r="B327" s="8">
        <v>44129</v>
      </c>
      <c r="C327">
        <v>76.34</v>
      </c>
      <c r="D327" s="13">
        <f>USD_RUB_2020[[#This Row],[Курс]]*$B$24</f>
        <v>0.76340000000000008</v>
      </c>
      <c r="E327" s="24">
        <f t="shared" si="4"/>
        <v>0.74935680655787817</v>
      </c>
      <c r="F327" s="24">
        <f>(USD_RUB_2020[[#This Row],[Вход норм]]-USD_RUB_2020[[#This Row],[Выход сети]])^2</f>
        <v>1.9721128205285566E-4</v>
      </c>
      <c r="G327" s="24">
        <f>USD_RUB_2020[[#This Row],[Выход сети]]/$B$24</f>
        <v>74.93568065578782</v>
      </c>
    </row>
  </sheetData>
  <mergeCells count="5">
    <mergeCell ref="A1:L1"/>
    <mergeCell ref="A20:A21"/>
    <mergeCell ref="D25:G25"/>
    <mergeCell ref="A16:H16"/>
    <mergeCell ref="A18:L1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8 0 c c 7 - 2 8 3 7 - 4 b f 8 - a 0 c 4 - 1 2 c e 9 f 7 0 3 5 a d "   x m l n s = " h t t p : / / s c h e m a s . m i c r o s o f t . c o m / D a t a M a s h u p " > A A A A A I U G A A B Q S w M E F A A C A A g A Y Z N a U f Y G h f u k A A A A 9 Q A A A B I A H A B D b 2 5 m a W c v U G F j a 2 F n Z S 5 4 b W w g o h g A K K A U A A A A A A A A A A A A A A A A A A A A A A A A A A A A h Y 9 L D o I w G I S v Q r q n R d R I y E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Z I 4 X s 2 E S k N G D Q q o v j w f 2 p D 8 m L F 1 j n R Z U u 3 C z A z J K I O 8 L 9 A F Q S w M E F A A C A A g A Y Z N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T W l H p e u f H f w M A A I U L A A A T A B w A R m 9 y b X V s Y X M v U 2 V j d G l v b j E u b S C i G A A o o B Q A A A A A A A A A A A A A A A A A A A A A A A A A A A D N V l 1 L G 0 E U f R f y H 4 Y R y g b W k B X s g 7 Y F N Q g F a 0 s S 6 U M i Z U 2 m d W m y K 7 s T P w g B T V r 7 Y E E o h U q h L b b 9 A d E 2 N c a P / I W Z f 9 Q 7 s 5 t k d 2 1 i o i 8 N J G 4 2 1 3 P P O f f e u e u Q H D U s E 6 X c v 9 p M Z C w y 5 q z p N s m j c b y c S k w k l + f Q Z H w y j t F D V C A 0 M o b g x Q 7 5 L q + y K / 6 O X b I m a 8 F v a X 2 1 Q G I L t l W c t w q l o u k o 5 U X D J I 6 8 N W e Y u r 2 t L B g Q M m + Z l J j U U X B i O i v u O F n 2 E 0 A u e U 2 C n b A G 3 + G 7 r A k J G r y a Z d 9 Z g 1 2 w O o p P I f Y F r s / 4 D r u C 0 E u + z x o I I i G K N b N h T l k / + x j d o j i q I r N U K H Q + 7 0 / F 4 1 q 0 E l V d T e O Y / W C / W Z 2 d Q 4 4 O u s f m r Y Q U y X h V Z m + x J u 6 K T r 0 2 1 p V w e l U b D C y C / g y E T Z K i t U E W d Y c u K S O T U y d 9 6 Y 9 6 P 0 A U Y m 3 4 1 g R P B V Q H 7 g L x N 3 D z n L / 3 g i 9 8 A k k B + i N p b T p 9 i P Q V o y K i 5 9 a Q a V G U J l s 0 l q K 6 T Z 3 n B l 1 T M m 6 f a C s q w l 3 z g B c / w F E f 9 4 + A d A z 5 T t y M S H Q K E G i w F t / t M Z z N 5 x + b e b L l Y i q 3 1 y z J + D K o K K 4 i f y k / S K Z d P u x q G s l g 9 5 t r A A I l M g r e r a C V Q L T H c a A 2 w e R r F w a E C N R q I B l Y 5 R m 8 V C q u E j v 2 x M o r G T 9 / M B c a A d H t d Q J d L 2 L 8 b S E a S E a 6 d p w h t w o A f w y d t d d j / c z Y s K j i X q d t 3 X R e W r Y 3 5 2 m A l m 1 x O 2 N U V C 4 P p 1 N q o N B E l Q p Y Y 5 d g t s V E L x o O j S X g w z B z / y X F z P g w / 7 w S H b b e 2 J s b 7 K v k J x D V l o W 7 7 E o B l e L i t F d F O G w L C W v T H Y + b a q + W c R x X 7 n y I a P 1 O k Y G U v a 5 W M t o K e v B I n t e B M w F O v R r 7 5 V a s d u 0 4 6 i n h e 3 w / T K C z n u 4 g S X o D l d A C B o W m 2 b N V g j Y k R u D E C v W o 5 D O a L t m X 8 Y 5 X W K w 5 h N E 9 9 C L Q i D 6 C h + w 0 J A 6 q D q u T t f v S 6 o 7 O U O J U j 5 B M n 9 c p G T K 9 M J 8 f s F O 4 F T o u + 9 E Z I E X a o u H A o S f n k Z g T y y n / 1 H w T 6 x M A O i W / A n X 1 G 7 s o S U y 9 S H x V G 0 F X x y D h p 5 j y O g Z i L l v M P v O a e P D B A d O O x F I U a L L 3 w v z + 8 S x i 2 V Q Z V Z u g 1 W W k o q d 2 H n b J r J M j Z t 4 w X 1 U G N H l g Z W k D 9 / F w Q q 7 v X y 2 4 f z 1 h M B 5 t i X g A o e K h 6 + b x T x J L C P P P 2 0 A x M O U h K n 6 T f P W K R s Y M 8 / Y E Z / 4 C U E s B A i 0 A F A A C A A g A Y Z N a U f Y G h f u k A A A A 9 Q A A A B I A A A A A A A A A A A A A A A A A A A A A A E N v b m Z p Z y 9 Q Y W N r Y W d l L n h t b F B L A Q I t A B Q A A g A I A G G T W l E P y u m r p A A A A O k A A A A T A A A A A A A A A A A A A A A A A P A A A A B b Q 2 9 u d G V u d F 9 U e X B l c 1 0 u e G 1 s U E s B A i 0 A F A A C A A g A Y Z N a U e l 6 5 8 d / A w A A h Q s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o A A A A A A A A B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2 V D E 1 O j I 3 O j A y L j E z O D Q 0 N T J a I i A v P j x F b n R y e S B U e X B l P S J G a W x s Q 2 9 s d W 1 u V H l w Z X M i I F Z h b H V l P S J z Q l F r R i I g L z 4 8 R W 5 0 c n k g V H l w Z T 0 i R m l s b E N v b H V t b k 5 h b W V z I i B W Y W x 1 Z T 0 i c 1 s m c X V v d D v Q m N C 9 0 L T Q t d C 6 0 Y E m c X V v d D s s J n F 1 b 3 Q 7 0 J T Q s N G C 0 L A m c X V v d D s s J n F 1 b 3 Q 7 0 J r R g 9 G A 0 Y E m c X V v d D t d I i A v P j x F b n R y e S B U e X B l P S J G a W x s U 3 R h d H V z I i B W Y W x 1 Z T 0 i c 0 N v b X B s Z X R l I i A v P j x F b n R y e S B U e X B l P S J S Z W N v d m V y e V R h c m d l d F N o Z W V 0 I i B W Y W x 1 Z T 0 i c z I g L S D Q n 9 G A 0 L 7 R g d G C 0 L D R j y D R g d C 1 0 Y L R j C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V V N E X 1 J V Q l 8 y M D I w I i A v P j x F b n R y e S B U e X B l P S J R d W V y e U l E I i B W Y W x 1 Z T 0 i c 2 Y x N m J j N z h k L T Z i N z k t N D A x N S 0 4 Z D k 0 L T F l N G I 5 N j g z O G Q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E L V J V Q i A y M D I w L 9 C U 0 L 7 Q s d C w 0 L L Q u 9 C 1 0 L 0 g 0 L j Q v d C 0 0 L X Q u t G B M S 5 7 0 J j Q v d C 0 0 L X Q u t G B L D J 9 J n F 1 b 3 Q 7 L C Z x d W 9 0 O 1 N l Y 3 R p b 2 4 x L 1 V T R C 1 S V U I g M j A y M C / Q l N C + 0 L H Q s N C y 0 L v Q t d C 9 I N C 4 0 L 3 Q t N C 1 0 L r R g T E u e 9 C U 0 L D R g t C w L D B 9 J n F 1 b 3 Q 7 L C Z x d W 9 0 O 1 N l Y 3 R p b 2 4 x L 1 V T R C 1 S V U I g M j A y M C / Q l N C + 0 L H Q s N C y 0 L v Q t d C 9 I N C 4 0 L 3 Q t N C 1 0 L r R g T E u e 9 C a 0 Y P R g N G B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T R C 1 S V U I g M j A y M C / Q l N C + 0 L H Q s N C y 0 L v Q t d C 9 I N C 4 0 L 3 Q t N C 1 0 L r R g T E u e 9 C Y 0 L 3 Q t N C 1 0 L r R g S w y f S Z x d W 9 0 O y w m c X V v d D t T Z W N 0 a W 9 u M S 9 V U 0 Q t U l V C I D I w M j A v 0 J T Q v t C x 0 L D Q s t C 7 0 L X Q v S D Q u N C 9 0 L T Q t d C 6 0 Y E x L n v Q l N C w 0 Y L Q s C w w f S Z x d W 9 0 O y w m c X V v d D t T Z W N 0 a W 9 u M S 9 V U 0 Q t U l V C I D I w M j A v 0 J T Q v t C x 0 L D Q s t C 7 0 L X Q v S D Q u N C 9 0 L T Q t d C 6 0 Y E x L n v Q m t G D 0 Y D R g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L V J V Q i U y M D I w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V J V Q i U y M D I w M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1 S V U I l M j A y M D I w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t U l V C J T I w M j A y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8 I r P m C D o U 6 J t p H B a v J k e Q A A A A A C A A A A A A A Q Z g A A A A E A A C A A A A A y a K m p w N E w c k R E A W U 0 3 X 4 a W H g 7 9 o S c y M G q V f x L q Y c H I g A A A A A O g A A A A A I A A C A A A A D P J 4 D t M H j b U t P R a g f + N e Q g C F y 1 K 8 R c S p y l w p x U T z k K C l A A A A A j w Z z q P + d 8 I t I v W w J 9 Z r J o 4 z U f h W T 5 F V 2 L a F H z 3 l N Z r L L z W U N t w m d W 8 1 / l T c U Y u 0 / T P c 6 H V s n 1 C H Z g v D E j 2 b N J l r M k K v R U G e T c e 5 5 I g c H O W U A A A A C X 8 B C Z H a N t z a G 8 r Y c 0 s J M c 2 9 w t / V F O O L s N K T V 6 x w q 6 t R n l K 5 s 6 K h U C Z g y G s n P v c h v 2 J A F W w g t n t a 2 w 2 O H D h X w t < / D a t a M a s h u p > 
</file>

<file path=customXml/itemProps1.xml><?xml version="1.0" encoding="utf-8"?>
<ds:datastoreItem xmlns:ds="http://schemas.openxmlformats.org/officeDocument/2006/customXml" ds:itemID="{D9078954-1F7D-41CA-9CCB-E82649D25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Нейрон</vt:lpstr>
      <vt:lpstr>Нейронная сеть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Смирнов Михаил Викторович</cp:lastModifiedBy>
  <dcterms:created xsi:type="dcterms:W3CDTF">2016-02-05T23:29:57Z</dcterms:created>
  <dcterms:modified xsi:type="dcterms:W3CDTF">2021-12-03T08:35:53Z</dcterms:modified>
</cp:coreProperties>
</file>