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leb./Library/Containers/com.microsoft.Excel/Data/Downloads/"/>
    </mc:Choice>
  </mc:AlternateContent>
  <xr:revisionPtr revIDLastSave="0" documentId="13_ncr:1_{93D13675-F043-9943-B52A-894607A85F6A}" xr6:coauthVersionLast="45" xr6:coauthVersionMax="47" xr10:uidLastSave="{00000000-0000-0000-0000-000000000000}"/>
  <bookViews>
    <workbookView xWindow="1620" yWindow="1320" windowWidth="26440" windowHeight="14480" xr2:uid="{00000000-000D-0000-FFFF-FFFF00000000}"/>
  </bookViews>
  <sheets>
    <sheet name="Crowdfunding" sheetId="1" r:id="rId1"/>
    <sheet name="Part 1" sheetId="3" r:id="rId2"/>
    <sheet name="Part 2" sheetId="6" r:id="rId3"/>
    <sheet name="Part 3" sheetId="7" r:id="rId4"/>
    <sheet name="Bonus 1" sheetId="8" r:id="rId5"/>
    <sheet name="Sheet8" sheetId="9" state="hidden" r:id="rId6"/>
    <sheet name="Sheet1" sheetId="2" state="hidden" r:id="rId7"/>
  </sheets>
  <definedNames>
    <definedName name="_xlnm._FilterDatabase" localSheetId="0" hidden="1">Crowdfunding!$A$1:$R$1001</definedName>
    <definedName name="_xlnm._FilterDatabase" localSheetId="5" hidden="1">Sheet8!$A$1:$H$1000</definedName>
    <definedName name="Goal">Crowdfunding!$D$2:$D$1001</definedName>
    <definedName name="Outcome">Crowdfunding!$G$2:$G$1001</definedName>
  </definedNames>
  <calcPr calcId="191029" concurrentCalc="0"/>
  <pivotCaches>
    <pivotCache cacheId="17" r:id="rId8"/>
    <pivotCache cacheId="2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B6" i="8"/>
  <c r="D6" i="8"/>
  <c r="E6" i="8"/>
  <c r="G6" i="8"/>
  <c r="H6" i="8"/>
  <c r="C3" i="8"/>
  <c r="B3" i="8"/>
  <c r="D3" i="8"/>
  <c r="E3" i="8"/>
  <c r="G3" i="8"/>
  <c r="C4" i="8"/>
  <c r="B4" i="8"/>
  <c r="D4" i="8"/>
  <c r="E4" i="8"/>
  <c r="G4" i="8"/>
  <c r="C5" i="8"/>
  <c r="B5" i="8"/>
  <c r="D5" i="8"/>
  <c r="E5" i="8"/>
  <c r="G5" i="8"/>
  <c r="C7" i="8"/>
  <c r="B7" i="8"/>
  <c r="D7" i="8"/>
  <c r="E7" i="8"/>
  <c r="G7" i="8"/>
  <c r="C8" i="8"/>
  <c r="B8" i="8"/>
  <c r="D8" i="8"/>
  <c r="E8" i="8"/>
  <c r="G8" i="8"/>
  <c r="C9" i="8"/>
  <c r="B9" i="8"/>
  <c r="D9" i="8"/>
  <c r="E9" i="8"/>
  <c r="G9" i="8"/>
  <c r="C10" i="8"/>
  <c r="B10" i="8"/>
  <c r="D10" i="8"/>
  <c r="E10" i="8"/>
  <c r="G10" i="8"/>
  <c r="C11" i="8"/>
  <c r="B11" i="8"/>
  <c r="D11" i="8"/>
  <c r="E11" i="8"/>
  <c r="G11" i="8"/>
  <c r="C12" i="8"/>
  <c r="B12" i="8"/>
  <c r="D12" i="8"/>
  <c r="E12" i="8"/>
  <c r="G12" i="8"/>
  <c r="C13" i="8"/>
  <c r="B13" i="8"/>
  <c r="D13" i="8"/>
  <c r="E13" i="8"/>
  <c r="G13" i="8"/>
  <c r="C2" i="8"/>
  <c r="B2" i="8"/>
  <c r="D2" i="8"/>
  <c r="E2" i="8"/>
  <c r="G2" i="8"/>
  <c r="H3" i="8"/>
  <c r="H4" i="8"/>
  <c r="H5" i="8"/>
  <c r="H7" i="8"/>
  <c r="H8" i="8"/>
  <c r="H9" i="8"/>
  <c r="H10" i="8"/>
  <c r="H11" i="8"/>
  <c r="H12" i="8"/>
  <c r="H13" i="8"/>
  <c r="H2" i="8"/>
  <c r="F3" i="8"/>
  <c r="F4" i="8"/>
  <c r="F5" i="8"/>
  <c r="F6" i="8"/>
  <c r="F7" i="8"/>
  <c r="F8" i="8"/>
  <c r="F9" i="8"/>
  <c r="F10" i="8"/>
  <c r="F11" i="8"/>
  <c r="F12" i="8"/>
  <c r="F13" i="8"/>
  <c r="F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<sst xmlns="http://schemas.openxmlformats.org/spreadsheetml/2006/main" count="9520" uniqueCount="2108">
  <si>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</si>
  <si>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</si>
  <si>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</si>
  <si>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</si>
  <si>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</si>
  <si>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</si>
  <si>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</si>
  <si>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</si>
  <si>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</si>
  <si>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</si>
  <si>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</si>
  <si>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</si>
  <si>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</si>
  <si>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</si>
  <si>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</si>
  <si>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</si>
  <si>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</si>
  <si>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</si>
  <si>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</si>
  <si>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</si>
  <si>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</si>
  <si>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</si>
  <si>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</si>
  <si>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</si>
  <si>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</si>
  <si>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</si>
  <si>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</si>
  <si>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</si>
  <si>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</si>
  <si>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</si>
  <si>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</si>
  <si>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</si>
  <si>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</si>
  <si>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</si>
  <si>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</si>
  <si>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</si>
  <si>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</si>
  <si>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</si>
  <si>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</si>
  <si>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</si>
  <si>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</si>
  <si>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</si>
  <si>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</si>
  <si>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</si>
  <si>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</si>
  <si>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</si>
  <si>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</si>
  <si>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</si>
  <si>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</si>
  <si>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</si>
  <si>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</si>
  <si>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</si>
  <si>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</si>
  <si>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</si>
  <si>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</si>
  <si>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</si>
  <si>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</si>
  <si>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</si>
  <si>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</si>
  <si>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</si>
  <si>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</si>
  <si>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</si>
  <si>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</si>
  <si>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</si>
  <si>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</si>
  <si>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</si>
  <si>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</si>
  <si>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</si>
  <si>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</si>
  <si>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</si>
  <si>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</si>
  <si>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</si>
  <si>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</si>
  <si>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</si>
  <si>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</si>
  <si>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</si>
  <si>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</si>
  <si>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</si>
  <si>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</si>
  <si>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</si>
  <si>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</si>
  <si>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</si>
  <si>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</si>
  <si>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</si>
  <si>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</si>
  <si>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</si>
  <si>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</si>
  <si>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</si>
  <si>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</si>
  <si>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</si>
  <si>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</si>
  <si>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</si>
  <si>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</si>
  <si>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</si>
  <si>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</si>
  <si>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</si>
  <si>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</si>
  <si>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</si>
  <si>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</si>
  <si>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</si>
  <si>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</si>
  <si>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</si>
  <si>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</si>
  <si>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</si>
  <si>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</si>
  <si>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</si>
  <si>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</si>
  <si>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</si>
  <si>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</si>
  <si>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</si>
  <si>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</si>
  <si>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</si>
  <si>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</si>
  <si>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</si>
  <si>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</si>
  <si>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</si>
  <si>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</si>
  <si>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</si>
  <si>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</si>
  <si>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</si>
  <si>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</si>
  <si>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</si>
  <si>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</si>
  <si>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</si>
  <si>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</si>
  <si>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</si>
  <si>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</si>
  <si>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</si>
  <si>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</si>
  <si>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</si>
  <si>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</si>
  <si>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</si>
  <si>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</si>
  <si>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</si>
  <si>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</si>
  <si>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</si>
  <si>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</si>
  <si>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</si>
  <si>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</si>
  <si>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</si>
  <si>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</si>
  <si>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</si>
  <si>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</si>
  <si>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</si>
  <si>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</si>
  <si>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</si>
  <si>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</si>
  <si>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</si>
  <si>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</si>
  <si>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</si>
  <si>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</si>
  <si>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</si>
  <si>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</si>
  <si>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</si>
  <si>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</si>
  <si>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</si>
  <si>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</si>
  <si>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</si>
  <si>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</si>
  <si>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</si>
  <si>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</si>
  <si>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</si>
  <si>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</si>
  <si>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</si>
  <si>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</si>
  <si>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</si>
  <si>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</si>
  <si>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</si>
  <si>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</si>
  <si>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</si>
  <si>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</si>
  <si>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</si>
  <si>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</si>
  <si>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</si>
  <si>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</si>
  <si>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</si>
  <si>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</si>
  <si>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</si>
  <si>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</si>
  <si>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</si>
  <si>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</si>
  <si>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</si>
  <si>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</si>
  <si>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</si>
  <si>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</si>
  <si>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</si>
  <si>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</si>
  <si>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</si>
  <si>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</si>
  <si>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</si>
  <si>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</si>
  <si>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</si>
  <si>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</si>
  <si>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</si>
  <si>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</si>
  <si>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</si>
  <si>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</si>
  <si>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</si>
  <si>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</si>
  <si>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</si>
  <si>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</si>
  <si>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</si>
  <si>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</si>
  <si>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</si>
  <si>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</si>
  <si>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</si>
  <si>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</si>
  <si>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</si>
  <si>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</si>
  <si>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</si>
  <si>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</si>
  <si>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</si>
  <si>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</si>
  <si>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</si>
  <si>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</si>
  <si>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</si>
  <si>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</si>
  <si>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</si>
  <si>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</si>
  <si>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</si>
  <si>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</si>
  <si>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</si>
  <si>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</si>
  <si>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</si>
  <si>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</si>
  <si>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</si>
  <si>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</si>
  <si>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</si>
  <si>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</si>
  <si>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</si>
  <si>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</si>
  <si>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</si>
  <si>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</si>
  <si>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</si>
  <si>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</si>
  <si>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</si>
  <si>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</si>
  <si>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</si>
  <si>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</si>
  <si>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</si>
  <si>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</si>
  <si>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</si>
  <si>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</si>
  <si>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</si>
  <si>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</si>
  <si>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</si>
  <si>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</si>
  <si>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</si>
  <si>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</si>
  <si>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</si>
  <si>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</si>
  <si>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</si>
  <si>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</si>
  <si>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</si>
  <si>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</si>
  <si>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</si>
  <si>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</si>
  <si>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</si>
  <si>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</si>
  <si>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</si>
  <si>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</si>
  <si>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</si>
  <si>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</si>
  <si>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</si>
  <si>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</si>
  <si>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</si>
  <si>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</si>
  <si>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</si>
  <si>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</si>
  <si>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</si>
  <si>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</si>
  <si>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</si>
  <si>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</si>
  <si>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</si>
  <si>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</si>
  <si>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</si>
  <si>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</si>
  <si>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</si>
  <si>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</si>
  <si>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</si>
  <si>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</si>
  <si>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</si>
  <si>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</si>
  <si>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</si>
  <si>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</si>
  <si>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</si>
  <si>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</si>
  <si>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</si>
  <si>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</si>
  <si>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</si>
  <si>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</si>
  <si>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</si>
  <si>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</si>
  <si>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</si>
  <si>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</si>
  <si>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</si>
  <si>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</si>
  <si>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</si>
  <si>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</si>
  <si>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</si>
  <si>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</si>
  <si>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</si>
  <si>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</si>
  <si>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</si>
  <si>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</si>
  <si>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</si>
  <si>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</si>
  <si>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</si>
  <si>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</si>
  <si>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</si>
  <si>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</si>
  <si>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</si>
  <si>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</si>
  <si>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</si>
  <si>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</si>
  <si>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</si>
  <si>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</si>
  <si>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</si>
  <si>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</si>
  <si>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</si>
  <si>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</si>
  <si>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</si>
  <si>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</si>
  <si>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</si>
  <si>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</si>
  <si>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</si>
  <si>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</si>
  <si>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</si>
  <si>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</si>
  <si>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</si>
  <si>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</si>
  <si>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</si>
  <si>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</si>
  <si>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</si>
  <si>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</si>
  <si>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</si>
  <si>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</si>
  <si>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</si>
  <si>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</si>
  <si>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</si>
  <si>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</si>
  <si>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</si>
  <si>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</si>
  <si>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</si>
  <si>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</si>
  <si>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</si>
  <si>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</si>
  <si>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</si>
  <si>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</si>
  <si>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</si>
  <si>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</si>
  <si>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</si>
  <si>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</si>
  <si>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</si>
  <si>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</si>
  <si>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</si>
  <si>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</si>
  <si>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</si>
  <si>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</si>
  <si>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</si>
  <si>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</si>
  <si>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</si>
  <si>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</si>
  <si>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</si>
  <si>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</si>
  <si>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</si>
  <si>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</si>
  <si>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</si>
  <si>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</si>
  <si>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</si>
  <si>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</si>
  <si>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</si>
  <si>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</si>
  <si>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</si>
  <si>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</si>
  <si>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</si>
  <si>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</si>
  <si>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</si>
  <si>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</si>
  <si>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</si>
  <si>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</si>
  <si>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</si>
  <si>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</si>
  <si>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</si>
  <si>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</si>
  <si>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</si>
  <si>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</si>
  <si>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</si>
  <si>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</si>
  <si>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</si>
  <si>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</si>
  <si>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</si>
  <si>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</si>
  <si>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</si>
  <si>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</si>
  <si>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</si>
  <si>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</si>
  <si>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</si>
  <si>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</si>
  <si>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</si>
  <si>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</si>
  <si>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</si>
  <si>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</si>
  <si>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</si>
  <si>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</si>
  <si>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</si>
  <si>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</si>
  <si>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</si>
  <si>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</si>
  <si>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</si>
  <si>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</si>
  <si>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</si>
  <si>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</si>
  <si>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</si>
  <si>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</si>
  <si>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</si>
  <si>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</si>
  <si>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</si>
  <si>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</si>
  <si>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</si>
  <si>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</si>
  <si>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</si>
  <si>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</si>
  <si>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</si>
  <si>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</si>
  <si>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</si>
  <si>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</si>
  <si>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</si>
  <si>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</si>
  <si>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</si>
  <si>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</si>
  <si>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</si>
  <si>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</si>
  <si>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</si>
  <si>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</si>
  <si>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</si>
  <si>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</si>
  <si>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</si>
  <si>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</si>
  <si>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</si>
  <si>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</si>
  <si>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</si>
  <si>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</si>
  <si>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</si>
  <si>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</si>
  <si>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</si>
  <si>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</si>
  <si>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</si>
  <si>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</si>
  <si>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</si>
  <si>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</si>
  <si>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</si>
  <si>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</si>
  <si>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</si>
  <si>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</si>
  <si>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</si>
  <si>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</si>
  <si>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</si>
  <si>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</si>
  <si>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</si>
  <si>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</si>
  <si>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</si>
  <si>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</si>
  <si>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</si>
  <si>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</si>
  <si>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</si>
  <si>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</si>
  <si>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</si>
  <si>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</si>
  <si>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</si>
  <si>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</si>
  <si>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</si>
  <si>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</si>
  <si>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</si>
  <si>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</si>
  <si>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</si>
  <si>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</si>
  <si>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</si>
  <si>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</si>
  <si>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</si>
  <si>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</si>
  <si>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</si>
  <si>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</si>
  <si>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</si>
  <si>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</si>
  <si>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</si>
  <si>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</si>
  <si>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</si>
  <si>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</si>
  <si>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</si>
  <si>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</si>
  <si>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</si>
  <si>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</si>
  <si>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</si>
  <si>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</si>
  <si>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</si>
  <si>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</si>
  <si>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</si>
  <si>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</si>
  <si>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</si>
  <si>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</si>
  <si>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</si>
  <si>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</si>
  <si>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</si>
  <si>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</si>
  <si>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</si>
  <si>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</si>
  <si>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</si>
  <si>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</si>
  <si>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</si>
  <si>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</si>
  <si>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</si>
  <si>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</si>
  <si>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</si>
  <si>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</si>
  <si>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</si>
  <si>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</si>
  <si>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</si>
  <si>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</si>
  <si>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</si>
  <si>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</si>
  <si>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</si>
  <si>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</si>
  <si>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</si>
  <si>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</si>
  <si>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</si>
  <si>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</si>
  <si>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</si>
  <si>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</si>
  <si>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</si>
  <si>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</si>
  <si>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</si>
  <si>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</si>
  <si>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</si>
  <si>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</si>
  <si>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</si>
  <si>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</si>
  <si>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</si>
  <si>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</si>
  <si>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</si>
  <si>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</si>
  <si>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</si>
  <si>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</si>
  <si>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</si>
  <si>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</si>
  <si>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</si>
  <si>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</si>
  <si>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</si>
  <si>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</si>
  <si>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</si>
  <si>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</si>
  <si>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</si>
  <si>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</si>
  <si>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</si>
  <si>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</si>
  <si>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</si>
  <si>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</si>
  <si>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</si>
  <si>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</si>
  <si>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</si>
  <si>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</si>
  <si>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</si>
  <si>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</si>
  <si>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</si>
  <si>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</si>
  <si>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</si>
  <si>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</si>
  <si>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</si>
  <si>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</si>
  <si>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</si>
  <si>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</si>
  <si>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</si>
  <si>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</si>
  <si>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</si>
  <si>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</si>
  <si>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</si>
  <si>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</si>
  <si>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</si>
  <si>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</si>
  <si>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</si>
  <si>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</si>
  <si>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</si>
  <si>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</si>
  <si>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</si>
  <si>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</si>
  <si>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</si>
  <si>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</si>
  <si>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</si>
  <si>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</si>
  <si>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</si>
  <si>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</si>
  <si>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</si>
  <si>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</si>
  <si>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</si>
  <si>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</si>
  <si>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</si>
  <si>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</si>
  <si>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</si>
  <si>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</si>
  <si>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</si>
  <si>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</si>
  <si>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</si>
  <si>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</si>
  <si>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</si>
  <si>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</si>
  <si>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</si>
  <si>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</si>
  <si>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</si>
  <si>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</si>
  <si>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</si>
  <si>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</si>
  <si>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</si>
  <si>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</si>
  <si>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</si>
  <si>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</si>
  <si>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</si>
  <si>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</si>
  <si>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</si>
  <si>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</si>
  <si>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</si>
  <si>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</si>
  <si>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</si>
  <si>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</si>
  <si>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</si>
  <si>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</si>
  <si>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</si>
  <si>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</si>
  <si>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</si>
  <si>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</si>
  <si>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</si>
  <si>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</si>
  <si>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</si>
  <si>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</si>
  <si>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</si>
  <si>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</si>
  <si>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</si>
  <si>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</si>
  <si>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</si>
  <si>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</si>
  <si>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</si>
  <si>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</si>
  <si>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</si>
  <si>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</si>
  <si>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</si>
  <si>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</si>
  <si>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</si>
  <si>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</si>
  <si>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</si>
  <si>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</si>
  <si>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</si>
  <si>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</si>
  <si>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</si>
  <si>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</si>
  <si>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</si>
  <si>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</si>
  <si>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</si>
  <si>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</si>
  <si>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</si>
  <si>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</si>
  <si>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</si>
  <si>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</si>
  <si>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</si>
  <si>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</si>
  <si>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</si>
  <si>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</si>
  <si>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</si>
  <si>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</si>
  <si>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</si>
  <si>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</si>
  <si>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</si>
  <si>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</si>
  <si>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</si>
  <si>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</si>
  <si>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</si>
  <si>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</si>
  <si>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</si>
  <si>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</si>
  <si>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</si>
  <si>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</si>
  <si>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</si>
  <si>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</si>
  <si>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</si>
  <si>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</si>
  <si>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</si>
  <si>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</si>
  <si>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</si>
  <si>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</si>
  <si>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</si>
  <si>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</si>
  <si>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</si>
  <si>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</si>
  <si>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</si>
  <si>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</si>
  <si>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</si>
  <si>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</si>
  <si>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</si>
  <si>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</si>
  <si>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</si>
  <si>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</si>
  <si>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</si>
  <si>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</si>
  <si>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</si>
  <si>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</si>
  <si>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</si>
  <si>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</si>
  <si>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</si>
  <si>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</si>
  <si>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</si>
  <si>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</si>
  <si>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</si>
  <si>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</si>
  <si>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</si>
  <si>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</si>
  <si>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</si>
  <si>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</si>
  <si>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</si>
  <si>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</si>
  <si>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</si>
  <si>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</si>
  <si>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</si>
  <si>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</si>
  <si>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</si>
  <si>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</si>
  <si>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</si>
  <si>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</si>
  <si>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</si>
  <si>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</si>
  <si>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</si>
  <si>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</si>
  <si>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</si>
  <si>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</si>
  <si>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</si>
  <si>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</si>
  <si>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</si>
  <si>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</si>
  <si>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</si>
  <si>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</si>
  <si>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</si>
  <si>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</si>
  <si>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</si>
  <si>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</si>
  <si>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</si>
  <si>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</si>
  <si>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</si>
  <si>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</si>
  <si>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</si>
  <si>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</si>
  <si>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</si>
  <si>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</si>
  <si>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</si>
  <si>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</si>
  <si>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</si>
  <si>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</si>
  <si>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</si>
  <si>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</si>
  <si>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</si>
  <si>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</si>
  <si>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</si>
  <si>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</si>
  <si>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</si>
  <si>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</si>
  <si>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</si>
  <si>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</si>
  <si>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</si>
  <si>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</si>
  <si>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</si>
  <si>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</si>
  <si>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</si>
  <si>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</si>
  <si>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</si>
  <si>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</si>
  <si>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</si>
  <si>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</si>
  <si>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</si>
  <si>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</si>
  <si>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</si>
  <si>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</si>
  <si>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</si>
  <si>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</si>
  <si>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</si>
  <si>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</si>
  <si>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</si>
  <si>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</si>
  <si>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</si>
  <si>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</si>
  <si>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</si>
  <si>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</si>
  <si>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</si>
  <si>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</si>
  <si>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</si>
  <si>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</si>
  <si>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</si>
  <si>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</si>
  <si>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</si>
  <si>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</si>
  <si>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</si>
  <si>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</si>
  <si>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</si>
  <si>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</si>
  <si>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</si>
  <si>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</si>
  <si>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</si>
  <si>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</si>
  <si>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</si>
  <si>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</si>
  <si>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</si>
  <si>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</si>
  <si>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</si>
  <si>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</si>
  <si>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</si>
  <si>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</si>
  <si>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</si>
  <si>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</si>
  <si>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</si>
  <si>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</si>
  <si>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</si>
  <si>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</si>
  <si>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</si>
  <si>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</si>
  <si>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</si>
  <si>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</si>
  <si>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</si>
  <si>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</si>
  <si>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</si>
  <si>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</si>
  <si>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</si>
  <si>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</si>
  <si>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</si>
  <si>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</si>
  <si>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</si>
  <si>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</si>
  <si>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</si>
  <si>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</si>
  <si>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</si>
  <si>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</si>
  <si>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</si>
  <si>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</si>
  <si>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</si>
  <si>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</si>
  <si>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</si>
  <si>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</si>
  <si>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</si>
  <si>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</si>
  <si>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</si>
  <si>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</si>
  <si>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</si>
  <si>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</si>
  <si>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</si>
  <si>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</si>
  <si>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</si>
  <si>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</si>
  <si>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</si>
  <si>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</si>
  <si>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</si>
  <si>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</si>
  <si>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</si>
  <si>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</si>
  <si>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</si>
  <si>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</si>
  <si>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</si>
  <si>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</si>
  <si>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</si>
  <si>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</si>
  <si>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</si>
  <si>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</si>
  <si>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</si>
  <si>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</si>
  <si>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</si>
  <si>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</si>
  <si>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</si>
  <si>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</si>
  <si>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</si>
  <si>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</si>
  <si>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</si>
  <si>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</si>
  <si>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</si>
  <si>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</si>
  <si>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</si>
  <si>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</si>
  <si>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</si>
  <si>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</si>
  <si>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</si>
  <si>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</si>
  <si>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</si>
  <si>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</si>
  <si>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</si>
  <si>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</si>
  <si>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</si>
  <si>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</si>
  <si>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</si>
  <si>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</si>
  <si>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</si>
  <si>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</si>
  <si>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</si>
  <si>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</si>
  <si>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</si>
  <si>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</si>
  <si>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</si>
  <si>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</si>
  <si>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</si>
  <si>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</si>
  <si>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</si>
  <si>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</si>
  <si>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</si>
  <si>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</si>
  <si>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</si>
  <si>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</si>
  <si>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</si>
  <si>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</si>
  <si>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</si>
  <si>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</si>
  <si>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</si>
  <si>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</si>
  <si>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</si>
  <si>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</si>
  <si>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</si>
  <si>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</si>
  <si>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</si>
  <si>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</si>
  <si>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</si>
  <si>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</si>
  <si>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</si>
  <si>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</si>
  <si>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</si>
  <si>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</si>
  <si>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</si>
  <si>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</si>
  <si>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</si>
  <si>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</si>
  <si>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</si>
  <si>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</si>
  <si>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</si>
  <si>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</si>
  <si>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</si>
  <si>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</si>
  <si>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</si>
  <si>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</si>
  <si>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</si>
  <si>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</si>
  <si>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</si>
  <si>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</si>
  <si>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</si>
  <si>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</si>
  <si>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</si>
  <si>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</si>
  <si>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</si>
  <si>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</si>
  <si>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</si>
  <si>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</si>
  <si>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</si>
  <si>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</si>
  <si>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</si>
  <si>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</si>
  <si>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</si>
  <si>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</si>
  <si>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</si>
  <si>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</si>
  <si>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</si>
  <si>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</si>
  <si>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</si>
  <si>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</si>
  <si>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</si>
  <si>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</si>
  <si>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</si>
  <si>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</si>
  <si>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</si>
  <si>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</si>
  <si>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</si>
  <si>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</si>
  <si>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</si>
  <si>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</si>
  <si>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</si>
  <si>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</si>
  <si>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</si>
  <si>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</si>
  <si>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</si>
  <si>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</si>
  <si>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</si>
  <si>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</si>
  <si>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</si>
  <si>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</si>
  <si>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</si>
  <si>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</si>
  <si>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</si>
  <si>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</si>
  <si>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</si>
  <si>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</si>
  <si>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</si>
  <si>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</si>
  <si>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</si>
  <si>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</si>
  <si>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</si>
  <si>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</si>
  <si>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</si>
  <si>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</si>
  <si>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</si>
  <si>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</si>
  <si>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</si>
  <si>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</si>
  <si>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</si>
  <si>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</si>
  <si>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</si>
  <si>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</si>
  <si>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</si>
  <si>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</si>
  <si>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</si>
  <si>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</si>
  <si>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</si>
  <si>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</si>
  <si>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</si>
  <si>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</si>
  <si>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</si>
  <si>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</si>
  <si>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</si>
  <si>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</si>
  <si>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</si>
  <si>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</si>
  <si>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</si>
  <si>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</si>
  <si>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</si>
  <si>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</si>
  <si>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</si>
  <si>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</si>
  <si>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</si>
  <si>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</si>
  <si>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</si>
  <si>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</si>
  <si>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</si>
  <si>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</si>
  <si>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</si>
  <si>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</si>
  <si>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</si>
  <si>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</si>
  <si>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</si>
  <si>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</si>
  <si>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</si>
  <si>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</si>
  <si>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</si>
  <si>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</si>
  <si>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</si>
  <si>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</si>
  <si>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</si>
  <si>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</si>
  <si>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</si>
  <si>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</si>
  <si>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</si>
  <si>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</si>
  <si>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</si>
  <si>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</si>
  <si>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</si>
  <si>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</si>
  <si>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</si>
  <si>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</si>
  <si>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</si>
  <si>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</si>
  <si>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</si>
  <si>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</si>
  <si>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</si>
  <si>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</si>
  <si>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</si>
  <si>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</si>
  <si>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</si>
  <si>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</si>
  <si>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</si>
  <si>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</si>
  <si>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</si>
  <si>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</si>
  <si>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</si>
  <si>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</si>
  <si>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</si>
  <si>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</si>
  <si>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</si>
  <si>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</si>
  <si>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</si>
  <si>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</si>
  <si>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</si>
  <si>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</si>
  <si>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</si>
  <si>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</si>
  <si>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</si>
  <si>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</si>
  <si>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</si>
  <si>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</si>
  <si>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</si>
  <si>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</si>
  <si>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</si>
  <si>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</si>
  <si>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</si>
  <si>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</si>
  <si>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</si>
  <si>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</si>
  <si>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</si>
  <si>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</si>
  <si>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</si>
  <si>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</si>
  <si>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</si>
  <si>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</si>
  <si>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</si>
  <si>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</si>
  <si>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</si>
  <si>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</si>
  <si>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</si>
  <si>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</si>
  <si>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</si>
  <si>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</si>
  <si>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</si>
  <si>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</si>
  <si>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</si>
  <si>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</si>
  <si>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</si>
  <si>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</si>
  <si>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</si>
  <si>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</si>
  <si>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</si>
  <si>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</si>
  <si>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</si>
  <si>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</si>
  <si>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</si>
  <si>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</si>
  <si>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</si>
  <si>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</si>
  <si>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</si>
  <si>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</si>
  <si>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</si>
  <si>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</si>
  <si>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</si>
  <si>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</si>
  <si>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</si>
  <si>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</si>
  <si>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</si>
  <si>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</si>
  <si>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</si>
  <si>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</si>
  <si>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</si>
  <si>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</si>
  <si>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</si>
  <si>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</si>
  <si>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</si>
  <si>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</si>
  <si>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</si>
  <si>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</si>
  <si>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</si>
  <si>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</si>
  <si>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</si>
  <si>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</si>
  <si>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</si>
  <si>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</si>
  <si>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</si>
  <si>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</si>
  <si>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</si>
  <si>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</si>
  <si>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</si>
  <si>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</si>
  <si>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</si>
  <si>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</si>
  <si>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</si>
  <si>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</si>
  <si>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</si>
  <si>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</si>
  <si>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</si>
  <si>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</si>
  <si>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</si>
  <si>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</si>
  <si>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</si>
  <si>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</si>
  <si>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</si>
  <si>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</si>
  <si>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</si>
  <si>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</si>
  <si>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</si>
  <si>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</si>
  <si>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</si>
  <si>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</si>
  <si>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</si>
  <si>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</si>
  <si>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</si>
  <si>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</si>
  <si>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</si>
  <si>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</si>
  <si>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</si>
  <si>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</si>
  <si>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</si>
  <si>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</si>
  <si>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</si>
  <si>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</si>
  <si>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</si>
  <si>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</si>
  <si>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</si>
  <si>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</si>
  <si>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</si>
  <si>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</si>
  <si>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</si>
  <si>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</si>
  <si>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</si>
  <si>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</si>
  <si>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</si>
  <si>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</si>
  <si>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</si>
  <si>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</si>
  <si>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</si>
  <si>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</si>
  <si>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</si>
  <si>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</si>
  <si>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</si>
  <si>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</si>
  <si>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</si>
  <si>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</si>
  <si>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</si>
  <si>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</si>
  <si>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</si>
  <si>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</si>
  <si>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</si>
  <si>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</si>
  <si>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</si>
  <si>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</si>
  <si>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</si>
  <si>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</si>
  <si>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</si>
  <si>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</si>
  <si>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</si>
  <si>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</si>
  <si>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</si>
  <si>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</si>
  <si>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</si>
  <si>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</si>
  <si>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</si>
  <si>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</si>
  <si>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</si>
  <si>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</si>
  <si>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</si>
  <si>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</si>
  <si>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</si>
  <si>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</si>
  <si>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</si>
  <si>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</si>
  <si>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</si>
  <si>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</si>
  <si>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</si>
  <si>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</si>
  <si>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</si>
  <si>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</si>
  <si>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</si>
  <si>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</si>
  <si>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</si>
  <si>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</si>
  <si>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</si>
  <si>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</si>
  <si>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</si>
  <si>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</si>
  <si>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</si>
  <si>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</si>
  <si>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</si>
  <si>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</si>
  <si>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</si>
  <si>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</si>
  <si>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</si>
  <si>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</si>
  <si>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</si>
  <si>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</si>
  <si>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</si>
  <si>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</si>
  <si>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</si>
  <si>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</si>
  <si>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</si>
  <si>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</si>
  <si>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</si>
  <si>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</si>
  <si>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</si>
  <si>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</si>
  <si>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</si>
  <si>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</si>
  <si>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</si>
  <si>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</si>
  <si>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</si>
  <si>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</si>
  <si>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</si>
  <si>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</si>
  <si>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</si>
  <si>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</si>
  <si>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</si>
  <si>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</si>
  <si>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</si>
  <si>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</si>
  <si>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</si>
  <si>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</si>
  <si>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</si>
  <si>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</si>
  <si>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</si>
  <si>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</si>
  <si>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</si>
  <si>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</si>
  <si>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</si>
  <si>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</si>
  <si>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</si>
  <si>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</si>
  <si>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</si>
  <si>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</si>
  <si>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</si>
  <si>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</si>
  <si>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</si>
  <si>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</si>
  <si>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</si>
  <si>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</si>
  <si>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</si>
  <si>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</si>
  <si>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</si>
  <si>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</si>
  <si>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</si>
  <si>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</si>
  <si>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</si>
  <si>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</si>
  <si>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</si>
  <si>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</si>
  <si>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</si>
  <si>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</si>
  <si>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</si>
  <si>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</si>
  <si>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</si>
  <si>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</si>
  <si>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</si>
  <si>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</si>
  <si>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</si>
  <si>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</si>
  <si>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</si>
  <si>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</si>
  <si>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</si>
  <si>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</si>
  <si>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</si>
  <si>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</si>
  <si>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</si>
  <si>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</si>
  <si>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</si>
  <si>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</si>
  <si>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</si>
  <si>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</si>
  <si>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</si>
  <si>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</si>
  <si>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</si>
  <si>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</si>
  <si>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</si>
  <si>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</si>
  <si>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</si>
  <si>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</si>
  <si>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</si>
  <si>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</si>
  <si>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</si>
  <si>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</si>
  <si>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</si>
  <si>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</si>
  <si>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</si>
  <si>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</si>
  <si>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</si>
  <si>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</si>
  <si>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</si>
  <si>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</si>
  <si>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</si>
  <si>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</si>
  <si>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</si>
  <si>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</si>
  <si>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</si>
  <si>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</si>
  <si>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</si>
  <si>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</si>
  <si>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</si>
  <si>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</si>
  <si>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</si>
  <si>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</si>
  <si>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</si>
  <si>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</si>
  <si>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</si>
  <si>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</si>
  <si>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</si>
  <si>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</si>
  <si>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</si>
  <si>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</si>
  <si>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</si>
  <si>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</si>
  <si>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</si>
  <si>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</si>
  <si>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</si>
  <si>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</si>
  <si>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</si>
  <si>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</si>
  <si>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</si>
  <si>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</si>
  <si>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</si>
  <si>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</si>
  <si>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</si>
  <si>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</si>
  <si>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</si>
  <si>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</si>
  <si>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</si>
  <si>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</si>
  <si>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</si>
  <si>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</si>
  <si>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</si>
  <si>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</si>
  <si>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</si>
  <si>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</si>
  <si>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</si>
  <si>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</si>
  <si>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</si>
  <si>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</si>
  <si>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</si>
  <si>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</si>
  <si>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</si>
  <si>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</si>
  <si>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</si>
  <si>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</si>
  <si>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</si>
  <si>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</si>
  <si>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</si>
  <si>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</si>
  <si>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</si>
  <si>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</si>
  <si>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</si>
  <si>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</si>
  <si>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</si>
  <si>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</si>
  <si>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</si>
  <si>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</si>
  <si>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</si>
  <si>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</si>
  <si>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</si>
  <si>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</si>
  <si>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</si>
  <si>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</si>
  <si>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</si>
  <si>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</si>
  <si>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</si>
  <si>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</si>
  <si>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</si>
  <si>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</si>
  <si>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</si>
  <si>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</si>
  <si>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</si>
  <si>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</si>
  <si>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</si>
  <si>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</si>
  <si>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</si>
  <si>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</si>
  <si>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</si>
  <si>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</si>
  <si>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</si>
  <si>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</si>
  <si>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</si>
  <si>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</si>
  <si>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</si>
  <si>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</si>
  <si>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</si>
  <si>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</si>
  <si>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</si>
  <si>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</si>
  <si>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</si>
  <si>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</si>
  <si>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</si>
  <si>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</si>
  <si>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</si>
  <si>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</si>
  <si>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</si>
  <si>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</si>
  <si>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</si>
  <si>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</si>
  <si>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</si>
  <si>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</si>
  <si>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</si>
  <si>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</si>
  <si>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</si>
  <si>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</si>
  <si>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</si>
  <si>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</si>
  <si>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</si>
  <si>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</si>
  <si>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</si>
  <si>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</si>
  <si>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</si>
  <si>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</si>
  <si>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</si>
  <si>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</si>
  <si>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</si>
  <si>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</si>
  <si>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</si>
  <si>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</si>
  <si>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</si>
  <si>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</si>
  <si>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</si>
  <si>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</si>
  <si>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</si>
  <si>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</si>
  <si>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</si>
  <si>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</si>
  <si>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</si>
  <si>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</si>
  <si>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</si>
  <si>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</si>
  <si>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</si>
  <si>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</si>
  <si>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</si>
  <si>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</si>
  <si>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</si>
  <si>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</si>
  <si>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</si>
  <si>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</si>
  <si>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</si>
  <si>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</si>
  <si>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</si>
  <si>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</si>
  <si>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</si>
  <si>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</si>
  <si>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</si>
  <si>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</si>
  <si>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</si>
  <si>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</si>
  <si>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</si>
  <si>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</si>
  <si>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</si>
  <si>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</si>
  <si>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</si>
  <si>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</si>
  <si>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</si>
  <si>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</si>
  <si>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</si>
  <si>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</si>
  <si>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</si>
  <si>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</si>
  <si>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</si>
  <si>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</si>
  <si>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</si>
  <si>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</si>
  <si>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</si>
  <si>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</si>
  <si>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</si>
  <si>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</si>
  <si>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</si>
  <si>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</si>
  <si>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</si>
  <si>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</si>
  <si>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</si>
  <si>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</si>
  <si>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</si>
  <si>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</si>
  <si>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</si>
  <si>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</si>
  <si>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</si>
  <si>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</si>
  <si>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</si>
  <si>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</si>
  <si>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</si>
  <si>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</si>
  <si>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</si>
  <si>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</si>
  <si>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</si>
  <si>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</si>
  <si>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</si>
  <si>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</si>
  <si>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</si>
  <si>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</si>
  <si>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</si>
  <si>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</si>
  <si>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</si>
  <si>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</si>
  <si>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</si>
  <si>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</si>
  <si>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</si>
  <si>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</si>
  <si>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</si>
  <si>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</si>
  <si>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</si>
  <si>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</si>
  <si>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</si>
  <si>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</si>
  <si>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</si>
  <si>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</si>
  <si>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</si>
  <si>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</si>
  <si>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</si>
  <si>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</si>
  <si>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</si>
  <si>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</si>
  <si>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</si>
  <si>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</si>
  <si>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</si>
  <si>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</si>
  <si>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</si>
  <si>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</si>
  <si>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</si>
  <si>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</si>
  <si>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</si>
  <si>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</si>
  <si>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</si>
  <si>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</si>
  <si>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</si>
  <si>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</si>
  <si>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</si>
  <si>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</si>
  <si>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</si>
  <si>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</si>
  <si>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</si>
  <si>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</si>
  <si>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</si>
  <si>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</si>
  <si>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</si>
  <si>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</si>
  <si>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</si>
  <si>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</si>
  <si>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</si>
  <si>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</si>
  <si>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</si>
  <si>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</si>
  <si>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</si>
  <si>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</si>
  <si>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</si>
  <si>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</si>
  <si>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</si>
  <si>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</si>
  <si>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</si>
  <si>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</si>
  <si>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</si>
  <si>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</si>
  <si>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</si>
  <si>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</si>
  <si>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</si>
  <si>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</si>
  <si>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</si>
  <si>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</si>
  <si>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</si>
  <si>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</si>
  <si>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</si>
  <si>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</si>
  <si>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</si>
  <si>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</si>
  <si>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</si>
  <si>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</si>
  <si>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</si>
  <si>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</si>
  <si>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</si>
  <si>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</si>
  <si>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</si>
  <si>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</si>
  <si>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</si>
  <si>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</si>
  <si>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</si>
  <si>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</si>
  <si>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</si>
  <si>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</si>
  <si>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</si>
  <si>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</si>
  <si>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</si>
  <si>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</si>
  <si>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</si>
  <si>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</si>
  <si>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</si>
  <si>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</si>
  <si>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</si>
  <si>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</si>
  <si>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</si>
  <si>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</si>
  <si>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</si>
  <si>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</si>
  <si>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</si>
  <si>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</si>
  <si>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</si>
  <si>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</si>
  <si>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</si>
  <si>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</si>
  <si>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</si>
  <si>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</si>
  <si>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</si>
  <si>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</si>
  <si>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</si>
  <si>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</si>
  <si>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</si>
  <si>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</si>
  <si>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</si>
  <si>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</si>
  <si>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</si>
  <si>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</si>
  <si>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</si>
  <si>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</si>
  <si>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</si>
  <si>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</si>
  <si>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</si>
  <si>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</si>
  <si>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</si>
  <si>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</si>
  <si>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</si>
  <si>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</si>
  <si>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</si>
  <si>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</si>
  <si>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</si>
  <si>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</si>
  <si>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</si>
  <si>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</si>
  <si>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</si>
  <si>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</si>
  <si>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</si>
  <si>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</si>
  <si>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</si>
  <si>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</si>
  <si>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</si>
  <si>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</si>
  <si>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</si>
  <si>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</si>
  <si>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</si>
  <si>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</si>
  <si>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</si>
  <si>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</si>
  <si>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</si>
  <si>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</si>
  <si>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</si>
  <si>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</si>
  <si>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</si>
  <si>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</si>
  <si>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</si>
  <si>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</si>
  <si>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</si>
  <si>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</si>
  <si>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</si>
  <si>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</si>
  <si>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</si>
  <si>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</si>
  <si>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</si>
  <si>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</si>
  <si>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</si>
  <si>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</si>
  <si>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</si>
  <si>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</si>
  <si>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</si>
  <si>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</si>
  <si>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</si>
  <si>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</si>
  <si>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</si>
  <si>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</si>
  <si>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</si>
  <si>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</si>
  <si>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</si>
  <si>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</si>
  <si>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</si>
  <si>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</si>
  <si>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</si>
  <si>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</si>
  <si>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</si>
  <si>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</si>
  <si>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</si>
  <si>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</si>
  <si>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</si>
  <si>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</si>
  <si>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</si>
  <si>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</si>
  <si>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</si>
  <si>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</si>
  <si>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</si>
  <si>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</si>
  <si>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</si>
  <si>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</si>
  <si>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</si>
  <si>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</si>
  <si>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</si>
  <si>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</si>
  <si>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</si>
  <si>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</si>
  <si>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</si>
  <si>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</si>
  <si>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</si>
  <si>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</si>
  <si>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</si>
  <si>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</si>
  <si>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</si>
  <si>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</si>
  <si>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</si>
  <si>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</si>
  <si>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</si>
  <si>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</si>
  <si>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</si>
  <si>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</si>
  <si>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</si>
  <si>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</si>
  <si>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</si>
  <si>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</si>
  <si>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</si>
  <si>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</si>
  <si>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</si>
  <si>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</si>
  <si>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</si>
  <si>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</si>
  <si>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</si>
  <si>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</si>
  <si>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</si>
  <si>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</si>
  <si>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</si>
  <si>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</si>
  <si>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</si>
  <si>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</si>
  <si>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</si>
  <si>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</si>
  <si>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</si>
  <si>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</si>
  <si>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</si>
  <si>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</si>
  <si>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</si>
  <si>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</si>
  <si>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</si>
  <si>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</si>
  <si>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</si>
  <si>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</si>
  <si>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</si>
  <si>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</si>
  <si>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</si>
  <si>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</si>
  <si>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</si>
  <si>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</si>
  <si>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</si>
  <si>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</si>
  <si>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</si>
  <si>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</si>
  <si>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</si>
  <si>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</si>
  <si>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</si>
  <si>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</si>
  <si>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</si>
  <si>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</si>
  <si>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</si>
  <si>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</si>
  <si>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</si>
  <si>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</si>
  <si>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</si>
  <si>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</si>
  <si>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</si>
  <si>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</si>
  <si>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</si>
  <si>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</si>
  <si>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</si>
  <si>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</si>
  <si>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</si>
  <si>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</si>
  <si>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</si>
  <si>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</si>
  <si>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</si>
  <si>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</si>
  <si>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</si>
  <si>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</si>
  <si>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</si>
  <si>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</si>
  <si>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</si>
  <si>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</si>
  <si>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</si>
  <si>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</si>
  <si>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</si>
  <si>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</si>
  <si>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</si>
  <si>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</si>
  <si>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</si>
  <si>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</si>
  <si>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</si>
  <si>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</si>
  <si>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</si>
  <si>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</si>
  <si>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</si>
  <si>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</si>
  <si>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</si>
  <si>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</si>
  <si>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</si>
  <si>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</si>
  <si>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</si>
  <si>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</si>
  <si>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</si>
  <si>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</si>
  <si>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</si>
  <si>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</si>
  <si>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</si>
  <si>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</si>
  <si>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</si>
  <si>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</si>
  <si>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</si>
  <si>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</si>
  <si>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</si>
  <si>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</si>
  <si>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</si>
  <si>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</si>
  <si>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</si>
  <si>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</si>
  <si>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</si>
  <si>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</si>
  <si>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</si>
  <si>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</si>
  <si>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</si>
  <si>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</si>
  <si>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</si>
  <si>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</si>
  <si>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</si>
  <si>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</si>
  <si>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</si>
  <si>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</si>
  <si>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</si>
  <si>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</si>
  <si>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</si>
  <si>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</si>
  <si>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</si>
  <si>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</si>
  <si>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</si>
  <si>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</si>
  <si>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</si>
  <si>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</si>
  <si>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</si>
  <si>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</si>
  <si>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</si>
  <si>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</si>
  <si>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</si>
  <si>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</si>
  <si>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</si>
  <si>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</si>
  <si>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</si>
  <si>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</si>
  <si>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</si>
  <si>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</si>
  <si>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</si>
  <si>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</si>
  <si>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</si>
  <si>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</si>
  <si>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</si>
  <si>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</si>
  <si>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</si>
  <si>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</si>
  <si>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</si>
  <si>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</si>
  <si>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</si>
  <si>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</si>
  <si>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</si>
  <si>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</si>
  <si>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</si>
  <si>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</si>
  <si>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</si>
  <si>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</si>
  <si>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</si>
  <si>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</si>
  <si>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</si>
  <si>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</si>
  <si>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</si>
  <si>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</si>
  <si>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</si>
  <si>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</si>
  <si>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</si>
  <si>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</si>
  <si>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</si>
  <si>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</si>
  <si>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</si>
  <si>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</si>
  <si>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</si>
  <si>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</si>
  <si>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</si>
  <si>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</si>
  <si>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</si>
  <si>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</si>
  <si>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</si>
  <si>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</si>
  <si>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</si>
  <si>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</si>
  <si>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</si>
  <si>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</si>
  <si>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</si>
  <si>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</si>
  <si>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</si>
  <si>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</si>
  <si>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</si>
  <si>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</si>
  <si>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</si>
  <si>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</si>
  <si>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</si>
  <si>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</si>
  <si>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</si>
  <si>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</si>
  <si>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</si>
  <si>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</si>
  <si>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</si>
  <si>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</si>
  <si>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</si>
  <si>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</si>
  <si>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</si>
  <si>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</si>
  <si>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</si>
  <si>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</si>
  <si>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</si>
  <si>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</si>
  <si>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</si>
  <si>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</si>
  <si>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</si>
  <si>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</si>
  <si>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</si>
  <si>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</si>
  <si>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</si>
  <si>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</si>
  <si>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</si>
  <si>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</si>
  <si>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</si>
  <si>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</si>
  <si>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</si>
  <si>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</si>
  <si>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</si>
  <si>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</si>
  <si>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</si>
  <si>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</si>
  <si>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</si>
  <si>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</si>
  <si>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</si>
  <si>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</si>
  <si>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</si>
  <si>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</si>
  <si>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</si>
  <si>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</si>
  <si>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</si>
  <si>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</si>
  <si>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</si>
  <si>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</si>
  <si>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</si>
  <si>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</si>
  <si>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</si>
  <si>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</si>
  <si>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</si>
  <si>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</si>
  <si>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</si>
  <si>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</si>
  <si>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</si>
  <si>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</si>
  <si>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</si>
  <si>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</si>
  <si>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</si>
  <si>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</si>
  <si>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</si>
  <si>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</si>
  <si>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</si>
  <si>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Average Donation </t>
  </si>
  <si>
    <t xml:space="preserve">Parent Category </t>
  </si>
  <si>
    <t>Sub-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</si>
  <si>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</si>
  <si>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</si>
  <si>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</si>
  <si>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</si>
  <si>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</si>
  <si>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</si>
  <si>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</si>
  <si>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</si>
  <si>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</si>
  <si>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</si>
  <si>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</si>
  <si>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</si>
  <si>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</si>
  <si>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</si>
  <si>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</si>
  <si>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</si>
  <si>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</si>
  <si>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</si>
  <si>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</si>
  <si>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</si>
  <si>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</si>
  <si>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</si>
  <si>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</si>
  <si>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</si>
  <si>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</si>
  <si>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</si>
  <si>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</si>
  <si>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</si>
  <si>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</si>
  <si>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</si>
  <si>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</si>
  <si>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</si>
  <si>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</si>
  <si>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</si>
  <si>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</si>
  <si>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(All)</t>
  </si>
  <si>
    <t>Row Labels</t>
  </si>
  <si>
    <t>Count of outcome</t>
  </si>
  <si>
    <t>Data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</si>
  <si>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</si>
  <si>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</si>
  <si>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</si>
  <si>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</si>
  <si>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</si>
  <si>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</si>
  <si>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</si>
  <si>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</si>
  <si>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</si>
  <si>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</si>
  <si>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</si>
  <si>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</si>
  <si>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</si>
  <si>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</si>
  <si>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</si>
  <si>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</si>
  <si>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</si>
  <si>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 xml:space="preserve">Number Cancelled </t>
  </si>
  <si>
    <t xml:space="preserve">Total Projects </t>
  </si>
  <si>
    <t>Percentage Successful</t>
  </si>
  <si>
    <t xml:space="preserve">Percentage Failed 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</si>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</sst>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18" fillId="0" borderId="0" xfId="0" applyFont="1"/>
    <xf numFmtId="9" fontId="0" fillId="0" borderId="0" xfId="42" applyNumberFormat="1" applyFont="1"/>
    <xf numFmtId="0" fontId="0" fillId="0" borderId="0" xfId="0" applyAlignment="1">
      <alignment horizontal="left" indent="3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84AF1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84AF1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84AF1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84AF1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84AF1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84AF1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B2B2B"/>
        <name val="Roboto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84AF1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7078227-A9DF-C24F-BF97-4B20FA94F082}"/>
  </tableStyles>
  <colors>
    <mruColors>
      <color rgb="FFA84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[CrowdfundingBook.xlsx]Part 1!PivotTable4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3600174978126"/>
          <c:y val="7.1712962962962964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9-A745-8786-17C260614107}"/>
            </c:ext>
          </c:extLst>
        </c:ser>
        <c:ser>
          <c:idx val="1"/>
          <c:order val="1"/>
          <c:tx>
            <c:strRef>
              <c:f>'Part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B9-A745-8786-17C260614107}"/>
            </c:ext>
          </c:extLst>
        </c:ser>
        <c:ser>
          <c:idx val="2"/>
          <c:order val="2"/>
          <c:tx>
            <c:strRef>
              <c:f>'Part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9-A745-8786-17C260614107}"/>
            </c:ext>
          </c:extLst>
        </c:ser>
        <c:ser>
          <c:idx val="3"/>
          <c:order val="3"/>
          <c:tx>
            <c:strRef>
              <c:f>'Part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B9-A745-8786-17C260614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596912"/>
        <c:axId val="782856080"/>
      </c:barChart>
      <c:catAx>
        <c:axId val="7345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56080"/>
        <c:crosses val="autoZero"/>
        <c:auto val="1"/>
        <c:lblAlgn val="ctr"/>
        <c:lblOffset val="100"/>
        <c:noMultiLvlLbl val="0"/>
      </c:catAx>
      <c:valAx>
        <c:axId val="7828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[CrowdfundingBook.xlsx]Part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3-BA47-A187-6047E0D93324}"/>
            </c:ext>
          </c:extLst>
        </c:ser>
        <c:ser>
          <c:idx val="1"/>
          <c:order val="1"/>
          <c:tx>
            <c:strRef>
              <c:f>'Part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3-BA47-A187-6047E0D93324}"/>
            </c:ext>
          </c:extLst>
        </c:ser>
        <c:ser>
          <c:idx val="2"/>
          <c:order val="2"/>
          <c:tx>
            <c:strRef>
              <c:f>'Part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3-BA47-A187-6047E0D93324}"/>
            </c:ext>
          </c:extLst>
        </c:ser>
        <c:ser>
          <c:idx val="3"/>
          <c:order val="3"/>
          <c:tx>
            <c:strRef>
              <c:f>'Part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3-BA47-A187-6047E0D9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5418016"/>
        <c:axId val="737842432"/>
      </c:barChart>
      <c:catAx>
        <c:axId val="7554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2432"/>
        <c:crosses val="autoZero"/>
        <c:auto val="1"/>
        <c:lblAlgn val="ctr"/>
        <c:lblOffset val="100"/>
        <c:noMultiLvlLbl val="0"/>
      </c:catAx>
      <c:valAx>
        <c:axId val="7378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[CrowdfundingBook.xlsx]Part 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4B4C-8389-8BCDC615D819}"/>
            </c:ext>
          </c:extLst>
        </c:ser>
        <c:ser>
          <c:idx val="1"/>
          <c:order val="1"/>
          <c:tx>
            <c:strRef>
              <c:f>'Part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4-4B4C-8389-8BCDC615D819}"/>
            </c:ext>
          </c:extLst>
        </c:ser>
        <c:ser>
          <c:idx val="2"/>
          <c:order val="2"/>
          <c:tx>
            <c:strRef>
              <c:f>'Part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4-4B4C-8389-8BCDC615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62976"/>
        <c:axId val="737784064"/>
      </c:lineChart>
      <c:catAx>
        <c:axId val="7890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84064"/>
        <c:crosses val="autoZero"/>
        <c:auto val="1"/>
        <c:lblAlgn val="ctr"/>
        <c:lblOffset val="100"/>
        <c:noMultiLvlLbl val="0"/>
      </c:catAx>
      <c:valAx>
        <c:axId val="7377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6-1842-86AD-485D2D608B5C}"/>
            </c:ext>
          </c:extLst>
        </c:ser>
        <c:ser>
          <c:idx val="5"/>
          <c:order val="1"/>
          <c:tx>
            <c:strRef>
              <c:f>'Bonus 1'!$G$1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26-1842-86AD-485D2D608B5C}"/>
            </c:ext>
          </c:extLst>
        </c:ser>
        <c:ser>
          <c:idx val="6"/>
          <c:order val="2"/>
          <c:tx>
            <c:strRef>
              <c:f>'Bonus 1'!$H$1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26-1842-86AD-485D2D60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31568"/>
        <c:axId val="800143376"/>
      </c:lineChart>
      <c:catAx>
        <c:axId val="7889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43376"/>
        <c:crosses val="autoZero"/>
        <c:auto val="1"/>
        <c:lblAlgn val="ctr"/>
        <c:lblOffset val="100"/>
        <c:noMultiLvlLbl val="0"/>
      </c:catAx>
      <c:valAx>
        <c:axId val="8001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171450</xdr:rowOff>
    </xdr:from>
    <xdr:to>
      <xdr:col>12</xdr:col>
      <xdr:colOff>768350</xdr:colOff>
      <xdr:row>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BB953-B9B2-D343-8A37-1F16539A1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4</xdr:row>
      <xdr:rowOff>31750</xdr:rowOff>
    </xdr:from>
    <xdr:to>
      <xdr:col>12</xdr:col>
      <xdr:colOff>260350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DA473-702D-3748-B0ED-E4C405C9B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38100</xdr:rowOff>
    </xdr:from>
    <xdr:to>
      <xdr:col>11</xdr:col>
      <xdr:colOff>762000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35C7D-631C-7F44-A9FC-0C479B53B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15</xdr:row>
      <xdr:rowOff>0</xdr:rowOff>
    </xdr:from>
    <xdr:to>
      <xdr:col>6</xdr:col>
      <xdr:colOff>342900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D9BF21-962C-9B4D-9082-F32C06D33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7.900600810186" createdVersion="6" refreshedVersion="6" minRefreshableVersion="3" recordCount="1001" xr:uid="{9F64F653-C064-4C45-9002-C32F5290B97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8.519732060187" createdVersion="6" refreshedVersion="6" minRefreshableVersion="3" recordCount="1001" xr:uid="{ED35101D-310F-AD48-988A-81708719E70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 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BFC4E-4A28-DC42-8D12-2222398CF2DF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2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5DF77-4B96-064B-B862-CAAE1518F9C7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36730-C679-5A44-A0DA-23182166E8CA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D8F96E-5411-D947-BCA2-1DCCD14B39D9}" name="Table4" displayName="Table4" ref="A1:H13" totalsRowShown="0">
  <autoFilter ref="A1:H13" xr:uid="{EB791309-AEEF-7F4E-8C96-A54C569FB03B}"/>
  <tableColumns count="8">
    <tableColumn id="1" xr3:uid="{22A133AF-EC28-B649-A3F5-D234294FE06D}" name="Goal" dataDxfId="32"/>
    <tableColumn id="2" xr3:uid="{EA924100-AB6C-2D44-AD7E-9ED0696033B0}" name="Number Successful"/>
    <tableColumn id="3" xr3:uid="{EF8F9D69-B518-1E4E-9911-B3769CF8578C}" name="Number Failed "/>
    <tableColumn id="4" xr3:uid="{A8CB80AB-7E1C-794D-A80F-B15B82313068}" name="Number Cancelled "/>
    <tableColumn id="5" xr3:uid="{3EDADD4C-EC97-AF40-A626-DDCAD2C5FC04}" name="Total Projects ">
      <calculatedColumnFormula>SUM(B2:D2)</calculatedColumnFormula>
    </tableColumn>
    <tableColumn id="6" xr3:uid="{7FFEE880-917F-A14F-9BD6-C55A37E399E9}" name="Percentage Successful" dataDxfId="31" dataCellStyle="Percent">
      <calculatedColumnFormula>SUM(B2/E2)</calculatedColumnFormula>
    </tableColumn>
    <tableColumn id="7" xr3:uid="{D804466A-1A78-D547-83F3-331F8295B71B}" name="Percentage Failed " dataDxfId="29" dataCellStyle="Percent">
      <calculatedColumnFormula>(C2/E2)</calculatedColumnFormula>
    </tableColumn>
    <tableColumn id="8" xr3:uid="{9B8BCCCD-89E2-FB49-BE61-943E4DC2DC1B}" name="Percentage Cancelled " dataDxfId="30" dataCellStyle="Percent">
      <calculatedColumnFormula>SUM(D2/E2)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zoomScale="80" zoomScaleNormal="80" workbookViewId="0">
      <selection activeCell="C12" sqref="C1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33203125" style="6" bestFit="1" customWidth="1"/>
    <col min="8" max="8" width="13" bestFit="1" customWidth="1"/>
    <col min="9" max="9" width="16.6640625" bestFit="1" customWidth="1"/>
    <col min="12" max="12" width="16.1640625" bestFit="1" customWidth="1"/>
    <col min="13" max="13" width="13.1640625" bestFit="1" customWidth="1"/>
    <col min="16" max="16" width="28" bestFit="1" customWidth="1"/>
    <col min="17" max="17" width="14.33203125" bestFit="1" customWidth="1"/>
    <col min="18" max="18" width="12.5" bestFit="1" customWidth="1"/>
    <col min="19" max="19" width="21.83203125" bestFit="1" customWidth="1"/>
    <col min="20" max="20" width="20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SUM(E2/D2)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2">
        <f>(((L2/60)/60)/24)+DATE(1970,1,1)</f>
        <v>42336.25</v>
      </c>
      <c r="T2" s="12">
        <f>(((M2/60)/60)/24)+DATE(1970,1,1)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SUM(E3/D3)</f>
        <v>10.4</v>
      </c>
      <c r="G3" t="s">
        <v>20</v>
      </c>
      <c r="H3">
        <v>158</v>
      </c>
      <c r="I3" s="7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2">
        <f t="shared" ref="S3:S66" si="2">(((L3/60)/60)/24)+DATE(1970,1,1)</f>
        <v>41870.208333333336</v>
      </c>
      <c r="T3" s="12">
        <f t="shared" ref="T3:T66" si="3">(((M3/60)/60)/24)+DATE(1970,1,1)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2">
        <f t="shared" si="2"/>
        <v>41595.25</v>
      </c>
      <c r="T4" s="12">
        <f t="shared" si="3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2">
        <f t="shared" si="2"/>
        <v>43688.208333333328</v>
      </c>
      <c r="T5" s="12">
        <f t="shared" si="3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s="11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2">
        <f t="shared" si="2"/>
        <v>43485.25</v>
      </c>
      <c r="T6" s="12">
        <f t="shared" si="3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2">
        <f t="shared" si="2"/>
        <v>41149.208333333336</v>
      </c>
      <c r="T7" s="12">
        <f t="shared" si="3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2">
        <f t="shared" si="2"/>
        <v>42991.208333333328</v>
      </c>
      <c r="T8" s="12">
        <f t="shared" si="3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2">
        <f t="shared" si="2"/>
        <v>42229.208333333328</v>
      </c>
      <c r="T9" s="12">
        <f t="shared" si="3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2">
        <f t="shared" si="2"/>
        <v>40399.208333333336</v>
      </c>
      <c r="T10" s="12">
        <f t="shared" si="3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2">
        <f t="shared" si="2"/>
        <v>41536.208333333336</v>
      </c>
      <c r="T11" s="12">
        <f t="shared" si="3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2">
        <f t="shared" si="2"/>
        <v>40404.208333333336</v>
      </c>
      <c r="T12" s="12">
        <f t="shared" si="3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2">
        <f t="shared" si="2"/>
        <v>40442.208333333336</v>
      </c>
      <c r="T13" s="12">
        <f t="shared" si="3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2">
        <f t="shared" si="2"/>
        <v>43760.208333333328</v>
      </c>
      <c r="T14" s="12">
        <f t="shared" si="3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2">
        <f t="shared" si="2"/>
        <v>42532.208333333328</v>
      </c>
      <c r="T15" s="12">
        <f t="shared" si="3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2">
        <f t="shared" si="2"/>
        <v>40974.25</v>
      </c>
      <c r="T16" s="12">
        <f t="shared" si="3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2">
        <f t="shared" si="2"/>
        <v>43809.25</v>
      </c>
      <c r="T17" s="12">
        <f t="shared" si="3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2">
        <f t="shared" si="2"/>
        <v>41661.25</v>
      </c>
      <c r="T18" s="12">
        <f t="shared" si="3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2">
        <f t="shared" si="2"/>
        <v>40555.25</v>
      </c>
      <c r="T19" s="12">
        <f t="shared" si="3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2">
        <f t="shared" si="2"/>
        <v>43351.208333333328</v>
      </c>
      <c r="T20" s="12">
        <f t="shared" si="3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2">
        <f t="shared" si="2"/>
        <v>43528.25</v>
      </c>
      <c r="T21" s="12">
        <f t="shared" si="3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2">
        <f t="shared" si="2"/>
        <v>41848.208333333336</v>
      </c>
      <c r="T22" s="12">
        <f t="shared" si="3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2">
        <f t="shared" si="2"/>
        <v>40770.208333333336</v>
      </c>
      <c r="T23" s="12">
        <f t="shared" si="3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2">
        <f t="shared" si="2"/>
        <v>43193.208333333328</v>
      </c>
      <c r="T24" s="12">
        <f t="shared" si="3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2">
        <f t="shared" si="2"/>
        <v>43510.25</v>
      </c>
      <c r="T25" s="12">
        <f t="shared" si="3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2">
        <f t="shared" si="2"/>
        <v>41811.208333333336</v>
      </c>
      <c r="T26" s="12">
        <f t="shared" si="3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2">
        <f t="shared" si="2"/>
        <v>40681.208333333336</v>
      </c>
      <c r="T27" s="12">
        <f t="shared" si="3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2">
        <f t="shared" si="2"/>
        <v>43312.208333333328</v>
      </c>
      <c r="T28" s="12">
        <f t="shared" si="3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2">
        <f t="shared" si="2"/>
        <v>42280.208333333328</v>
      </c>
      <c r="T29" s="12">
        <f t="shared" si="3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2">
        <f t="shared" si="2"/>
        <v>40218.25</v>
      </c>
      <c r="T30" s="12">
        <f t="shared" si="3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2">
        <f t="shared" si="2"/>
        <v>43301.208333333328</v>
      </c>
      <c r="T31" s="12">
        <f t="shared" si="3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2">
        <f t="shared" si="2"/>
        <v>43609.208333333328</v>
      </c>
      <c r="T32" s="12">
        <f t="shared" si="3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2">
        <f t="shared" si="2"/>
        <v>42374.25</v>
      </c>
      <c r="T33" s="12">
        <f t="shared" si="3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2">
        <f t="shared" si="2"/>
        <v>43110.25</v>
      </c>
      <c r="T34" s="12">
        <f t="shared" si="3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2">
        <f t="shared" si="2"/>
        <v>41917.208333333336</v>
      </c>
      <c r="T35" s="12">
        <f t="shared" si="3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2">
        <f t="shared" si="2"/>
        <v>42817.208333333328</v>
      </c>
      <c r="T36" s="12">
        <f t="shared" si="3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2">
        <f t="shared" si="2"/>
        <v>43484.25</v>
      </c>
      <c r="T37" s="12">
        <f t="shared" si="3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2">
        <f t="shared" si="2"/>
        <v>40600.25</v>
      </c>
      <c r="T38" s="12">
        <f t="shared" si="3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2">
        <f t="shared" si="2"/>
        <v>43744.208333333328</v>
      </c>
      <c r="T39" s="12">
        <f t="shared" si="3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2">
        <f t="shared" si="2"/>
        <v>40469.208333333336</v>
      </c>
      <c r="T40" s="12">
        <f t="shared" si="3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2">
        <f t="shared" si="2"/>
        <v>41330.25</v>
      </c>
      <c r="T41" s="12">
        <f t="shared" si="3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2">
        <f t="shared" si="2"/>
        <v>40334.208333333336</v>
      </c>
      <c r="T42" s="12">
        <f t="shared" si="3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2">
        <f t="shared" si="2"/>
        <v>41156.208333333336</v>
      </c>
      <c r="T43" s="12">
        <f t="shared" si="3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2">
        <f t="shared" si="2"/>
        <v>40728.208333333336</v>
      </c>
      <c r="T44" s="12">
        <f t="shared" si="3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2">
        <f t="shared" si="2"/>
        <v>41844.208333333336</v>
      </c>
      <c r="T45" s="12">
        <f t="shared" si="3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2">
        <f t="shared" si="2"/>
        <v>43541.208333333328</v>
      </c>
      <c r="T46" s="12">
        <f t="shared" si="3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2">
        <f t="shared" si="2"/>
        <v>42676.208333333328</v>
      </c>
      <c r="T47" s="12">
        <f t="shared" si="3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2">
        <f t="shared" si="2"/>
        <v>40367.208333333336</v>
      </c>
      <c r="T48" s="12">
        <f t="shared" si="3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2">
        <f t="shared" si="2"/>
        <v>41727.208333333336</v>
      </c>
      <c r="T49" s="12">
        <f t="shared" si="3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2">
        <f t="shared" si="2"/>
        <v>42180.208333333328</v>
      </c>
      <c r="T50" s="12">
        <f t="shared" si="3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2">
        <f t="shared" si="2"/>
        <v>43758.208333333328</v>
      </c>
      <c r="T51" s="12">
        <f t="shared" si="3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2">
        <f t="shared" si="2"/>
        <v>41487.208333333336</v>
      </c>
      <c r="T52" s="12">
        <f t="shared" si="3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2">
        <f t="shared" si="2"/>
        <v>40995.208333333336</v>
      </c>
      <c r="T53" s="12">
        <f t="shared" si="3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2">
        <f t="shared" si="2"/>
        <v>40436.208333333336</v>
      </c>
      <c r="T54" s="12">
        <f t="shared" si="3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2">
        <f t="shared" si="2"/>
        <v>41779.208333333336</v>
      </c>
      <c r="T55" s="12">
        <f t="shared" si="3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2">
        <f t="shared" si="2"/>
        <v>43170.25</v>
      </c>
      <c r="T56" s="12">
        <f t="shared" si="3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2">
        <f t="shared" si="2"/>
        <v>43311.208333333328</v>
      </c>
      <c r="T57" s="12">
        <f t="shared" si="3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2">
        <f t="shared" si="2"/>
        <v>42014.25</v>
      </c>
      <c r="T58" s="12">
        <f t="shared" si="3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2">
        <f t="shared" si="2"/>
        <v>42979.208333333328</v>
      </c>
      <c r="T59" s="12">
        <f t="shared" si="3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2">
        <f t="shared" si="2"/>
        <v>42268.208333333328</v>
      </c>
      <c r="T60" s="12">
        <f t="shared" si="3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2">
        <f t="shared" si="2"/>
        <v>42898.208333333328</v>
      </c>
      <c r="T61" s="12">
        <f t="shared" si="3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2">
        <f t="shared" si="2"/>
        <v>41107.208333333336</v>
      </c>
      <c r="T62" s="12">
        <f t="shared" si="3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2">
        <f t="shared" si="2"/>
        <v>40595.25</v>
      </c>
      <c r="T63" s="12">
        <f t="shared" si="3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2">
        <f t="shared" si="2"/>
        <v>42160.208333333328</v>
      </c>
      <c r="T64" s="12">
        <f t="shared" si="3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2">
        <f t="shared" si="2"/>
        <v>42853.208333333328</v>
      </c>
      <c r="T65" s="12">
        <f t="shared" si="3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2">
        <f t="shared" si="2"/>
        <v>43283.208333333328</v>
      </c>
      <c r="T66" s="12">
        <f t="shared" si="3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SUM(E67/D67)</f>
        <v>2.3614754098360655</v>
      </c>
      <c r="G67" t="s">
        <v>20</v>
      </c>
      <c r="H67">
        <v>236</v>
      </c>
      <c r="I67" s="7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2">
        <f t="shared" ref="S67:S130" si="6">(((L67/60)/60)/24)+DATE(1970,1,1)</f>
        <v>40570.25</v>
      </c>
      <c r="T67" s="12">
        <f t="shared" ref="T67:T130" si="7">(((M67/60)/60)/24)+DATE(1970,1,1)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2">
        <f t="shared" si="6"/>
        <v>42102.208333333328</v>
      </c>
      <c r="T68" s="12">
        <f t="shared" si="7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2">
        <f t="shared" si="6"/>
        <v>40203.25</v>
      </c>
      <c r="T69" s="12">
        <f t="shared" si="7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2">
        <f t="shared" si="6"/>
        <v>42943.208333333328</v>
      </c>
      <c r="T70" s="12">
        <f t="shared" si="7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2">
        <f t="shared" si="6"/>
        <v>40531.25</v>
      </c>
      <c r="T71" s="12">
        <f t="shared" si="7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2">
        <f t="shared" si="6"/>
        <v>40484.208333333336</v>
      </c>
      <c r="T72" s="12">
        <f t="shared" si="7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2">
        <f t="shared" si="6"/>
        <v>43799.25</v>
      </c>
      <c r="T73" s="12">
        <f t="shared" si="7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2">
        <f t="shared" si="6"/>
        <v>42186.208333333328</v>
      </c>
      <c r="T74" s="12">
        <f t="shared" si="7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2">
        <f t="shared" si="6"/>
        <v>42701.25</v>
      </c>
      <c r="T75" s="12">
        <f t="shared" si="7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2">
        <f t="shared" si="6"/>
        <v>42456.208333333328</v>
      </c>
      <c r="T76" s="12">
        <f t="shared" si="7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2">
        <f t="shared" si="6"/>
        <v>43296.208333333328</v>
      </c>
      <c r="T77" s="12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2">
        <f t="shared" si="6"/>
        <v>42027.25</v>
      </c>
      <c r="T78" s="12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2">
        <f t="shared" si="6"/>
        <v>40448.208333333336</v>
      </c>
      <c r="T79" s="12">
        <f t="shared" si="7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2">
        <f t="shared" si="6"/>
        <v>43206.208333333328</v>
      </c>
      <c r="T80" s="12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2">
        <f t="shared" si="6"/>
        <v>43267.208333333328</v>
      </c>
      <c r="T81" s="12">
        <f t="shared" si="7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2">
        <f t="shared" si="6"/>
        <v>42976.208333333328</v>
      </c>
      <c r="T82" s="12">
        <f t="shared" si="7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2">
        <f t="shared" si="6"/>
        <v>43062.25</v>
      </c>
      <c r="T83" s="12">
        <f t="shared" si="7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2">
        <f t="shared" si="6"/>
        <v>43482.25</v>
      </c>
      <c r="T84" s="12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2">
        <f t="shared" si="6"/>
        <v>42579.208333333328</v>
      </c>
      <c r="T85" s="12">
        <f t="shared" si="7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2">
        <f t="shared" si="6"/>
        <v>41118.208333333336</v>
      </c>
      <c r="T86" s="12">
        <f t="shared" si="7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2">
        <f t="shared" si="6"/>
        <v>40797.208333333336</v>
      </c>
      <c r="T87" s="12">
        <f t="shared" si="7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2">
        <f t="shared" si="6"/>
        <v>42128.208333333328</v>
      </c>
      <c r="T88" s="12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2">
        <f t="shared" si="6"/>
        <v>40610.25</v>
      </c>
      <c r="T89" s="12">
        <f t="shared" si="7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2">
        <f t="shared" si="6"/>
        <v>42110.208333333328</v>
      </c>
      <c r="T90" s="12">
        <f t="shared" si="7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2">
        <f t="shared" si="6"/>
        <v>40283.208333333336</v>
      </c>
      <c r="T91" s="12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2">
        <f t="shared" si="6"/>
        <v>42425.25</v>
      </c>
      <c r="T92" s="12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2">
        <f t="shared" si="6"/>
        <v>42588.208333333328</v>
      </c>
      <c r="T93" s="12">
        <f t="shared" si="7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2">
        <f t="shared" si="6"/>
        <v>40352.208333333336</v>
      </c>
      <c r="T94" s="12">
        <f t="shared" si="7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2">
        <f t="shared" si="6"/>
        <v>41202.208333333336</v>
      </c>
      <c r="T95" s="12">
        <f t="shared" si="7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2">
        <f t="shared" si="6"/>
        <v>43562.208333333328</v>
      </c>
      <c r="T96" s="12">
        <f t="shared" si="7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2">
        <f t="shared" si="6"/>
        <v>43752.208333333328</v>
      </c>
      <c r="T97" s="12">
        <f t="shared" si="7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2">
        <f t="shared" si="6"/>
        <v>40612.25</v>
      </c>
      <c r="T98" s="12">
        <f t="shared" si="7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2">
        <f t="shared" si="6"/>
        <v>42180.208333333328</v>
      </c>
      <c r="T99" s="12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2">
        <f t="shared" si="6"/>
        <v>42212.208333333328</v>
      </c>
      <c r="T100" s="12">
        <f t="shared" si="7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2">
        <f t="shared" si="6"/>
        <v>41968.25</v>
      </c>
      <c r="T101" s="12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2">
        <f t="shared" si="6"/>
        <v>40835.208333333336</v>
      </c>
      <c r="T102" s="12">
        <f t="shared" si="7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2">
        <f t="shared" si="6"/>
        <v>42056.25</v>
      </c>
      <c r="T103" s="12">
        <f t="shared" si="7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2">
        <f t="shared" si="6"/>
        <v>43234.208333333328</v>
      </c>
      <c r="T104" s="12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2">
        <f t="shared" si="6"/>
        <v>40475.208333333336</v>
      </c>
      <c r="T105" s="12">
        <f t="shared" si="7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2">
        <f t="shared" si="6"/>
        <v>42878.208333333328</v>
      </c>
      <c r="T106" s="12">
        <f t="shared" si="7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2">
        <f t="shared" si="6"/>
        <v>41366.208333333336</v>
      </c>
      <c r="T107" s="12">
        <f t="shared" si="7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2">
        <f t="shared" si="6"/>
        <v>43716.208333333328</v>
      </c>
      <c r="T108" s="12">
        <f t="shared" si="7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2">
        <f t="shared" si="6"/>
        <v>43213.208333333328</v>
      </c>
      <c r="T109" s="12">
        <f t="shared" si="7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2">
        <f t="shared" si="6"/>
        <v>41005.208333333336</v>
      </c>
      <c r="T110" s="12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2">
        <f t="shared" si="6"/>
        <v>41651.25</v>
      </c>
      <c r="T111" s="12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2">
        <f t="shared" si="6"/>
        <v>43354.208333333328</v>
      </c>
      <c r="T112" s="12">
        <f t="shared" si="7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2">
        <f t="shared" si="6"/>
        <v>41174.208333333336</v>
      </c>
      <c r="T113" s="12">
        <f t="shared" si="7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2">
        <f t="shared" si="6"/>
        <v>41875.208333333336</v>
      </c>
      <c r="T114" s="12">
        <f t="shared" si="7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2">
        <f t="shared" si="6"/>
        <v>42990.208333333328</v>
      </c>
      <c r="T115" s="12">
        <f t="shared" si="7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2">
        <f t="shared" si="6"/>
        <v>43564.208333333328</v>
      </c>
      <c r="T116" s="12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2">
        <f t="shared" si="6"/>
        <v>43056.25</v>
      </c>
      <c r="T117" s="12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2">
        <f t="shared" si="6"/>
        <v>42265.208333333328</v>
      </c>
      <c r="T118" s="12">
        <f t="shared" si="7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2">
        <f t="shared" si="6"/>
        <v>40808.208333333336</v>
      </c>
      <c r="T119" s="12">
        <f t="shared" si="7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2">
        <f t="shared" si="6"/>
        <v>41665.25</v>
      </c>
      <c r="T120" s="12">
        <f t="shared" si="7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2">
        <f t="shared" si="6"/>
        <v>41806.208333333336</v>
      </c>
      <c r="T121" s="12">
        <f t="shared" si="7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2">
        <f t="shared" si="6"/>
        <v>42111.208333333328</v>
      </c>
      <c r="T122" s="12">
        <f t="shared" si="7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2">
        <f t="shared" si="6"/>
        <v>41917.208333333336</v>
      </c>
      <c r="T123" s="12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2">
        <f t="shared" si="6"/>
        <v>41970.25</v>
      </c>
      <c r="T124" s="12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2">
        <f t="shared" si="6"/>
        <v>42332.25</v>
      </c>
      <c r="T125" s="12">
        <f t="shared" si="7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2">
        <f t="shared" si="6"/>
        <v>43598.208333333328</v>
      </c>
      <c r="T126" s="12">
        <f t="shared" si="7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2">
        <f t="shared" si="6"/>
        <v>43362.208333333328</v>
      </c>
      <c r="T127" s="12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2">
        <f t="shared" si="6"/>
        <v>42596.208333333328</v>
      </c>
      <c r="T128" s="12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2">
        <f t="shared" si="6"/>
        <v>40310.208333333336</v>
      </c>
      <c r="T129" s="12">
        <f t="shared" si="7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2">
        <f t="shared" si="6"/>
        <v>40417.208333333336</v>
      </c>
      <c r="T130" s="12">
        <f t="shared" si="7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SUM(E131/D131)</f>
        <v>3.2026936026936029E-2</v>
      </c>
      <c r="G131" t="s">
        <v>74</v>
      </c>
      <c r="H131">
        <v>55</v>
      </c>
      <c r="I131" s="7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2">
        <f t="shared" ref="S131:S194" si="10">(((L131/60)/60)/24)+DATE(1970,1,1)</f>
        <v>42038.25</v>
      </c>
      <c r="T131" s="12">
        <f t="shared" ref="T131:T194" si="11">(((M131/60)/60)/24)+DATE(1970,1,1)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2">
        <f t="shared" si="10"/>
        <v>40842.208333333336</v>
      </c>
      <c r="T132" s="12">
        <f t="shared" si="11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2">
        <f t="shared" si="10"/>
        <v>41607.25</v>
      </c>
      <c r="T133" s="12">
        <f t="shared" si="11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2">
        <f t="shared" si="10"/>
        <v>43112.25</v>
      </c>
      <c r="T134" s="12">
        <f t="shared" si="11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2">
        <f t="shared" si="10"/>
        <v>40767.208333333336</v>
      </c>
      <c r="T135" s="12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2">
        <f t="shared" si="10"/>
        <v>40713.208333333336</v>
      </c>
      <c r="T136" s="12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2">
        <f t="shared" si="10"/>
        <v>41340.25</v>
      </c>
      <c r="T137" s="12">
        <f t="shared" si="11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2">
        <f t="shared" si="10"/>
        <v>41797.208333333336</v>
      </c>
      <c r="T138" s="12">
        <f t="shared" si="11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2">
        <f t="shared" si="10"/>
        <v>40457.208333333336</v>
      </c>
      <c r="T139" s="12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2">
        <f t="shared" si="10"/>
        <v>41180.208333333336</v>
      </c>
      <c r="T140" s="12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2">
        <f t="shared" si="10"/>
        <v>42115.208333333328</v>
      </c>
      <c r="T141" s="12">
        <f t="shared" si="11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2">
        <f t="shared" si="10"/>
        <v>43156.25</v>
      </c>
      <c r="T142" s="12">
        <f t="shared" si="11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2">
        <f t="shared" si="10"/>
        <v>42167.208333333328</v>
      </c>
      <c r="T143" s="12">
        <f t="shared" si="11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2">
        <f t="shared" si="10"/>
        <v>41005.208333333336</v>
      </c>
      <c r="T144" s="12">
        <f t="shared" si="11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2">
        <f t="shared" si="10"/>
        <v>40357.208333333336</v>
      </c>
      <c r="T145" s="12">
        <f t="shared" si="11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2">
        <f t="shared" si="10"/>
        <v>43633.208333333328</v>
      </c>
      <c r="T146" s="12">
        <f t="shared" si="11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2">
        <f t="shared" si="10"/>
        <v>41889.208333333336</v>
      </c>
      <c r="T147" s="12">
        <f t="shared" si="11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2">
        <f t="shared" si="10"/>
        <v>40855.25</v>
      </c>
      <c r="T148" s="12">
        <f t="shared" si="11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2">
        <f t="shared" si="10"/>
        <v>42534.208333333328</v>
      </c>
      <c r="T149" s="12">
        <f t="shared" si="11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2">
        <f t="shared" si="10"/>
        <v>42941.208333333328</v>
      </c>
      <c r="T150" s="12">
        <f t="shared" si="11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2">
        <f t="shared" si="10"/>
        <v>41275.25</v>
      </c>
      <c r="T151" s="12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2">
        <f t="shared" si="10"/>
        <v>43450.25</v>
      </c>
      <c r="T152" s="12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2">
        <f t="shared" si="10"/>
        <v>41799.208333333336</v>
      </c>
      <c r="T153" s="12">
        <f t="shared" si="11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2">
        <f t="shared" si="10"/>
        <v>42783.25</v>
      </c>
      <c r="T154" s="12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2">
        <f t="shared" si="10"/>
        <v>41201.208333333336</v>
      </c>
      <c r="T155" s="12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2">
        <f t="shared" si="10"/>
        <v>42502.208333333328</v>
      </c>
      <c r="T156" s="12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2">
        <f t="shared" si="10"/>
        <v>40262.208333333336</v>
      </c>
      <c r="T157" s="12">
        <f t="shared" si="11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2">
        <f t="shared" si="10"/>
        <v>43743.208333333328</v>
      </c>
      <c r="T158" s="12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2">
        <f t="shared" si="10"/>
        <v>41638.25</v>
      </c>
      <c r="T159" s="12">
        <f t="shared" si="11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2">
        <f t="shared" si="10"/>
        <v>42346.25</v>
      </c>
      <c r="T160" s="12">
        <f t="shared" si="11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2">
        <f t="shared" si="10"/>
        <v>43551.208333333328</v>
      </c>
      <c r="T161" s="12">
        <f t="shared" si="11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2">
        <f t="shared" si="10"/>
        <v>43582.208333333328</v>
      </c>
      <c r="T162" s="12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2">
        <f t="shared" si="10"/>
        <v>42270.208333333328</v>
      </c>
      <c r="T163" s="12">
        <f t="shared" si="11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2">
        <f t="shared" si="10"/>
        <v>43442.25</v>
      </c>
      <c r="T164" s="12">
        <f t="shared" si="11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2">
        <f t="shared" si="10"/>
        <v>43028.208333333328</v>
      </c>
      <c r="T165" s="12">
        <f t="shared" si="11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2">
        <f t="shared" si="10"/>
        <v>43016.208333333328</v>
      </c>
      <c r="T166" s="12">
        <f t="shared" si="11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2">
        <f t="shared" si="10"/>
        <v>42948.208333333328</v>
      </c>
      <c r="T167" s="12">
        <f t="shared" si="11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2">
        <f t="shared" si="10"/>
        <v>40534.25</v>
      </c>
      <c r="T168" s="12">
        <f t="shared" si="11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2">
        <f t="shared" si="10"/>
        <v>41435.208333333336</v>
      </c>
      <c r="T169" s="12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2">
        <f t="shared" si="10"/>
        <v>43518.25</v>
      </c>
      <c r="T170" s="12">
        <f t="shared" si="11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2">
        <f t="shared" si="10"/>
        <v>41077.208333333336</v>
      </c>
      <c r="T171" s="12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2">
        <f t="shared" si="10"/>
        <v>42950.208333333328</v>
      </c>
      <c r="T172" s="12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2">
        <f t="shared" si="10"/>
        <v>41718.208333333336</v>
      </c>
      <c r="T173" s="12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2">
        <f t="shared" si="10"/>
        <v>41839.208333333336</v>
      </c>
      <c r="T174" s="12">
        <f t="shared" si="11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2">
        <f t="shared" si="10"/>
        <v>41412.208333333336</v>
      </c>
      <c r="T175" s="12">
        <f t="shared" si="11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2">
        <f t="shared" si="10"/>
        <v>42282.208333333328</v>
      </c>
      <c r="T176" s="12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2">
        <f t="shared" si="10"/>
        <v>42613.208333333328</v>
      </c>
      <c r="T177" s="12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2">
        <f t="shared" si="10"/>
        <v>42616.208333333328</v>
      </c>
      <c r="T178" s="12">
        <f t="shared" si="11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2">
        <f t="shared" si="10"/>
        <v>40497.25</v>
      </c>
      <c r="T179" s="12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2">
        <f t="shared" si="10"/>
        <v>42999.208333333328</v>
      </c>
      <c r="T180" s="12">
        <f t="shared" si="11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2">
        <f t="shared" si="10"/>
        <v>41350.208333333336</v>
      </c>
      <c r="T181" s="12">
        <f t="shared" si="11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2">
        <f t="shared" si="10"/>
        <v>40259.208333333336</v>
      </c>
      <c r="T182" s="12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2">
        <f t="shared" si="10"/>
        <v>43012.208333333328</v>
      </c>
      <c r="T183" s="12">
        <f t="shared" si="11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2">
        <f t="shared" si="10"/>
        <v>43631.208333333328</v>
      </c>
      <c r="T184" s="12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2">
        <f t="shared" si="10"/>
        <v>40430.208333333336</v>
      </c>
      <c r="T185" s="12">
        <f t="shared" si="11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2">
        <f t="shared" si="10"/>
        <v>43588.208333333328</v>
      </c>
      <c r="T186" s="12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2">
        <f t="shared" si="10"/>
        <v>43233.208333333328</v>
      </c>
      <c r="T187" s="12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2">
        <f t="shared" si="10"/>
        <v>41782.208333333336</v>
      </c>
      <c r="T188" s="12">
        <f t="shared" si="11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2">
        <f t="shared" si="10"/>
        <v>41328.25</v>
      </c>
      <c r="T189" s="12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2">
        <f t="shared" si="10"/>
        <v>41975.25</v>
      </c>
      <c r="T190" s="12">
        <f t="shared" si="11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2">
        <f t="shared" si="10"/>
        <v>42433.25</v>
      </c>
      <c r="T191" s="12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2">
        <f t="shared" si="10"/>
        <v>41429.208333333336</v>
      </c>
      <c r="T192" s="12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2">
        <f t="shared" si="10"/>
        <v>43536.208333333328</v>
      </c>
      <c r="T193" s="12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2">
        <f t="shared" si="10"/>
        <v>41817.208333333336</v>
      </c>
      <c r="T194" s="12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SUM(E195/D195)</f>
        <v>0.45636363636363636</v>
      </c>
      <c r="G195" t="s">
        <v>14</v>
      </c>
      <c r="H195">
        <v>65</v>
      </c>
      <c r="I195" s="7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2">
        <f t="shared" ref="S195:S258" si="14">(((L195/60)/60)/24)+DATE(1970,1,1)</f>
        <v>43198.208333333328</v>
      </c>
      <c r="T195" s="12">
        <f t="shared" ref="T195:T258" si="15">(((M195/60)/60)/24)+DATE(1970,1,1)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2">
        <f t="shared" si="14"/>
        <v>42261.208333333328</v>
      </c>
      <c r="T196" s="12">
        <f t="shared" si="15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2">
        <f t="shared" si="14"/>
        <v>43310.208333333328</v>
      </c>
      <c r="T197" s="12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2">
        <f t="shared" si="14"/>
        <v>42616.208333333328</v>
      </c>
      <c r="T198" s="12">
        <f t="shared" si="15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2">
        <f t="shared" si="14"/>
        <v>42909.208333333328</v>
      </c>
      <c r="T199" s="12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2">
        <f t="shared" si="14"/>
        <v>40396.208333333336</v>
      </c>
      <c r="T200" s="12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2">
        <f t="shared" si="14"/>
        <v>42192.208333333328</v>
      </c>
      <c r="T201" s="12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2">
        <f t="shared" si="14"/>
        <v>40262.208333333336</v>
      </c>
      <c r="T202" s="12">
        <f t="shared" si="15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2">
        <f t="shared" si="14"/>
        <v>41845.208333333336</v>
      </c>
      <c r="T203" s="12">
        <f t="shared" si="15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2">
        <f t="shared" si="14"/>
        <v>40818.208333333336</v>
      </c>
      <c r="T204" s="12">
        <f t="shared" si="15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2">
        <f t="shared" si="14"/>
        <v>42752.25</v>
      </c>
      <c r="T205" s="12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2">
        <f t="shared" si="14"/>
        <v>40636.208333333336</v>
      </c>
      <c r="T206" s="12">
        <f t="shared" si="15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2">
        <f t="shared" si="14"/>
        <v>43390.208333333328</v>
      </c>
      <c r="T207" s="12">
        <f t="shared" si="15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2">
        <f t="shared" si="14"/>
        <v>40236.25</v>
      </c>
      <c r="T208" s="12">
        <f t="shared" si="15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2">
        <f t="shared" si="14"/>
        <v>43340.208333333328</v>
      </c>
      <c r="T209" s="12">
        <f t="shared" si="15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2">
        <f t="shared" si="14"/>
        <v>43048.25</v>
      </c>
      <c r="T210" s="12">
        <f t="shared" si="15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2">
        <f t="shared" si="14"/>
        <v>42496.208333333328</v>
      </c>
      <c r="T211" s="12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2">
        <f t="shared" si="14"/>
        <v>42797.25</v>
      </c>
      <c r="T212" s="12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2">
        <f t="shared" si="14"/>
        <v>41513.208333333336</v>
      </c>
      <c r="T213" s="12">
        <f t="shared" si="15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2">
        <f t="shared" si="14"/>
        <v>43814.25</v>
      </c>
      <c r="T214" s="12">
        <f t="shared" si="15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2">
        <f t="shared" si="14"/>
        <v>40488.208333333336</v>
      </c>
      <c r="T215" s="12">
        <f t="shared" si="15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2">
        <f t="shared" si="14"/>
        <v>40409.208333333336</v>
      </c>
      <c r="T216" s="12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2">
        <f t="shared" si="14"/>
        <v>43509.25</v>
      </c>
      <c r="T217" s="12">
        <f t="shared" si="15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2">
        <f t="shared" si="14"/>
        <v>40869.25</v>
      </c>
      <c r="T218" s="12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2">
        <f t="shared" si="14"/>
        <v>43583.208333333328</v>
      </c>
      <c r="T219" s="12">
        <f t="shared" si="15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2">
        <f t="shared" si="14"/>
        <v>40858.25</v>
      </c>
      <c r="T220" s="12">
        <f t="shared" si="15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2">
        <f t="shared" si="14"/>
        <v>41137.208333333336</v>
      </c>
      <c r="T221" s="12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2">
        <f t="shared" si="14"/>
        <v>40725.208333333336</v>
      </c>
      <c r="T222" s="12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2">
        <f t="shared" si="14"/>
        <v>41081.208333333336</v>
      </c>
      <c r="T223" s="12">
        <f t="shared" si="15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2">
        <f t="shared" si="14"/>
        <v>41914.208333333336</v>
      </c>
      <c r="T224" s="12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2">
        <f t="shared" si="14"/>
        <v>42445.208333333328</v>
      </c>
      <c r="T225" s="12">
        <f t="shared" si="15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2">
        <f t="shared" si="14"/>
        <v>41906.208333333336</v>
      </c>
      <c r="T226" s="12">
        <f t="shared" si="15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2">
        <f t="shared" si="14"/>
        <v>41762.208333333336</v>
      </c>
      <c r="T227" s="12">
        <f t="shared" si="15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2">
        <f t="shared" si="14"/>
        <v>40276.208333333336</v>
      </c>
      <c r="T228" s="12">
        <f t="shared" si="15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2">
        <f t="shared" si="14"/>
        <v>42139.208333333328</v>
      </c>
      <c r="T229" s="12">
        <f t="shared" si="15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2">
        <f t="shared" si="14"/>
        <v>42613.208333333328</v>
      </c>
      <c r="T230" s="12">
        <f t="shared" si="15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2">
        <f t="shared" si="14"/>
        <v>42887.208333333328</v>
      </c>
      <c r="T231" s="12">
        <f t="shared" si="15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2">
        <f t="shared" si="14"/>
        <v>43805.25</v>
      </c>
      <c r="T232" s="12">
        <f t="shared" si="15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2">
        <f t="shared" si="14"/>
        <v>41415.208333333336</v>
      </c>
      <c r="T233" s="12">
        <f t="shared" si="15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2">
        <f t="shared" si="14"/>
        <v>42576.208333333328</v>
      </c>
      <c r="T234" s="12">
        <f t="shared" si="15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2">
        <f t="shared" si="14"/>
        <v>40706.208333333336</v>
      </c>
      <c r="T235" s="12">
        <f t="shared" si="15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2">
        <f t="shared" si="14"/>
        <v>42969.208333333328</v>
      </c>
      <c r="T236" s="12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2">
        <f t="shared" si="14"/>
        <v>42779.25</v>
      </c>
      <c r="T237" s="12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2">
        <f t="shared" si="14"/>
        <v>43641.208333333328</v>
      </c>
      <c r="T238" s="12">
        <f t="shared" si="15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2">
        <f t="shared" si="14"/>
        <v>41754.208333333336</v>
      </c>
      <c r="T239" s="12">
        <f t="shared" si="15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2">
        <f t="shared" si="14"/>
        <v>43083.25</v>
      </c>
      <c r="T240" s="12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2">
        <f t="shared" si="14"/>
        <v>42245.208333333328</v>
      </c>
      <c r="T241" s="12">
        <f t="shared" si="15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2">
        <f t="shared" si="14"/>
        <v>40396.208333333336</v>
      </c>
      <c r="T242" s="12">
        <f t="shared" si="15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2">
        <f t="shared" si="14"/>
        <v>41742.208333333336</v>
      </c>
      <c r="T243" s="12">
        <f t="shared" si="15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2">
        <f t="shared" si="14"/>
        <v>42865.208333333328</v>
      </c>
      <c r="T244" s="12">
        <f t="shared" si="15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2">
        <f t="shared" si="14"/>
        <v>43163.25</v>
      </c>
      <c r="T245" s="12">
        <f t="shared" si="15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2">
        <f t="shared" si="14"/>
        <v>41834.208333333336</v>
      </c>
      <c r="T246" s="12">
        <f t="shared" si="15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2">
        <f t="shared" si="14"/>
        <v>41736.208333333336</v>
      </c>
      <c r="T247" s="12">
        <f t="shared" si="15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2">
        <f t="shared" si="14"/>
        <v>41491.208333333336</v>
      </c>
      <c r="T248" s="12">
        <f t="shared" si="15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2">
        <f t="shared" si="14"/>
        <v>42726.25</v>
      </c>
      <c r="T249" s="12">
        <f t="shared" si="15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2">
        <f t="shared" si="14"/>
        <v>42004.25</v>
      </c>
      <c r="T250" s="12">
        <f t="shared" si="15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2">
        <f t="shared" si="14"/>
        <v>42006.25</v>
      </c>
      <c r="T251" s="12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2">
        <f t="shared" si="14"/>
        <v>40203.25</v>
      </c>
      <c r="T252" s="12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2">
        <f t="shared" si="14"/>
        <v>41252.25</v>
      </c>
      <c r="T253" s="12">
        <f t="shared" si="15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2">
        <f t="shared" si="14"/>
        <v>41572.208333333336</v>
      </c>
      <c r="T254" s="12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2">
        <f t="shared" si="14"/>
        <v>40641.208333333336</v>
      </c>
      <c r="T255" s="12">
        <f t="shared" si="15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2">
        <f t="shared" si="14"/>
        <v>42787.25</v>
      </c>
      <c r="T256" s="12">
        <f t="shared" si="15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2">
        <f t="shared" si="14"/>
        <v>40590.25</v>
      </c>
      <c r="T257" s="12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2">
        <f t="shared" si="14"/>
        <v>42393.25</v>
      </c>
      <c r="T258" s="12">
        <f t="shared" si="15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SUM(E259/D259)</f>
        <v>1.46</v>
      </c>
      <c r="G259" t="s">
        <v>20</v>
      </c>
      <c r="H259">
        <v>92</v>
      </c>
      <c r="I259" s="7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2">
        <f t="shared" ref="S259:S322" si="18">(((L259/60)/60)/24)+DATE(1970,1,1)</f>
        <v>41338.25</v>
      </c>
      <c r="T259" s="12">
        <f t="shared" ref="T259:T322" si="19">(((M259/60)/60)/24)+DATE(1970,1,1)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2">
        <f t="shared" si="18"/>
        <v>42712.25</v>
      </c>
      <c r="T260" s="12">
        <f t="shared" si="1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2">
        <f t="shared" si="18"/>
        <v>41251.25</v>
      </c>
      <c r="T261" s="12">
        <f t="shared" si="1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2">
        <f t="shared" si="18"/>
        <v>41180.208333333336</v>
      </c>
      <c r="T262" s="12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2">
        <f t="shared" si="18"/>
        <v>40415.208333333336</v>
      </c>
      <c r="T263" s="12">
        <f t="shared" si="1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2">
        <f t="shared" si="18"/>
        <v>40638.208333333336</v>
      </c>
      <c r="T264" s="12">
        <f t="shared" si="1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2">
        <f t="shared" si="18"/>
        <v>40187.25</v>
      </c>
      <c r="T265" s="12">
        <f t="shared" si="1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2">
        <f t="shared" si="18"/>
        <v>41317.25</v>
      </c>
      <c r="T266" s="12">
        <f t="shared" si="1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2">
        <f t="shared" si="18"/>
        <v>42372.25</v>
      </c>
      <c r="T267" s="12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2">
        <f t="shared" si="18"/>
        <v>41950.25</v>
      </c>
      <c r="T268" s="12">
        <f t="shared" si="1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2">
        <f t="shared" si="18"/>
        <v>41206.208333333336</v>
      </c>
      <c r="T269" s="12">
        <f t="shared" si="1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2">
        <f t="shared" si="18"/>
        <v>41186.208333333336</v>
      </c>
      <c r="T270" s="12">
        <f t="shared" si="1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2">
        <f t="shared" si="18"/>
        <v>43496.25</v>
      </c>
      <c r="T271" s="12">
        <f t="shared" si="1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2">
        <f t="shared" si="18"/>
        <v>40514.25</v>
      </c>
      <c r="T272" s="12">
        <f t="shared" si="1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2">
        <f t="shared" si="18"/>
        <v>42345.25</v>
      </c>
      <c r="T273" s="12">
        <f t="shared" si="1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2">
        <f t="shared" si="18"/>
        <v>43656.208333333328</v>
      </c>
      <c r="T274" s="12">
        <f t="shared" si="1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2">
        <f t="shared" si="18"/>
        <v>42995.208333333328</v>
      </c>
      <c r="T275" s="12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2">
        <f t="shared" si="18"/>
        <v>43045.25</v>
      </c>
      <c r="T276" s="12">
        <f t="shared" si="1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2">
        <f t="shared" si="18"/>
        <v>43561.208333333328</v>
      </c>
      <c r="T277" s="12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2">
        <f t="shared" si="18"/>
        <v>41018.208333333336</v>
      </c>
      <c r="T278" s="12">
        <f t="shared" si="1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2">
        <f t="shared" si="18"/>
        <v>40378.208333333336</v>
      </c>
      <c r="T279" s="12">
        <f t="shared" si="1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2">
        <f t="shared" si="18"/>
        <v>41239.25</v>
      </c>
      <c r="T280" s="12">
        <f t="shared" si="1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2">
        <f t="shared" si="18"/>
        <v>43346.208333333328</v>
      </c>
      <c r="T281" s="12">
        <f t="shared" si="1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2">
        <f t="shared" si="18"/>
        <v>43060.25</v>
      </c>
      <c r="T282" s="12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2">
        <f t="shared" si="18"/>
        <v>40979.25</v>
      </c>
      <c r="T283" s="12">
        <f t="shared" si="1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2">
        <f t="shared" si="18"/>
        <v>42701.25</v>
      </c>
      <c r="T284" s="12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2">
        <f t="shared" si="18"/>
        <v>42520.208333333328</v>
      </c>
      <c r="T285" s="12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2">
        <f t="shared" si="18"/>
        <v>41030.208333333336</v>
      </c>
      <c r="T286" s="12">
        <f t="shared" si="1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2">
        <f t="shared" si="18"/>
        <v>42623.208333333328</v>
      </c>
      <c r="T287" s="12">
        <f t="shared" si="1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2">
        <f t="shared" si="18"/>
        <v>42697.25</v>
      </c>
      <c r="T288" s="12">
        <f t="shared" si="1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2">
        <f t="shared" si="18"/>
        <v>42122.208333333328</v>
      </c>
      <c r="T289" s="12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2">
        <f t="shared" si="18"/>
        <v>40982.208333333336</v>
      </c>
      <c r="T290" s="12">
        <f t="shared" si="1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2">
        <f t="shared" si="18"/>
        <v>42219.208333333328</v>
      </c>
      <c r="T291" s="12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2">
        <f t="shared" si="18"/>
        <v>41404.208333333336</v>
      </c>
      <c r="T292" s="12">
        <f t="shared" si="1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2">
        <f t="shared" si="18"/>
        <v>40831.208333333336</v>
      </c>
      <c r="T293" s="12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2">
        <f t="shared" si="18"/>
        <v>40984.208333333336</v>
      </c>
      <c r="T294" s="12">
        <f t="shared" si="1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2">
        <f t="shared" si="18"/>
        <v>40456.208333333336</v>
      </c>
      <c r="T295" s="12">
        <f t="shared" si="1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2">
        <f t="shared" si="18"/>
        <v>43399.208333333328</v>
      </c>
      <c r="T296" s="12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2">
        <f t="shared" si="18"/>
        <v>41562.208333333336</v>
      </c>
      <c r="T297" s="12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2">
        <f t="shared" si="18"/>
        <v>43493.25</v>
      </c>
      <c r="T298" s="12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2">
        <f t="shared" si="18"/>
        <v>41653.25</v>
      </c>
      <c r="T299" s="12">
        <f t="shared" si="1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2">
        <f t="shared" si="18"/>
        <v>42426.25</v>
      </c>
      <c r="T300" s="12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2">
        <f t="shared" si="18"/>
        <v>42432.25</v>
      </c>
      <c r="T301" s="12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2">
        <f t="shared" si="18"/>
        <v>42977.208333333328</v>
      </c>
      <c r="T302" s="12">
        <f t="shared" si="1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2">
        <f t="shared" si="18"/>
        <v>42061.25</v>
      </c>
      <c r="T303" s="12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2">
        <f t="shared" si="18"/>
        <v>43345.208333333328</v>
      </c>
      <c r="T304" s="12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2">
        <f t="shared" si="18"/>
        <v>42376.25</v>
      </c>
      <c r="T305" s="12">
        <f t="shared" si="1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2">
        <f t="shared" si="18"/>
        <v>42589.208333333328</v>
      </c>
      <c r="T306" s="12">
        <f t="shared" si="1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2">
        <f t="shared" si="18"/>
        <v>42448.208333333328</v>
      </c>
      <c r="T307" s="12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2">
        <f t="shared" si="18"/>
        <v>42930.208333333328</v>
      </c>
      <c r="T308" s="12">
        <f t="shared" si="1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2">
        <f t="shared" si="18"/>
        <v>41066.208333333336</v>
      </c>
      <c r="T309" s="12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2">
        <f t="shared" si="18"/>
        <v>40651.208333333336</v>
      </c>
      <c r="T310" s="12">
        <f t="shared" si="1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2">
        <f t="shared" si="18"/>
        <v>40807.208333333336</v>
      </c>
      <c r="T311" s="12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2">
        <f t="shared" si="18"/>
        <v>40277.208333333336</v>
      </c>
      <c r="T312" s="12">
        <f t="shared" si="1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2">
        <f t="shared" si="18"/>
        <v>40590.25</v>
      </c>
      <c r="T313" s="12">
        <f t="shared" si="1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2">
        <f t="shared" si="18"/>
        <v>41572.208333333336</v>
      </c>
      <c r="T314" s="12">
        <f t="shared" si="1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2">
        <f t="shared" si="18"/>
        <v>40966.25</v>
      </c>
      <c r="T315" s="12">
        <f t="shared" si="1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2">
        <f t="shared" si="18"/>
        <v>43536.208333333328</v>
      </c>
      <c r="T316" s="12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2">
        <f t="shared" si="18"/>
        <v>41783.208333333336</v>
      </c>
      <c r="T317" s="12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2">
        <f t="shared" si="18"/>
        <v>43788.25</v>
      </c>
      <c r="T318" s="12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2">
        <f t="shared" si="18"/>
        <v>42869.208333333328</v>
      </c>
      <c r="T319" s="12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2">
        <f t="shared" si="18"/>
        <v>41684.25</v>
      </c>
      <c r="T320" s="12">
        <f t="shared" si="1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2">
        <f t="shared" si="18"/>
        <v>40402.208333333336</v>
      </c>
      <c r="T321" s="12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2">
        <f t="shared" si="18"/>
        <v>40673.208333333336</v>
      </c>
      <c r="T322" s="12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SUM(E323/D323)</f>
        <v>0.94144366197183094</v>
      </c>
      <c r="G323" t="s">
        <v>14</v>
      </c>
      <c r="H323">
        <v>2468</v>
      </c>
      <c r="I323" s="7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2">
        <f t="shared" ref="S323:S386" si="22">(((L323/60)/60)/24)+DATE(1970,1,1)</f>
        <v>40634.208333333336</v>
      </c>
      <c r="T323" s="12">
        <f t="shared" ref="T323:T386" si="23">(((M323/60)/60)/24)+DATE(1970,1,1)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2">
        <f t="shared" si="22"/>
        <v>40507.25</v>
      </c>
      <c r="T324" s="12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2">
        <f t="shared" si="22"/>
        <v>41725.208333333336</v>
      </c>
      <c r="T325" s="12">
        <f t="shared" si="23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2">
        <f t="shared" si="22"/>
        <v>42176.208333333328</v>
      </c>
      <c r="T326" s="12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2">
        <f t="shared" si="22"/>
        <v>43267.208333333328</v>
      </c>
      <c r="T327" s="12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2">
        <f t="shared" si="22"/>
        <v>42364.25</v>
      </c>
      <c r="T328" s="12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2">
        <f t="shared" si="22"/>
        <v>43705.208333333328</v>
      </c>
      <c r="T329" s="12">
        <f t="shared" si="23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2">
        <f t="shared" si="22"/>
        <v>43434.25</v>
      </c>
      <c r="T330" s="12">
        <f t="shared" si="23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2">
        <f t="shared" si="22"/>
        <v>42716.25</v>
      </c>
      <c r="T331" s="12">
        <f t="shared" si="23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2">
        <f t="shared" si="22"/>
        <v>43077.25</v>
      </c>
      <c r="T332" s="12">
        <f t="shared" si="23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2">
        <f t="shared" si="22"/>
        <v>40896.25</v>
      </c>
      <c r="T333" s="12">
        <f t="shared" si="23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2">
        <f t="shared" si="22"/>
        <v>41361.208333333336</v>
      </c>
      <c r="T334" s="12">
        <f t="shared" si="23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2">
        <f t="shared" si="22"/>
        <v>43424.25</v>
      </c>
      <c r="T335" s="12">
        <f t="shared" si="23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2">
        <f t="shared" si="22"/>
        <v>43110.25</v>
      </c>
      <c r="T336" s="12">
        <f t="shared" si="23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2">
        <f t="shared" si="22"/>
        <v>43784.25</v>
      </c>
      <c r="T337" s="12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2">
        <f t="shared" si="22"/>
        <v>40527.25</v>
      </c>
      <c r="T338" s="12">
        <f t="shared" si="23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2">
        <f t="shared" si="22"/>
        <v>43780.25</v>
      </c>
      <c r="T339" s="12">
        <f t="shared" si="23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2">
        <f t="shared" si="22"/>
        <v>40821.208333333336</v>
      </c>
      <c r="T340" s="12">
        <f t="shared" si="23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2">
        <f t="shared" si="22"/>
        <v>42949.208333333328</v>
      </c>
      <c r="T341" s="12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2">
        <f t="shared" si="22"/>
        <v>40889.25</v>
      </c>
      <c r="T342" s="12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2">
        <f t="shared" si="22"/>
        <v>42244.208333333328</v>
      </c>
      <c r="T343" s="12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2">
        <f t="shared" si="22"/>
        <v>41475.208333333336</v>
      </c>
      <c r="T344" s="12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2">
        <f t="shared" si="22"/>
        <v>41597.25</v>
      </c>
      <c r="T345" s="12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2">
        <f t="shared" si="22"/>
        <v>43122.25</v>
      </c>
      <c r="T346" s="12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2">
        <f t="shared" si="22"/>
        <v>42194.208333333328</v>
      </c>
      <c r="T347" s="12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2">
        <f t="shared" si="22"/>
        <v>42971.208333333328</v>
      </c>
      <c r="T348" s="12">
        <f t="shared" si="23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2">
        <f t="shared" si="22"/>
        <v>42046.25</v>
      </c>
      <c r="T349" s="12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2">
        <f t="shared" si="22"/>
        <v>42782.25</v>
      </c>
      <c r="T350" s="12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2">
        <f t="shared" si="22"/>
        <v>42930.208333333328</v>
      </c>
      <c r="T351" s="12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2">
        <f t="shared" si="22"/>
        <v>42144.208333333328</v>
      </c>
      <c r="T352" s="12">
        <f t="shared" si="23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2">
        <f t="shared" si="22"/>
        <v>42240.208333333328</v>
      </c>
      <c r="T353" s="12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2">
        <f t="shared" si="22"/>
        <v>42315.25</v>
      </c>
      <c r="T354" s="12">
        <f t="shared" si="23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2">
        <f t="shared" si="22"/>
        <v>43651.208333333328</v>
      </c>
      <c r="T355" s="12">
        <f t="shared" si="23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2">
        <f t="shared" si="22"/>
        <v>41520.208333333336</v>
      </c>
      <c r="T356" s="12">
        <f t="shared" si="23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2">
        <f t="shared" si="22"/>
        <v>42757.25</v>
      </c>
      <c r="T357" s="12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2">
        <f t="shared" si="22"/>
        <v>40922.25</v>
      </c>
      <c r="T358" s="12">
        <f t="shared" si="23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2">
        <f t="shared" si="22"/>
        <v>42250.208333333328</v>
      </c>
      <c r="T359" s="12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2">
        <f t="shared" si="22"/>
        <v>43322.208333333328</v>
      </c>
      <c r="T360" s="12">
        <f t="shared" si="23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2">
        <f t="shared" si="22"/>
        <v>40782.208333333336</v>
      </c>
      <c r="T361" s="12">
        <f t="shared" si="23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2">
        <f t="shared" si="22"/>
        <v>40544.25</v>
      </c>
      <c r="T362" s="12">
        <f t="shared" si="23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2">
        <f t="shared" si="22"/>
        <v>43015.208333333328</v>
      </c>
      <c r="T363" s="12">
        <f t="shared" si="23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2">
        <f t="shared" si="22"/>
        <v>40570.25</v>
      </c>
      <c r="T364" s="12">
        <f t="shared" si="23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2">
        <f t="shared" si="22"/>
        <v>40904.25</v>
      </c>
      <c r="T365" s="12">
        <f t="shared" si="23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2">
        <f t="shared" si="22"/>
        <v>43164.25</v>
      </c>
      <c r="T366" s="12">
        <f t="shared" si="23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2">
        <f t="shared" si="22"/>
        <v>42733.25</v>
      </c>
      <c r="T367" s="12">
        <f t="shared" si="23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2">
        <f t="shared" si="22"/>
        <v>40546.25</v>
      </c>
      <c r="T368" s="12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2">
        <f t="shared" si="22"/>
        <v>41930.208333333336</v>
      </c>
      <c r="T369" s="12">
        <f t="shared" si="23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2">
        <f t="shared" si="22"/>
        <v>40464.208333333336</v>
      </c>
      <c r="T370" s="12">
        <f t="shared" si="23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2">
        <f t="shared" si="22"/>
        <v>41308.25</v>
      </c>
      <c r="T371" s="12">
        <f t="shared" si="23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2">
        <f t="shared" si="22"/>
        <v>43570.208333333328</v>
      </c>
      <c r="T372" s="12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2">
        <f t="shared" si="22"/>
        <v>42043.25</v>
      </c>
      <c r="T373" s="12">
        <f t="shared" si="23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2">
        <f t="shared" si="22"/>
        <v>42012.25</v>
      </c>
      <c r="T374" s="12">
        <f t="shared" si="23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2">
        <f t="shared" si="22"/>
        <v>42964.208333333328</v>
      </c>
      <c r="T375" s="12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2">
        <f t="shared" si="22"/>
        <v>43476.25</v>
      </c>
      <c r="T376" s="12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2">
        <f t="shared" si="22"/>
        <v>42293.208333333328</v>
      </c>
      <c r="T377" s="12">
        <f t="shared" si="23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2">
        <f t="shared" si="22"/>
        <v>41826.208333333336</v>
      </c>
      <c r="T378" s="12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2">
        <f t="shared" si="22"/>
        <v>43760.208333333328</v>
      </c>
      <c r="T379" s="12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2">
        <f t="shared" si="22"/>
        <v>43241.208333333328</v>
      </c>
      <c r="T380" s="12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2">
        <f t="shared" si="22"/>
        <v>40843.208333333336</v>
      </c>
      <c r="T381" s="12">
        <f t="shared" si="23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2">
        <f t="shared" si="22"/>
        <v>41448.208333333336</v>
      </c>
      <c r="T382" s="12">
        <f t="shared" si="23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2">
        <f t="shared" si="22"/>
        <v>42163.208333333328</v>
      </c>
      <c r="T383" s="12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2">
        <f t="shared" si="22"/>
        <v>43024.208333333328</v>
      </c>
      <c r="T384" s="12">
        <f t="shared" si="23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2">
        <f t="shared" si="22"/>
        <v>43509.25</v>
      </c>
      <c r="T385" s="12">
        <f t="shared" si="23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2">
        <f t="shared" si="22"/>
        <v>42776.25</v>
      </c>
      <c r="T386" s="12">
        <f t="shared" si="23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SUM(E387/D387)</f>
        <v>1.4616709511568124</v>
      </c>
      <c r="G387" t="s">
        <v>20</v>
      </c>
      <c r="H387">
        <v>1137</v>
      </c>
      <c r="I387" s="7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2">
        <f t="shared" ref="S387:S450" si="26">(((L387/60)/60)/24)+DATE(1970,1,1)</f>
        <v>43553.208333333328</v>
      </c>
      <c r="T387" s="12">
        <f t="shared" ref="T387:T450" si="27">(((M387/60)/60)/24)+DATE(1970,1,1)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2">
        <f t="shared" si="26"/>
        <v>40355.208333333336</v>
      </c>
      <c r="T388" s="12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2">
        <f t="shared" si="26"/>
        <v>41072.208333333336</v>
      </c>
      <c r="T389" s="12">
        <f t="shared" si="27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2">
        <f t="shared" si="26"/>
        <v>40912.25</v>
      </c>
      <c r="T390" s="12">
        <f t="shared" si="27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2">
        <f t="shared" si="26"/>
        <v>40479.208333333336</v>
      </c>
      <c r="T391" s="12">
        <f t="shared" si="27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2">
        <f t="shared" si="26"/>
        <v>41530.208333333336</v>
      </c>
      <c r="T392" s="12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2">
        <f t="shared" si="26"/>
        <v>41653.25</v>
      </c>
      <c r="T393" s="12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2">
        <f t="shared" si="26"/>
        <v>40549.25</v>
      </c>
      <c r="T394" s="12">
        <f t="shared" si="27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2">
        <f t="shared" si="26"/>
        <v>42933.208333333328</v>
      </c>
      <c r="T395" s="12">
        <f t="shared" si="27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2">
        <f t="shared" si="26"/>
        <v>41484.208333333336</v>
      </c>
      <c r="T396" s="12">
        <f t="shared" si="27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2">
        <f t="shared" si="26"/>
        <v>40885.25</v>
      </c>
      <c r="T397" s="12">
        <f t="shared" si="27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2">
        <f t="shared" si="26"/>
        <v>43378.208333333328</v>
      </c>
      <c r="T398" s="12">
        <f t="shared" si="27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2">
        <f t="shared" si="26"/>
        <v>41417.208333333336</v>
      </c>
      <c r="T399" s="12">
        <f t="shared" si="27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2">
        <f t="shared" si="26"/>
        <v>43228.208333333328</v>
      </c>
      <c r="T400" s="12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2">
        <f t="shared" si="26"/>
        <v>40576.25</v>
      </c>
      <c r="T401" s="12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2">
        <f t="shared" si="26"/>
        <v>41502.208333333336</v>
      </c>
      <c r="T402" s="12">
        <f t="shared" si="27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2">
        <f t="shared" si="26"/>
        <v>43765.208333333328</v>
      </c>
      <c r="T403" s="12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2">
        <f t="shared" si="26"/>
        <v>40914.25</v>
      </c>
      <c r="T404" s="12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2">
        <f t="shared" si="26"/>
        <v>40310.208333333336</v>
      </c>
      <c r="T405" s="12">
        <f t="shared" si="27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2">
        <f t="shared" si="26"/>
        <v>43053.25</v>
      </c>
      <c r="T406" s="12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2">
        <f t="shared" si="26"/>
        <v>43255.208333333328</v>
      </c>
      <c r="T407" s="12">
        <f t="shared" si="27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2">
        <f t="shared" si="26"/>
        <v>41304.25</v>
      </c>
      <c r="T408" s="12">
        <f t="shared" si="27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2">
        <f t="shared" si="26"/>
        <v>43751.208333333328</v>
      </c>
      <c r="T409" s="12">
        <f t="shared" si="27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2">
        <f t="shared" si="26"/>
        <v>42541.208333333328</v>
      </c>
      <c r="T410" s="12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2">
        <f t="shared" si="26"/>
        <v>42843.208333333328</v>
      </c>
      <c r="T411" s="12">
        <f t="shared" si="27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2">
        <f t="shared" si="26"/>
        <v>42122.208333333328</v>
      </c>
      <c r="T412" s="12">
        <f t="shared" si="27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2">
        <f t="shared" si="26"/>
        <v>42884.208333333328</v>
      </c>
      <c r="T413" s="12">
        <f t="shared" si="27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2">
        <f t="shared" si="26"/>
        <v>41642.25</v>
      </c>
      <c r="T414" s="12">
        <f t="shared" si="27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2">
        <f t="shared" si="26"/>
        <v>43431.25</v>
      </c>
      <c r="T415" s="12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2">
        <f t="shared" si="26"/>
        <v>40288.208333333336</v>
      </c>
      <c r="T416" s="12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2">
        <f t="shared" si="26"/>
        <v>40921.25</v>
      </c>
      <c r="T417" s="12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2">
        <f t="shared" si="26"/>
        <v>40560.25</v>
      </c>
      <c r="T418" s="12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2">
        <f t="shared" si="26"/>
        <v>43407.208333333328</v>
      </c>
      <c r="T419" s="12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2">
        <f t="shared" si="26"/>
        <v>41035.208333333336</v>
      </c>
      <c r="T420" s="12">
        <f t="shared" si="27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2">
        <f t="shared" si="26"/>
        <v>40899.25</v>
      </c>
      <c r="T421" s="12">
        <f t="shared" si="27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2">
        <f t="shared" si="26"/>
        <v>42911.208333333328</v>
      </c>
      <c r="T422" s="12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2">
        <f t="shared" si="26"/>
        <v>42915.208333333328</v>
      </c>
      <c r="T423" s="12">
        <f t="shared" si="27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2">
        <f t="shared" si="26"/>
        <v>40285.208333333336</v>
      </c>
      <c r="T424" s="12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2">
        <f t="shared" si="26"/>
        <v>40808.208333333336</v>
      </c>
      <c r="T425" s="12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2">
        <f t="shared" si="26"/>
        <v>43208.208333333328</v>
      </c>
      <c r="T426" s="12">
        <f t="shared" si="27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2">
        <f t="shared" si="26"/>
        <v>42213.208333333328</v>
      </c>
      <c r="T427" s="12">
        <f t="shared" si="27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2">
        <f t="shared" si="26"/>
        <v>41332.25</v>
      </c>
      <c r="T428" s="12">
        <f t="shared" si="27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2">
        <f t="shared" si="26"/>
        <v>41895.208333333336</v>
      </c>
      <c r="T429" s="12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2">
        <f t="shared" si="26"/>
        <v>40585.25</v>
      </c>
      <c r="T430" s="12">
        <f t="shared" si="27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2">
        <f t="shared" si="26"/>
        <v>41680.25</v>
      </c>
      <c r="T431" s="12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2">
        <f t="shared" si="26"/>
        <v>43737.208333333328</v>
      </c>
      <c r="T432" s="12">
        <f t="shared" si="27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2">
        <f t="shared" si="26"/>
        <v>43273.208333333328</v>
      </c>
      <c r="T433" s="12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2">
        <f t="shared" si="26"/>
        <v>41761.208333333336</v>
      </c>
      <c r="T434" s="12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2">
        <f t="shared" si="26"/>
        <v>41603.25</v>
      </c>
      <c r="T435" s="12">
        <f t="shared" si="27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2">
        <f t="shared" si="26"/>
        <v>42705.25</v>
      </c>
      <c r="T436" s="12">
        <f t="shared" si="27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2">
        <f t="shared" si="26"/>
        <v>41988.25</v>
      </c>
      <c r="T437" s="12">
        <f t="shared" si="27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2">
        <f t="shared" si="26"/>
        <v>43575.208333333328</v>
      </c>
      <c r="T438" s="12">
        <f t="shared" si="27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2">
        <f t="shared" si="26"/>
        <v>42260.208333333328</v>
      </c>
      <c r="T439" s="12">
        <f t="shared" si="27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2">
        <f t="shared" si="26"/>
        <v>41337.25</v>
      </c>
      <c r="T440" s="12">
        <f t="shared" si="27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2">
        <f t="shared" si="26"/>
        <v>42680.208333333328</v>
      </c>
      <c r="T441" s="12">
        <f t="shared" si="27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2">
        <f t="shared" si="26"/>
        <v>42916.208333333328</v>
      </c>
      <c r="T442" s="12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2">
        <f t="shared" si="26"/>
        <v>41025.208333333336</v>
      </c>
      <c r="T443" s="12">
        <f t="shared" si="27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2">
        <f t="shared" si="26"/>
        <v>42980.208333333328</v>
      </c>
      <c r="T444" s="12">
        <f t="shared" si="27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2">
        <f t="shared" si="26"/>
        <v>40451.208333333336</v>
      </c>
      <c r="T445" s="12">
        <f t="shared" si="27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2">
        <f t="shared" si="26"/>
        <v>40748.208333333336</v>
      </c>
      <c r="T446" s="12">
        <f t="shared" si="27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2">
        <f t="shared" si="26"/>
        <v>40515.25</v>
      </c>
      <c r="T447" s="12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2">
        <f t="shared" si="26"/>
        <v>41261.25</v>
      </c>
      <c r="T448" s="12">
        <f t="shared" si="27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2">
        <f t="shared" si="26"/>
        <v>43088.25</v>
      </c>
      <c r="T449" s="12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2">
        <f t="shared" si="26"/>
        <v>41378.208333333336</v>
      </c>
      <c r="T450" s="12">
        <f t="shared" si="27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SUM(E451/D451)</f>
        <v>9.67</v>
      </c>
      <c r="G451" t="s">
        <v>20</v>
      </c>
      <c r="H451">
        <v>86</v>
      </c>
      <c r="I451" s="7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2">
        <f t="shared" ref="S451:S514" si="30">(((L451/60)/60)/24)+DATE(1970,1,1)</f>
        <v>43530.25</v>
      </c>
      <c r="T451" s="12">
        <f t="shared" ref="T451:T514" si="31">(((M451/60)/60)/24)+DATE(1970,1,1)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2">
        <f t="shared" si="30"/>
        <v>43394.208333333328</v>
      </c>
      <c r="T452" s="12">
        <f t="shared" si="31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2">
        <f t="shared" si="30"/>
        <v>42935.208333333328</v>
      </c>
      <c r="T453" s="12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2">
        <f t="shared" si="30"/>
        <v>40365.208333333336</v>
      </c>
      <c r="T454" s="12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2">
        <f t="shared" si="30"/>
        <v>42705.25</v>
      </c>
      <c r="T455" s="12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2">
        <f t="shared" si="30"/>
        <v>41568.208333333336</v>
      </c>
      <c r="T456" s="12">
        <f t="shared" si="31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2">
        <f t="shared" si="30"/>
        <v>40809.208333333336</v>
      </c>
      <c r="T457" s="12">
        <f t="shared" si="31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2">
        <f t="shared" si="30"/>
        <v>43141.25</v>
      </c>
      <c r="T458" s="12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2">
        <f t="shared" si="30"/>
        <v>42657.208333333328</v>
      </c>
      <c r="T459" s="12">
        <f t="shared" si="31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2">
        <f t="shared" si="30"/>
        <v>40265.208333333336</v>
      </c>
      <c r="T460" s="12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2">
        <f t="shared" si="30"/>
        <v>42001.25</v>
      </c>
      <c r="T461" s="12">
        <f t="shared" si="31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2">
        <f t="shared" si="30"/>
        <v>40399.208333333336</v>
      </c>
      <c r="T462" s="12">
        <f t="shared" si="31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2">
        <f t="shared" si="30"/>
        <v>41757.208333333336</v>
      </c>
      <c r="T463" s="12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2">
        <f t="shared" si="30"/>
        <v>41304.25</v>
      </c>
      <c r="T464" s="12">
        <f t="shared" si="31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2">
        <f t="shared" si="30"/>
        <v>41639.25</v>
      </c>
      <c r="T465" s="12">
        <f t="shared" si="31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2">
        <f t="shared" si="30"/>
        <v>43142.25</v>
      </c>
      <c r="T466" s="12">
        <f t="shared" si="31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2">
        <f t="shared" si="30"/>
        <v>43127.25</v>
      </c>
      <c r="T467" s="12">
        <f t="shared" si="31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2">
        <f t="shared" si="30"/>
        <v>41409.208333333336</v>
      </c>
      <c r="T468" s="12">
        <f t="shared" si="31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2">
        <f t="shared" si="30"/>
        <v>42331.25</v>
      </c>
      <c r="T469" s="12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2">
        <f t="shared" si="30"/>
        <v>43569.208333333328</v>
      </c>
      <c r="T470" s="12">
        <f t="shared" si="31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2">
        <f t="shared" si="30"/>
        <v>42142.208333333328</v>
      </c>
      <c r="T471" s="12">
        <f t="shared" si="31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2">
        <f t="shared" si="30"/>
        <v>42716.25</v>
      </c>
      <c r="T472" s="12">
        <f t="shared" si="31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2">
        <f t="shared" si="30"/>
        <v>41031.208333333336</v>
      </c>
      <c r="T473" s="12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2">
        <f t="shared" si="30"/>
        <v>43535.208333333328</v>
      </c>
      <c r="T474" s="12">
        <f t="shared" si="31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2">
        <f t="shared" si="30"/>
        <v>43277.208333333328</v>
      </c>
      <c r="T475" s="12">
        <f t="shared" si="31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2">
        <f t="shared" si="30"/>
        <v>41989.25</v>
      </c>
      <c r="T476" s="12">
        <f t="shared" si="31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2">
        <f t="shared" si="30"/>
        <v>41450.208333333336</v>
      </c>
      <c r="T477" s="12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2">
        <f t="shared" si="30"/>
        <v>43322.208333333328</v>
      </c>
      <c r="T478" s="12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2">
        <f t="shared" si="30"/>
        <v>40720.208333333336</v>
      </c>
      <c r="T479" s="12">
        <f t="shared" si="31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2">
        <f t="shared" si="30"/>
        <v>42072.208333333328</v>
      </c>
      <c r="T480" s="12">
        <f t="shared" si="31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2">
        <f t="shared" si="30"/>
        <v>42945.208333333328</v>
      </c>
      <c r="T481" s="12">
        <f t="shared" si="31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2">
        <f t="shared" si="30"/>
        <v>40248.25</v>
      </c>
      <c r="T482" s="12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2">
        <f t="shared" si="30"/>
        <v>41913.208333333336</v>
      </c>
      <c r="T483" s="12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2">
        <f t="shared" si="30"/>
        <v>40963.25</v>
      </c>
      <c r="T484" s="12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2">
        <f t="shared" si="30"/>
        <v>43811.25</v>
      </c>
      <c r="T485" s="12">
        <f t="shared" si="31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2">
        <f t="shared" si="30"/>
        <v>41855.208333333336</v>
      </c>
      <c r="T486" s="12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2">
        <f t="shared" si="30"/>
        <v>43626.208333333328</v>
      </c>
      <c r="T487" s="12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2">
        <f t="shared" si="30"/>
        <v>43168.25</v>
      </c>
      <c r="T488" s="12">
        <f t="shared" si="31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2">
        <f t="shared" si="30"/>
        <v>42845.208333333328</v>
      </c>
      <c r="T489" s="12">
        <f t="shared" si="31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2">
        <f t="shared" si="30"/>
        <v>42403.25</v>
      </c>
      <c r="T490" s="12">
        <f t="shared" si="31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2">
        <f t="shared" si="30"/>
        <v>40406.208333333336</v>
      </c>
      <c r="T491" s="12">
        <f t="shared" si="31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2">
        <f t="shared" si="30"/>
        <v>43786.25</v>
      </c>
      <c r="T492" s="12">
        <f t="shared" si="31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2">
        <f t="shared" si="30"/>
        <v>41456.208333333336</v>
      </c>
      <c r="T493" s="12">
        <f t="shared" si="31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2">
        <f t="shared" si="30"/>
        <v>40336.208333333336</v>
      </c>
      <c r="T494" s="12">
        <f t="shared" si="31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2">
        <f t="shared" si="30"/>
        <v>43645.208333333328</v>
      </c>
      <c r="T495" s="12">
        <f t="shared" si="31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2">
        <f t="shared" si="30"/>
        <v>40990.208333333336</v>
      </c>
      <c r="T496" s="12">
        <f t="shared" si="31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2">
        <f t="shared" si="30"/>
        <v>41800.208333333336</v>
      </c>
      <c r="T497" s="12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2">
        <f t="shared" si="30"/>
        <v>42876.208333333328</v>
      </c>
      <c r="T498" s="12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2">
        <f t="shared" si="30"/>
        <v>42724.25</v>
      </c>
      <c r="T499" s="12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2">
        <f t="shared" si="30"/>
        <v>42005.25</v>
      </c>
      <c r="T500" s="12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2">
        <f t="shared" si="30"/>
        <v>42444.208333333328</v>
      </c>
      <c r="T501" s="12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2">
        <f t="shared" si="30"/>
        <v>41395.208333333336</v>
      </c>
      <c r="T502" s="12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2">
        <f t="shared" si="30"/>
        <v>41345.208333333336</v>
      </c>
      <c r="T503" s="12">
        <f t="shared" si="31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2">
        <f t="shared" si="30"/>
        <v>41117.208333333336</v>
      </c>
      <c r="T504" s="12">
        <f t="shared" si="31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2">
        <f t="shared" si="30"/>
        <v>42186.208333333328</v>
      </c>
      <c r="T505" s="12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2">
        <f t="shared" si="30"/>
        <v>42142.208333333328</v>
      </c>
      <c r="T506" s="12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2">
        <f t="shared" si="30"/>
        <v>41341.25</v>
      </c>
      <c r="T507" s="12">
        <f t="shared" si="31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2">
        <f t="shared" si="30"/>
        <v>43062.25</v>
      </c>
      <c r="T508" s="12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2">
        <f t="shared" si="30"/>
        <v>41373.208333333336</v>
      </c>
      <c r="T509" s="12">
        <f t="shared" si="31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2">
        <f t="shared" si="30"/>
        <v>43310.208333333328</v>
      </c>
      <c r="T510" s="12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2">
        <f t="shared" si="30"/>
        <v>41034.208333333336</v>
      </c>
      <c r="T511" s="12">
        <f t="shared" si="31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2">
        <f t="shared" si="30"/>
        <v>43251.208333333328</v>
      </c>
      <c r="T512" s="12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2">
        <f t="shared" si="30"/>
        <v>43671.208333333328</v>
      </c>
      <c r="T513" s="12">
        <f t="shared" si="31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2">
        <f t="shared" si="30"/>
        <v>41825.208333333336</v>
      </c>
      <c r="T514" s="12">
        <f t="shared" si="31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SUM(E515/D515)</f>
        <v>0.39277108433734942</v>
      </c>
      <c r="G515" t="s">
        <v>74</v>
      </c>
      <c r="H515">
        <v>35</v>
      </c>
      <c r="I515" s="7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2">
        <f t="shared" ref="S515:S578" si="34">(((L515/60)/60)/24)+DATE(1970,1,1)</f>
        <v>40430.208333333336</v>
      </c>
      <c r="T515" s="12">
        <f t="shared" ref="T515:T578" si="35">(((M515/60)/60)/24)+DATE(1970,1,1)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2">
        <f t="shared" si="34"/>
        <v>41614.25</v>
      </c>
      <c r="T516" s="12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2">
        <f t="shared" si="34"/>
        <v>40900.25</v>
      </c>
      <c r="T517" s="12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2">
        <f t="shared" si="34"/>
        <v>40396.208333333336</v>
      </c>
      <c r="T518" s="12">
        <f t="shared" si="35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2">
        <f t="shared" si="34"/>
        <v>42860.208333333328</v>
      </c>
      <c r="T519" s="12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2">
        <f t="shared" si="34"/>
        <v>43154.25</v>
      </c>
      <c r="T520" s="12">
        <f t="shared" si="35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2">
        <f t="shared" si="34"/>
        <v>42012.25</v>
      </c>
      <c r="T521" s="12">
        <f t="shared" si="35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2">
        <f t="shared" si="34"/>
        <v>43574.208333333328</v>
      </c>
      <c r="T522" s="12">
        <f t="shared" si="35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2">
        <f t="shared" si="34"/>
        <v>42605.208333333328</v>
      </c>
      <c r="T523" s="12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2">
        <f t="shared" si="34"/>
        <v>41093.208333333336</v>
      </c>
      <c r="T524" s="12">
        <f t="shared" si="35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2">
        <f t="shared" si="34"/>
        <v>40241.25</v>
      </c>
      <c r="T525" s="12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2">
        <f t="shared" si="34"/>
        <v>40294.208333333336</v>
      </c>
      <c r="T526" s="12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2">
        <f t="shared" si="34"/>
        <v>40505.25</v>
      </c>
      <c r="T527" s="12">
        <f t="shared" si="35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2">
        <f t="shared" si="34"/>
        <v>42364.25</v>
      </c>
      <c r="T528" s="12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2">
        <f t="shared" si="34"/>
        <v>42405.25</v>
      </c>
      <c r="T529" s="12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2">
        <f t="shared" si="34"/>
        <v>41601.25</v>
      </c>
      <c r="T530" s="12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2">
        <f t="shared" si="34"/>
        <v>41769.208333333336</v>
      </c>
      <c r="T531" s="12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2">
        <f t="shared" si="34"/>
        <v>40421.208333333336</v>
      </c>
      <c r="T532" s="12">
        <f t="shared" si="35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2">
        <f t="shared" si="34"/>
        <v>41589.25</v>
      </c>
      <c r="T533" s="12">
        <f t="shared" si="35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2">
        <f t="shared" si="34"/>
        <v>43125.25</v>
      </c>
      <c r="T534" s="12">
        <f t="shared" si="35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2">
        <f t="shared" si="34"/>
        <v>41479.208333333336</v>
      </c>
      <c r="T535" s="12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2">
        <f t="shared" si="34"/>
        <v>43329.208333333328</v>
      </c>
      <c r="T536" s="12">
        <f t="shared" si="35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2">
        <f t="shared" si="34"/>
        <v>43259.208333333328</v>
      </c>
      <c r="T537" s="12">
        <f t="shared" si="35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2">
        <f t="shared" si="34"/>
        <v>40414.208333333336</v>
      </c>
      <c r="T538" s="12">
        <f t="shared" si="35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2">
        <f t="shared" si="34"/>
        <v>43342.208333333328</v>
      </c>
      <c r="T539" s="12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2">
        <f t="shared" si="34"/>
        <v>41539.208333333336</v>
      </c>
      <c r="T540" s="12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2">
        <f t="shared" si="34"/>
        <v>43647.208333333328</v>
      </c>
      <c r="T541" s="12">
        <f t="shared" si="35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2">
        <f t="shared" si="34"/>
        <v>43225.208333333328</v>
      </c>
      <c r="T542" s="12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2">
        <f t="shared" si="34"/>
        <v>42165.208333333328</v>
      </c>
      <c r="T543" s="12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2">
        <f t="shared" si="34"/>
        <v>42391.25</v>
      </c>
      <c r="T544" s="12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2">
        <f t="shared" si="34"/>
        <v>41528.208333333336</v>
      </c>
      <c r="T545" s="12">
        <f t="shared" si="35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2">
        <f t="shared" si="34"/>
        <v>42377.25</v>
      </c>
      <c r="T546" s="12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2">
        <f t="shared" si="34"/>
        <v>43824.25</v>
      </c>
      <c r="T547" s="12">
        <f t="shared" si="35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2">
        <f t="shared" si="34"/>
        <v>43360.208333333328</v>
      </c>
      <c r="T548" s="12">
        <f t="shared" si="35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2">
        <f t="shared" si="34"/>
        <v>42029.25</v>
      </c>
      <c r="T549" s="12">
        <f t="shared" si="35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2">
        <f t="shared" si="34"/>
        <v>42461.208333333328</v>
      </c>
      <c r="T550" s="12">
        <f t="shared" si="35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2">
        <f t="shared" si="34"/>
        <v>41422.208333333336</v>
      </c>
      <c r="T551" s="12">
        <f t="shared" si="35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2">
        <f t="shared" si="34"/>
        <v>40968.25</v>
      </c>
      <c r="T552" s="12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2">
        <f t="shared" si="34"/>
        <v>41993.25</v>
      </c>
      <c r="T553" s="12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2">
        <f t="shared" si="34"/>
        <v>42700.25</v>
      </c>
      <c r="T554" s="12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2">
        <f t="shared" si="34"/>
        <v>40545.25</v>
      </c>
      <c r="T555" s="12">
        <f t="shared" si="35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2">
        <f t="shared" si="34"/>
        <v>42723.25</v>
      </c>
      <c r="T556" s="12">
        <f t="shared" si="35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2">
        <f t="shared" si="34"/>
        <v>41731.208333333336</v>
      </c>
      <c r="T557" s="12">
        <f t="shared" si="35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2">
        <f t="shared" si="34"/>
        <v>40792.208333333336</v>
      </c>
      <c r="T558" s="12">
        <f t="shared" si="35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2">
        <f t="shared" si="34"/>
        <v>42279.208333333328</v>
      </c>
      <c r="T559" s="12">
        <f t="shared" si="35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2">
        <f t="shared" si="34"/>
        <v>42424.25</v>
      </c>
      <c r="T560" s="12">
        <f t="shared" si="35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2">
        <f t="shared" si="34"/>
        <v>42584.208333333328</v>
      </c>
      <c r="T561" s="12">
        <f t="shared" si="35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2">
        <f t="shared" si="34"/>
        <v>40865.25</v>
      </c>
      <c r="T562" s="12">
        <f t="shared" si="35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2">
        <f t="shared" si="34"/>
        <v>40833.208333333336</v>
      </c>
      <c r="T563" s="12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2">
        <f t="shared" si="34"/>
        <v>43536.208333333328</v>
      </c>
      <c r="T564" s="12">
        <f t="shared" si="35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2">
        <f t="shared" si="34"/>
        <v>43417.25</v>
      </c>
      <c r="T565" s="12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2">
        <f t="shared" si="34"/>
        <v>42078.208333333328</v>
      </c>
      <c r="T566" s="12">
        <f t="shared" si="35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2">
        <f t="shared" si="34"/>
        <v>40862.25</v>
      </c>
      <c r="T567" s="12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2">
        <f t="shared" si="34"/>
        <v>42424.25</v>
      </c>
      <c r="T568" s="12">
        <f t="shared" si="35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2">
        <f t="shared" si="34"/>
        <v>41830.208333333336</v>
      </c>
      <c r="T569" s="12">
        <f t="shared" si="35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2">
        <f t="shared" si="34"/>
        <v>40374.208333333336</v>
      </c>
      <c r="T570" s="12">
        <f t="shared" si="35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2">
        <f t="shared" si="34"/>
        <v>40554.25</v>
      </c>
      <c r="T571" s="12">
        <f t="shared" si="35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2">
        <f t="shared" si="34"/>
        <v>41993.25</v>
      </c>
      <c r="T572" s="12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2">
        <f t="shared" si="34"/>
        <v>42174.208333333328</v>
      </c>
      <c r="T573" s="12">
        <f t="shared" si="35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2">
        <f t="shared" si="34"/>
        <v>42275.208333333328</v>
      </c>
      <c r="T574" s="12">
        <f t="shared" si="35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2">
        <f t="shared" si="34"/>
        <v>41761.208333333336</v>
      </c>
      <c r="T575" s="12">
        <f t="shared" si="35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2">
        <f t="shared" si="34"/>
        <v>43806.25</v>
      </c>
      <c r="T576" s="12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2">
        <f t="shared" si="34"/>
        <v>41779.208333333336</v>
      </c>
      <c r="T577" s="12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2">
        <f t="shared" si="34"/>
        <v>43040.208333333328</v>
      </c>
      <c r="T578" s="12">
        <f t="shared" si="35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SUM(E579/D579)</f>
        <v>0.18853658536585366</v>
      </c>
      <c r="G579" t="s">
        <v>74</v>
      </c>
      <c r="H579">
        <v>37</v>
      </c>
      <c r="I579" s="7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2">
        <f t="shared" ref="S579:S642" si="38">(((L579/60)/60)/24)+DATE(1970,1,1)</f>
        <v>40613.25</v>
      </c>
      <c r="T579" s="12">
        <f t="shared" ref="T579:T642" si="39">(((M579/60)/60)/24)+DATE(1970,1,1)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2">
        <f t="shared" si="38"/>
        <v>40878.25</v>
      </c>
      <c r="T580" s="12">
        <f t="shared" si="3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2">
        <f t="shared" si="38"/>
        <v>40762.208333333336</v>
      </c>
      <c r="T581" s="12">
        <f t="shared" si="3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2">
        <f t="shared" si="38"/>
        <v>41696.25</v>
      </c>
      <c r="T582" s="12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2">
        <f t="shared" si="38"/>
        <v>40662.208333333336</v>
      </c>
      <c r="T583" s="12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2">
        <f t="shared" si="38"/>
        <v>42165.208333333328</v>
      </c>
      <c r="T584" s="12">
        <f t="shared" si="3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2">
        <f t="shared" si="38"/>
        <v>40959.25</v>
      </c>
      <c r="T585" s="12">
        <f t="shared" si="3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2">
        <f t="shared" si="38"/>
        <v>41024.208333333336</v>
      </c>
      <c r="T586" s="12">
        <f t="shared" si="3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2">
        <f t="shared" si="38"/>
        <v>40255.208333333336</v>
      </c>
      <c r="T587" s="12">
        <f t="shared" si="3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2">
        <f t="shared" si="38"/>
        <v>40499.25</v>
      </c>
      <c r="T588" s="12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2">
        <f t="shared" si="38"/>
        <v>43484.25</v>
      </c>
      <c r="T589" s="12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2">
        <f t="shared" si="38"/>
        <v>40262.208333333336</v>
      </c>
      <c r="T590" s="12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2">
        <f t="shared" si="38"/>
        <v>42190.208333333328</v>
      </c>
      <c r="T591" s="12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2">
        <f t="shared" si="38"/>
        <v>41994.25</v>
      </c>
      <c r="T592" s="12">
        <f t="shared" si="3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2">
        <f t="shared" si="38"/>
        <v>40373.208333333336</v>
      </c>
      <c r="T593" s="12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2">
        <f t="shared" si="38"/>
        <v>41789.208333333336</v>
      </c>
      <c r="T594" s="12">
        <f t="shared" si="3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2">
        <f t="shared" si="38"/>
        <v>41724.208333333336</v>
      </c>
      <c r="T595" s="12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2">
        <f t="shared" si="38"/>
        <v>42548.208333333328</v>
      </c>
      <c r="T596" s="12">
        <f t="shared" si="3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2">
        <f t="shared" si="38"/>
        <v>40253.208333333336</v>
      </c>
      <c r="T597" s="12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2">
        <f t="shared" si="38"/>
        <v>42434.25</v>
      </c>
      <c r="T598" s="12">
        <f t="shared" si="3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2">
        <f t="shared" si="38"/>
        <v>43786.25</v>
      </c>
      <c r="T599" s="12">
        <f t="shared" si="3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2">
        <f t="shared" si="38"/>
        <v>40344.208333333336</v>
      </c>
      <c r="T600" s="12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2">
        <f t="shared" si="38"/>
        <v>42047.25</v>
      </c>
      <c r="T601" s="12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2">
        <f t="shared" si="38"/>
        <v>41485.208333333336</v>
      </c>
      <c r="T602" s="12">
        <f t="shared" si="3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2">
        <f t="shared" si="38"/>
        <v>41789.208333333336</v>
      </c>
      <c r="T603" s="12">
        <f t="shared" si="3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2">
        <f t="shared" si="38"/>
        <v>42160.208333333328</v>
      </c>
      <c r="T604" s="12">
        <f t="shared" si="3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2">
        <f t="shared" si="38"/>
        <v>43573.208333333328</v>
      </c>
      <c r="T605" s="12">
        <f t="shared" si="3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2">
        <f t="shared" si="38"/>
        <v>40565.25</v>
      </c>
      <c r="T606" s="12">
        <f t="shared" si="3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2">
        <f t="shared" si="38"/>
        <v>42280.208333333328</v>
      </c>
      <c r="T607" s="12">
        <f t="shared" si="3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2">
        <f t="shared" si="38"/>
        <v>42436.25</v>
      </c>
      <c r="T608" s="12">
        <f t="shared" si="3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2">
        <f t="shared" si="38"/>
        <v>41721.208333333336</v>
      </c>
      <c r="T609" s="12">
        <f t="shared" si="3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2">
        <f t="shared" si="38"/>
        <v>43530.25</v>
      </c>
      <c r="T610" s="12">
        <f t="shared" si="3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2">
        <f t="shared" si="38"/>
        <v>43481.25</v>
      </c>
      <c r="T611" s="12">
        <f t="shared" si="3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2">
        <f t="shared" si="38"/>
        <v>41259.25</v>
      </c>
      <c r="T612" s="12">
        <f t="shared" si="3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2">
        <f t="shared" si="38"/>
        <v>41480.208333333336</v>
      </c>
      <c r="T613" s="12">
        <f t="shared" si="3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2">
        <f t="shared" si="38"/>
        <v>40474.208333333336</v>
      </c>
      <c r="T614" s="12">
        <f t="shared" si="3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2">
        <f t="shared" si="38"/>
        <v>42973.208333333328</v>
      </c>
      <c r="T615" s="12">
        <f t="shared" si="3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2">
        <f t="shared" si="38"/>
        <v>42746.25</v>
      </c>
      <c r="T616" s="12">
        <f t="shared" si="3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2">
        <f t="shared" si="38"/>
        <v>42489.208333333328</v>
      </c>
      <c r="T617" s="12">
        <f t="shared" si="3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2">
        <f t="shared" si="38"/>
        <v>41537.208333333336</v>
      </c>
      <c r="T618" s="12">
        <f t="shared" si="3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2">
        <f t="shared" si="38"/>
        <v>41794.208333333336</v>
      </c>
      <c r="T619" s="12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2">
        <f t="shared" si="38"/>
        <v>41396.208333333336</v>
      </c>
      <c r="T620" s="12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2">
        <f t="shared" si="38"/>
        <v>40669.208333333336</v>
      </c>
      <c r="T621" s="12">
        <f t="shared" si="3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2">
        <f t="shared" si="38"/>
        <v>42559.208333333328</v>
      </c>
      <c r="T622" s="12">
        <f t="shared" si="3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2">
        <f t="shared" si="38"/>
        <v>42626.208333333328</v>
      </c>
      <c r="T623" s="12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2">
        <f t="shared" si="38"/>
        <v>43205.208333333328</v>
      </c>
      <c r="T624" s="12">
        <f t="shared" si="3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2">
        <f t="shared" si="38"/>
        <v>42201.208333333328</v>
      </c>
      <c r="T625" s="12">
        <f t="shared" si="3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2">
        <f t="shared" si="38"/>
        <v>42029.25</v>
      </c>
      <c r="T626" s="12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2">
        <f t="shared" si="38"/>
        <v>43857.25</v>
      </c>
      <c r="T627" s="12">
        <f t="shared" si="3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2">
        <f t="shared" si="38"/>
        <v>40449.208333333336</v>
      </c>
      <c r="T628" s="12">
        <f t="shared" si="3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2">
        <f t="shared" si="38"/>
        <v>40345.208333333336</v>
      </c>
      <c r="T629" s="12">
        <f t="shared" si="3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2">
        <f t="shared" si="38"/>
        <v>40455.208333333336</v>
      </c>
      <c r="T630" s="12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2">
        <f t="shared" si="38"/>
        <v>42557.208333333328</v>
      </c>
      <c r="T631" s="12">
        <f t="shared" si="3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2">
        <f t="shared" si="38"/>
        <v>43586.208333333328</v>
      </c>
      <c r="T632" s="12">
        <f t="shared" si="3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2">
        <f t="shared" si="38"/>
        <v>43550.208333333328</v>
      </c>
      <c r="T633" s="12">
        <f t="shared" si="3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2">
        <f t="shared" si="38"/>
        <v>41945.208333333336</v>
      </c>
      <c r="T634" s="12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2">
        <f t="shared" si="38"/>
        <v>42315.25</v>
      </c>
      <c r="T635" s="12">
        <f t="shared" si="3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2">
        <f t="shared" si="38"/>
        <v>42819.208333333328</v>
      </c>
      <c r="T636" s="12">
        <f t="shared" si="3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2">
        <f t="shared" si="38"/>
        <v>41314.25</v>
      </c>
      <c r="T637" s="12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2">
        <f t="shared" si="38"/>
        <v>40926.25</v>
      </c>
      <c r="T638" s="12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2">
        <f t="shared" si="38"/>
        <v>42688.25</v>
      </c>
      <c r="T639" s="12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2">
        <f t="shared" si="38"/>
        <v>40386.208333333336</v>
      </c>
      <c r="T640" s="12">
        <f t="shared" si="3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2">
        <f t="shared" si="38"/>
        <v>43309.208333333328</v>
      </c>
      <c r="T641" s="12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2">
        <f t="shared" si="38"/>
        <v>42387.25</v>
      </c>
      <c r="T642" s="12">
        <f t="shared" si="3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SUM(E643/D643)</f>
        <v>1.1996808510638297</v>
      </c>
      <c r="G643" t="s">
        <v>20</v>
      </c>
      <c r="H643">
        <v>194</v>
      </c>
      <c r="I643" s="7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2">
        <f t="shared" ref="S643:S706" si="42">(((L643/60)/60)/24)+DATE(1970,1,1)</f>
        <v>42786.25</v>
      </c>
      <c r="T643" s="12">
        <f t="shared" ref="T643:T706" si="43">(((M643/60)/60)/24)+DATE(1970,1,1)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2">
        <f t="shared" si="42"/>
        <v>43451.25</v>
      </c>
      <c r="T644" s="12">
        <f t="shared" si="43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2">
        <f t="shared" si="42"/>
        <v>42795.25</v>
      </c>
      <c r="T645" s="12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2">
        <f t="shared" si="42"/>
        <v>43452.25</v>
      </c>
      <c r="T646" s="12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2">
        <f t="shared" si="42"/>
        <v>43369.208333333328</v>
      </c>
      <c r="T647" s="12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2">
        <f t="shared" si="42"/>
        <v>41346.208333333336</v>
      </c>
      <c r="T648" s="12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2">
        <f t="shared" si="42"/>
        <v>43199.208333333328</v>
      </c>
      <c r="T649" s="12">
        <f t="shared" si="43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2">
        <f t="shared" si="42"/>
        <v>42922.208333333328</v>
      </c>
      <c r="T650" s="12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2">
        <f t="shared" si="42"/>
        <v>40471.208333333336</v>
      </c>
      <c r="T651" s="12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2">
        <f t="shared" si="42"/>
        <v>41828.208333333336</v>
      </c>
      <c r="T652" s="12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2">
        <f t="shared" si="42"/>
        <v>41692.25</v>
      </c>
      <c r="T653" s="12">
        <f t="shared" si="43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2">
        <f t="shared" si="42"/>
        <v>42587.208333333328</v>
      </c>
      <c r="T654" s="12">
        <f t="shared" si="43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2">
        <f t="shared" si="42"/>
        <v>42468.208333333328</v>
      </c>
      <c r="T655" s="12">
        <f t="shared" si="43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2">
        <f t="shared" si="42"/>
        <v>42240.208333333328</v>
      </c>
      <c r="T656" s="12">
        <f t="shared" si="43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2">
        <f t="shared" si="42"/>
        <v>42796.25</v>
      </c>
      <c r="T657" s="12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2">
        <f t="shared" si="42"/>
        <v>43097.25</v>
      </c>
      <c r="T658" s="12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2">
        <f t="shared" si="42"/>
        <v>43096.25</v>
      </c>
      <c r="T659" s="12">
        <f t="shared" si="43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2">
        <f t="shared" si="42"/>
        <v>42246.208333333328</v>
      </c>
      <c r="T660" s="12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2">
        <f t="shared" si="42"/>
        <v>40570.25</v>
      </c>
      <c r="T661" s="12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2">
        <f t="shared" si="42"/>
        <v>42237.208333333328</v>
      </c>
      <c r="T662" s="12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2">
        <f t="shared" si="42"/>
        <v>40996.208333333336</v>
      </c>
      <c r="T663" s="12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2">
        <f t="shared" si="42"/>
        <v>43443.25</v>
      </c>
      <c r="T664" s="12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2">
        <f t="shared" si="42"/>
        <v>40458.208333333336</v>
      </c>
      <c r="T665" s="12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2">
        <f t="shared" si="42"/>
        <v>40959.25</v>
      </c>
      <c r="T666" s="12">
        <f t="shared" si="43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2">
        <f t="shared" si="42"/>
        <v>40733.208333333336</v>
      </c>
      <c r="T667" s="12">
        <f t="shared" si="43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2">
        <f t="shared" si="42"/>
        <v>41516.208333333336</v>
      </c>
      <c r="T668" s="12">
        <f t="shared" si="43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2">
        <f t="shared" si="42"/>
        <v>41892.208333333336</v>
      </c>
      <c r="T669" s="12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2">
        <f t="shared" si="42"/>
        <v>41122.208333333336</v>
      </c>
      <c r="T670" s="12">
        <f t="shared" si="43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2">
        <f t="shared" si="42"/>
        <v>42912.208333333328</v>
      </c>
      <c r="T671" s="12">
        <f t="shared" si="43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2">
        <f t="shared" si="42"/>
        <v>42425.25</v>
      </c>
      <c r="T672" s="12">
        <f t="shared" si="43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2">
        <f t="shared" si="42"/>
        <v>40390.208333333336</v>
      </c>
      <c r="T673" s="12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2">
        <f t="shared" si="42"/>
        <v>43180.208333333328</v>
      </c>
      <c r="T674" s="12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2">
        <f t="shared" si="42"/>
        <v>42475.208333333328</v>
      </c>
      <c r="T675" s="12">
        <f t="shared" si="43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2">
        <f t="shared" si="42"/>
        <v>40774.208333333336</v>
      </c>
      <c r="T676" s="12">
        <f t="shared" si="43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2">
        <f t="shared" si="42"/>
        <v>43719.208333333328</v>
      </c>
      <c r="T677" s="12">
        <f t="shared" si="43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2">
        <f t="shared" si="42"/>
        <v>41178.208333333336</v>
      </c>
      <c r="T678" s="12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2">
        <f t="shared" si="42"/>
        <v>42561.208333333328</v>
      </c>
      <c r="T679" s="12">
        <f t="shared" si="43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2">
        <f t="shared" si="42"/>
        <v>43484.25</v>
      </c>
      <c r="T680" s="12">
        <f t="shared" si="43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2">
        <f t="shared" si="42"/>
        <v>43756.208333333328</v>
      </c>
      <c r="T681" s="12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2">
        <f t="shared" si="42"/>
        <v>43813.25</v>
      </c>
      <c r="T682" s="12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2">
        <f t="shared" si="42"/>
        <v>40898.25</v>
      </c>
      <c r="T683" s="12">
        <f t="shared" si="43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2">
        <f t="shared" si="42"/>
        <v>41619.25</v>
      </c>
      <c r="T684" s="12">
        <f t="shared" si="43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2">
        <f t="shared" si="42"/>
        <v>43359.208333333328</v>
      </c>
      <c r="T685" s="12">
        <f t="shared" si="43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2">
        <f t="shared" si="42"/>
        <v>40358.208333333336</v>
      </c>
      <c r="T686" s="12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2">
        <f t="shared" si="42"/>
        <v>42239.208333333328</v>
      </c>
      <c r="T687" s="12">
        <f t="shared" si="43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2">
        <f t="shared" si="42"/>
        <v>43186.208333333328</v>
      </c>
      <c r="T688" s="12">
        <f t="shared" si="43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2">
        <f t="shared" si="42"/>
        <v>42806.25</v>
      </c>
      <c r="T689" s="12">
        <f t="shared" si="43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2">
        <f t="shared" si="42"/>
        <v>43475.25</v>
      </c>
      <c r="T690" s="12">
        <f t="shared" si="43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2">
        <f t="shared" si="42"/>
        <v>41576.208333333336</v>
      </c>
      <c r="T691" s="12">
        <f t="shared" si="43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2">
        <f t="shared" si="42"/>
        <v>40874.25</v>
      </c>
      <c r="T692" s="12">
        <f t="shared" si="43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2">
        <f t="shared" si="42"/>
        <v>41185.208333333336</v>
      </c>
      <c r="T693" s="12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2">
        <f t="shared" si="42"/>
        <v>43655.208333333328</v>
      </c>
      <c r="T694" s="12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2">
        <f t="shared" si="42"/>
        <v>43025.208333333328</v>
      </c>
      <c r="T695" s="12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2">
        <f t="shared" si="42"/>
        <v>43066.25</v>
      </c>
      <c r="T696" s="12">
        <f t="shared" si="43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2">
        <f t="shared" si="42"/>
        <v>42322.25</v>
      </c>
      <c r="T697" s="12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2">
        <f t="shared" si="42"/>
        <v>42114.208333333328</v>
      </c>
      <c r="T698" s="12">
        <f t="shared" si="43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2">
        <f t="shared" si="42"/>
        <v>43190.208333333328</v>
      </c>
      <c r="T699" s="12">
        <f t="shared" si="43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2">
        <f t="shared" si="42"/>
        <v>40871.25</v>
      </c>
      <c r="T700" s="12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2">
        <f t="shared" si="42"/>
        <v>43641.208333333328</v>
      </c>
      <c r="T701" s="12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2">
        <f t="shared" si="42"/>
        <v>40203.25</v>
      </c>
      <c r="T702" s="12">
        <f t="shared" si="43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2">
        <f t="shared" si="42"/>
        <v>40629.208333333336</v>
      </c>
      <c r="T703" s="12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2">
        <f t="shared" si="42"/>
        <v>41477.208333333336</v>
      </c>
      <c r="T704" s="12">
        <f t="shared" si="43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2">
        <f t="shared" si="42"/>
        <v>41020.208333333336</v>
      </c>
      <c r="T705" s="12">
        <f t="shared" si="43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2">
        <f t="shared" si="42"/>
        <v>42555.208333333328</v>
      </c>
      <c r="T706" s="12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SUM(E707/D707)</f>
        <v>0.99026517383618151</v>
      </c>
      <c r="G707" t="s">
        <v>14</v>
      </c>
      <c r="H707">
        <v>2025</v>
      </c>
      <c r="I707" s="7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2">
        <f t="shared" ref="S707:S770" si="46">(((L707/60)/60)/24)+DATE(1970,1,1)</f>
        <v>41619.25</v>
      </c>
      <c r="T707" s="12">
        <f t="shared" ref="T707:T770" si="47">(((M707/60)/60)/24)+DATE(1970,1,1)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2">
        <f t="shared" si="46"/>
        <v>43471.25</v>
      </c>
      <c r="T708" s="12">
        <f t="shared" si="47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2">
        <f t="shared" si="46"/>
        <v>43442.25</v>
      </c>
      <c r="T709" s="12">
        <f t="shared" si="47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2">
        <f t="shared" si="46"/>
        <v>42877.208333333328</v>
      </c>
      <c r="T710" s="12">
        <f t="shared" si="47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2">
        <f t="shared" si="46"/>
        <v>41018.208333333336</v>
      </c>
      <c r="T711" s="12">
        <f t="shared" si="47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2">
        <f t="shared" si="46"/>
        <v>43295.208333333328</v>
      </c>
      <c r="T712" s="12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2">
        <f t="shared" si="46"/>
        <v>42393.25</v>
      </c>
      <c r="T713" s="12">
        <f t="shared" si="47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2">
        <f t="shared" si="46"/>
        <v>42559.208333333328</v>
      </c>
      <c r="T714" s="12">
        <f t="shared" si="47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2">
        <f t="shared" si="46"/>
        <v>42604.208333333328</v>
      </c>
      <c r="T715" s="12">
        <f t="shared" si="47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2">
        <f t="shared" si="46"/>
        <v>41870.208333333336</v>
      </c>
      <c r="T716" s="12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2">
        <f t="shared" si="46"/>
        <v>40397.208333333336</v>
      </c>
      <c r="T717" s="12">
        <f t="shared" si="47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2">
        <f t="shared" si="46"/>
        <v>41465.208333333336</v>
      </c>
      <c r="T718" s="12">
        <f t="shared" si="47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2">
        <f t="shared" si="46"/>
        <v>40777.208333333336</v>
      </c>
      <c r="T719" s="12">
        <f t="shared" si="47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2">
        <f t="shared" si="46"/>
        <v>41442.208333333336</v>
      </c>
      <c r="T720" s="12">
        <f t="shared" si="47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2">
        <f t="shared" si="46"/>
        <v>41058.208333333336</v>
      </c>
      <c r="T721" s="12">
        <f t="shared" si="47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2">
        <f t="shared" si="46"/>
        <v>43152.25</v>
      </c>
      <c r="T722" s="12">
        <f t="shared" si="47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2">
        <f t="shared" si="46"/>
        <v>43194.208333333328</v>
      </c>
      <c r="T723" s="12">
        <f t="shared" si="47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2">
        <f t="shared" si="46"/>
        <v>43045.25</v>
      </c>
      <c r="T724" s="12">
        <f t="shared" si="47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2">
        <f t="shared" si="46"/>
        <v>42431.25</v>
      </c>
      <c r="T725" s="12">
        <f t="shared" si="47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2">
        <f t="shared" si="46"/>
        <v>41934.208333333336</v>
      </c>
      <c r="T726" s="12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2">
        <f t="shared" si="46"/>
        <v>41958.25</v>
      </c>
      <c r="T727" s="12">
        <f t="shared" si="47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2">
        <f t="shared" si="46"/>
        <v>40476.208333333336</v>
      </c>
      <c r="T728" s="12">
        <f t="shared" si="47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2">
        <f t="shared" si="46"/>
        <v>43485.25</v>
      </c>
      <c r="T729" s="12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2">
        <f t="shared" si="46"/>
        <v>42515.208333333328</v>
      </c>
      <c r="T730" s="12">
        <f t="shared" si="47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2">
        <f t="shared" si="46"/>
        <v>41309.25</v>
      </c>
      <c r="T731" s="12">
        <f t="shared" si="47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2">
        <f t="shared" si="46"/>
        <v>42147.208333333328</v>
      </c>
      <c r="T732" s="12">
        <f t="shared" si="47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2">
        <f t="shared" si="46"/>
        <v>42939.208333333328</v>
      </c>
      <c r="T733" s="12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2">
        <f t="shared" si="46"/>
        <v>42816.208333333328</v>
      </c>
      <c r="T734" s="12">
        <f t="shared" si="47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2">
        <f t="shared" si="46"/>
        <v>41844.208333333336</v>
      </c>
      <c r="T735" s="12">
        <f t="shared" si="47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2">
        <f t="shared" si="46"/>
        <v>42763.25</v>
      </c>
      <c r="T736" s="12">
        <f t="shared" si="47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2">
        <f t="shared" si="46"/>
        <v>42459.208333333328</v>
      </c>
      <c r="T737" s="12">
        <f t="shared" si="47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2">
        <f t="shared" si="46"/>
        <v>42055.25</v>
      </c>
      <c r="T738" s="12">
        <f t="shared" si="47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2">
        <f t="shared" si="46"/>
        <v>42685.25</v>
      </c>
      <c r="T739" s="12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2">
        <f t="shared" si="46"/>
        <v>41959.25</v>
      </c>
      <c r="T740" s="12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2">
        <f t="shared" si="46"/>
        <v>41089.208333333336</v>
      </c>
      <c r="T741" s="12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2">
        <f t="shared" si="46"/>
        <v>42769.25</v>
      </c>
      <c r="T742" s="12">
        <f t="shared" si="47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2">
        <f t="shared" si="46"/>
        <v>40321.208333333336</v>
      </c>
      <c r="T743" s="12">
        <f t="shared" si="47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2">
        <f t="shared" si="46"/>
        <v>40197.25</v>
      </c>
      <c r="T744" s="12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2">
        <f t="shared" si="46"/>
        <v>42298.208333333328</v>
      </c>
      <c r="T745" s="12">
        <f t="shared" si="47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2">
        <f t="shared" si="46"/>
        <v>43322.208333333328</v>
      </c>
      <c r="T746" s="12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2">
        <f t="shared" si="46"/>
        <v>40328.208333333336</v>
      </c>
      <c r="T747" s="12">
        <f t="shared" si="47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2">
        <f t="shared" si="46"/>
        <v>40825.208333333336</v>
      </c>
      <c r="T748" s="12">
        <f t="shared" si="47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2">
        <f t="shared" si="46"/>
        <v>40423.208333333336</v>
      </c>
      <c r="T749" s="12">
        <f t="shared" si="47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2">
        <f t="shared" si="46"/>
        <v>40238.25</v>
      </c>
      <c r="T750" s="12">
        <f t="shared" si="47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2">
        <f t="shared" si="46"/>
        <v>41920.208333333336</v>
      </c>
      <c r="T751" s="12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2">
        <f t="shared" si="46"/>
        <v>40360.208333333336</v>
      </c>
      <c r="T752" s="12">
        <f t="shared" si="47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2">
        <f t="shared" si="46"/>
        <v>42446.208333333328</v>
      </c>
      <c r="T753" s="12">
        <f t="shared" si="47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2">
        <f t="shared" si="46"/>
        <v>40395.208333333336</v>
      </c>
      <c r="T754" s="12">
        <f t="shared" si="47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2">
        <f t="shared" si="46"/>
        <v>40321.208333333336</v>
      </c>
      <c r="T755" s="12">
        <f t="shared" si="47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2">
        <f t="shared" si="46"/>
        <v>41210.208333333336</v>
      </c>
      <c r="T756" s="12">
        <f t="shared" si="47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2">
        <f t="shared" si="46"/>
        <v>43096.25</v>
      </c>
      <c r="T757" s="12">
        <f t="shared" si="47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2">
        <f t="shared" si="46"/>
        <v>42024.25</v>
      </c>
      <c r="T758" s="12">
        <f t="shared" si="47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2">
        <f t="shared" si="46"/>
        <v>40675.208333333336</v>
      </c>
      <c r="T759" s="12">
        <f t="shared" si="47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2">
        <f t="shared" si="46"/>
        <v>41936.208333333336</v>
      </c>
      <c r="T760" s="12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2">
        <f t="shared" si="46"/>
        <v>43136.25</v>
      </c>
      <c r="T761" s="12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2">
        <f t="shared" si="46"/>
        <v>43678.208333333328</v>
      </c>
      <c r="T762" s="12">
        <f t="shared" si="47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2">
        <f t="shared" si="46"/>
        <v>42938.208333333328</v>
      </c>
      <c r="T763" s="12">
        <f t="shared" si="47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2">
        <f t="shared" si="46"/>
        <v>41241.25</v>
      </c>
      <c r="T764" s="12">
        <f t="shared" si="47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2">
        <f t="shared" si="46"/>
        <v>41037.208333333336</v>
      </c>
      <c r="T765" s="12">
        <f t="shared" si="47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2">
        <f t="shared" si="46"/>
        <v>40676.208333333336</v>
      </c>
      <c r="T766" s="12">
        <f t="shared" si="47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2">
        <f t="shared" si="46"/>
        <v>42840.208333333328</v>
      </c>
      <c r="T767" s="12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2">
        <f t="shared" si="46"/>
        <v>43362.208333333328</v>
      </c>
      <c r="T768" s="12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2">
        <f t="shared" si="46"/>
        <v>42283.208333333328</v>
      </c>
      <c r="T769" s="12">
        <f t="shared" si="47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2">
        <f t="shared" si="46"/>
        <v>41619.25</v>
      </c>
      <c r="T770" s="12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SUM(E771/D771)</f>
        <v>0.86867834394904464</v>
      </c>
      <c r="G771" t="s">
        <v>14</v>
      </c>
      <c r="H771">
        <v>3410</v>
      </c>
      <c r="I771" s="7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2">
        <f t="shared" ref="S771:S834" si="50">(((L771/60)/60)/24)+DATE(1970,1,1)</f>
        <v>41501.208333333336</v>
      </c>
      <c r="T771" s="12">
        <f t="shared" ref="T771:T834" si="51">(((M771/60)/60)/24)+DATE(1970,1,1)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2">
        <f t="shared" si="50"/>
        <v>41743.208333333336</v>
      </c>
      <c r="T772" s="12">
        <f t="shared" si="51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2">
        <f t="shared" si="50"/>
        <v>43491.25</v>
      </c>
      <c r="T773" s="12">
        <f t="shared" si="51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2">
        <f t="shared" si="50"/>
        <v>43505.25</v>
      </c>
      <c r="T774" s="12">
        <f t="shared" si="51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2">
        <f t="shared" si="50"/>
        <v>42838.208333333328</v>
      </c>
      <c r="T775" s="12">
        <f t="shared" si="51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2">
        <f t="shared" si="50"/>
        <v>42513.208333333328</v>
      </c>
      <c r="T776" s="12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2">
        <f t="shared" si="50"/>
        <v>41949.25</v>
      </c>
      <c r="T777" s="12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2">
        <f t="shared" si="50"/>
        <v>43650.208333333328</v>
      </c>
      <c r="T778" s="12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2">
        <f t="shared" si="50"/>
        <v>40809.208333333336</v>
      </c>
      <c r="T779" s="12">
        <f t="shared" si="51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2">
        <f t="shared" si="50"/>
        <v>40768.208333333336</v>
      </c>
      <c r="T780" s="12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2">
        <f t="shared" si="50"/>
        <v>42230.208333333328</v>
      </c>
      <c r="T781" s="12">
        <f t="shared" si="51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2">
        <f t="shared" si="50"/>
        <v>42573.208333333328</v>
      </c>
      <c r="T782" s="12">
        <f t="shared" si="51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2">
        <f t="shared" si="50"/>
        <v>40482.208333333336</v>
      </c>
      <c r="T783" s="12">
        <f t="shared" si="51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2">
        <f t="shared" si="50"/>
        <v>40603.25</v>
      </c>
      <c r="T784" s="12">
        <f t="shared" si="51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2">
        <f t="shared" si="50"/>
        <v>41625.25</v>
      </c>
      <c r="T785" s="12">
        <f t="shared" si="51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2">
        <f t="shared" si="50"/>
        <v>42435.25</v>
      </c>
      <c r="T786" s="12">
        <f t="shared" si="51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2">
        <f t="shared" si="50"/>
        <v>43582.208333333328</v>
      </c>
      <c r="T787" s="12">
        <f t="shared" si="51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2">
        <f t="shared" si="50"/>
        <v>43186.208333333328</v>
      </c>
      <c r="T788" s="12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2">
        <f t="shared" si="50"/>
        <v>40684.208333333336</v>
      </c>
      <c r="T789" s="12">
        <f t="shared" si="51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2">
        <f t="shared" si="50"/>
        <v>41202.208333333336</v>
      </c>
      <c r="T790" s="12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2">
        <f t="shared" si="50"/>
        <v>41786.208333333336</v>
      </c>
      <c r="T791" s="12">
        <f t="shared" si="51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2">
        <f t="shared" si="50"/>
        <v>40223.25</v>
      </c>
      <c r="T792" s="12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2">
        <f t="shared" si="50"/>
        <v>42715.25</v>
      </c>
      <c r="T793" s="12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2">
        <f t="shared" si="50"/>
        <v>41451.208333333336</v>
      </c>
      <c r="T794" s="12">
        <f t="shared" si="51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2">
        <f t="shared" si="50"/>
        <v>41450.208333333336</v>
      </c>
      <c r="T795" s="12">
        <f t="shared" si="51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2">
        <f t="shared" si="50"/>
        <v>43091.25</v>
      </c>
      <c r="T796" s="12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2">
        <f t="shared" si="50"/>
        <v>42675.208333333328</v>
      </c>
      <c r="T797" s="12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2">
        <f t="shared" si="50"/>
        <v>41859.208333333336</v>
      </c>
      <c r="T798" s="12">
        <f t="shared" si="51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2">
        <f t="shared" si="50"/>
        <v>43464.25</v>
      </c>
      <c r="T799" s="12">
        <f t="shared" si="51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2">
        <f t="shared" si="50"/>
        <v>41060.208333333336</v>
      </c>
      <c r="T800" s="12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2">
        <f t="shared" si="50"/>
        <v>42399.25</v>
      </c>
      <c r="T801" s="12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2">
        <f t="shared" si="50"/>
        <v>42167.208333333328</v>
      </c>
      <c r="T802" s="12">
        <f t="shared" si="51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2">
        <f t="shared" si="50"/>
        <v>43830.25</v>
      </c>
      <c r="T803" s="12">
        <f t="shared" si="51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2">
        <f t="shared" si="50"/>
        <v>43650.208333333328</v>
      </c>
      <c r="T804" s="12">
        <f t="shared" si="51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2">
        <f t="shared" si="50"/>
        <v>43492.25</v>
      </c>
      <c r="T805" s="12">
        <f t="shared" si="51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2">
        <f t="shared" si="50"/>
        <v>43102.25</v>
      </c>
      <c r="T806" s="12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2">
        <f t="shared" si="50"/>
        <v>41958.25</v>
      </c>
      <c r="T807" s="12">
        <f t="shared" si="51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2">
        <f t="shared" si="50"/>
        <v>40973.25</v>
      </c>
      <c r="T808" s="12">
        <f t="shared" si="51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2">
        <f t="shared" si="50"/>
        <v>43753.208333333328</v>
      </c>
      <c r="T809" s="12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2">
        <f t="shared" si="50"/>
        <v>42507.208333333328</v>
      </c>
      <c r="T810" s="12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2">
        <f t="shared" si="50"/>
        <v>41135.208333333336</v>
      </c>
      <c r="T811" s="12">
        <f t="shared" si="51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2">
        <f t="shared" si="50"/>
        <v>43067.25</v>
      </c>
      <c r="T812" s="12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2">
        <f t="shared" si="50"/>
        <v>42378.25</v>
      </c>
      <c r="T813" s="12">
        <f t="shared" si="51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2">
        <f t="shared" si="50"/>
        <v>43206.208333333328</v>
      </c>
      <c r="T814" s="12">
        <f t="shared" si="51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2">
        <f t="shared" si="50"/>
        <v>41148.208333333336</v>
      </c>
      <c r="T815" s="12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2">
        <f t="shared" si="50"/>
        <v>42517.208333333328</v>
      </c>
      <c r="T816" s="12">
        <f t="shared" si="51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2">
        <f t="shared" si="50"/>
        <v>43068.25</v>
      </c>
      <c r="T817" s="12">
        <f t="shared" si="51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2">
        <f t="shared" si="50"/>
        <v>41680.25</v>
      </c>
      <c r="T818" s="12">
        <f t="shared" si="51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2">
        <f t="shared" si="50"/>
        <v>43589.208333333328</v>
      </c>
      <c r="T819" s="12">
        <f t="shared" si="51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2">
        <f t="shared" si="50"/>
        <v>43486.25</v>
      </c>
      <c r="T820" s="12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2">
        <f t="shared" si="50"/>
        <v>41237.25</v>
      </c>
      <c r="T821" s="12">
        <f t="shared" si="51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2">
        <f t="shared" si="50"/>
        <v>43310.208333333328</v>
      </c>
      <c r="T822" s="12">
        <f t="shared" si="51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2">
        <f t="shared" si="50"/>
        <v>42794.25</v>
      </c>
      <c r="T823" s="12">
        <f t="shared" si="51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2">
        <f t="shared" si="50"/>
        <v>41698.25</v>
      </c>
      <c r="T824" s="12">
        <f t="shared" si="51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2">
        <f t="shared" si="50"/>
        <v>41892.208333333336</v>
      </c>
      <c r="T825" s="12">
        <f t="shared" si="51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2">
        <f t="shared" si="50"/>
        <v>40348.208333333336</v>
      </c>
      <c r="T826" s="12">
        <f t="shared" si="51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2">
        <f t="shared" si="50"/>
        <v>42941.208333333328</v>
      </c>
      <c r="T827" s="12">
        <f t="shared" si="51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2">
        <f t="shared" si="50"/>
        <v>40525.25</v>
      </c>
      <c r="T828" s="12">
        <f t="shared" si="51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2">
        <f t="shared" si="50"/>
        <v>40666.208333333336</v>
      </c>
      <c r="T829" s="12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2">
        <f t="shared" si="50"/>
        <v>43340.208333333328</v>
      </c>
      <c r="T830" s="12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2">
        <f t="shared" si="50"/>
        <v>42164.208333333328</v>
      </c>
      <c r="T831" s="12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2">
        <f t="shared" si="50"/>
        <v>43103.25</v>
      </c>
      <c r="T832" s="12">
        <f t="shared" si="51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2">
        <f t="shared" si="50"/>
        <v>40994.208333333336</v>
      </c>
      <c r="T833" s="12">
        <f t="shared" si="51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2">
        <f t="shared" si="50"/>
        <v>42299.208333333328</v>
      </c>
      <c r="T834" s="12">
        <f t="shared" si="51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SUM(E835/D835)</f>
        <v>1.5769117647058823</v>
      </c>
      <c r="G835" t="s">
        <v>20</v>
      </c>
      <c r="H835">
        <v>165</v>
      </c>
      <c r="I835" s="7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2">
        <f t="shared" ref="S835:S898" si="54">(((L835/60)/60)/24)+DATE(1970,1,1)</f>
        <v>40588.25</v>
      </c>
      <c r="T835" s="12">
        <f t="shared" ref="T835:T898" si="55">(((M835/60)/60)/24)+DATE(1970,1,1)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2">
        <f t="shared" si="54"/>
        <v>41448.208333333336</v>
      </c>
      <c r="T836" s="12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2">
        <f t="shared" si="54"/>
        <v>42063.25</v>
      </c>
      <c r="T837" s="12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2">
        <f t="shared" si="54"/>
        <v>40214.25</v>
      </c>
      <c r="T838" s="12">
        <f t="shared" si="55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2">
        <f t="shared" si="54"/>
        <v>40629.208333333336</v>
      </c>
      <c r="T839" s="12">
        <f t="shared" si="55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2">
        <f t="shared" si="54"/>
        <v>43370.208333333328</v>
      </c>
      <c r="T840" s="12">
        <f t="shared" si="55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2">
        <f t="shared" si="54"/>
        <v>41715.208333333336</v>
      </c>
      <c r="T841" s="12">
        <f t="shared" si="55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2">
        <f t="shared" si="54"/>
        <v>41836.208333333336</v>
      </c>
      <c r="T842" s="12">
        <f t="shared" si="55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2">
        <f t="shared" si="54"/>
        <v>42419.25</v>
      </c>
      <c r="T843" s="12">
        <f t="shared" si="55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2">
        <f t="shared" si="54"/>
        <v>43266.208333333328</v>
      </c>
      <c r="T844" s="12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2">
        <f t="shared" si="54"/>
        <v>43338.208333333328</v>
      </c>
      <c r="T845" s="12">
        <f t="shared" si="55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2">
        <f t="shared" si="54"/>
        <v>40930.25</v>
      </c>
      <c r="T846" s="12">
        <f t="shared" si="55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2">
        <f t="shared" si="54"/>
        <v>43235.208333333328</v>
      </c>
      <c r="T847" s="12">
        <f t="shared" si="55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2">
        <f t="shared" si="54"/>
        <v>43302.208333333328</v>
      </c>
      <c r="T848" s="12">
        <f t="shared" si="55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2">
        <f t="shared" si="54"/>
        <v>43107.25</v>
      </c>
      <c r="T849" s="12">
        <f t="shared" si="55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2">
        <f t="shared" si="54"/>
        <v>40341.208333333336</v>
      </c>
      <c r="T850" s="12">
        <f t="shared" si="55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2">
        <f t="shared" si="54"/>
        <v>40948.25</v>
      </c>
      <c r="T851" s="12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2">
        <f t="shared" si="54"/>
        <v>40866.25</v>
      </c>
      <c r="T852" s="12">
        <f t="shared" si="55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2">
        <f t="shared" si="54"/>
        <v>41031.208333333336</v>
      </c>
      <c r="T853" s="12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2">
        <f t="shared" si="54"/>
        <v>40740.208333333336</v>
      </c>
      <c r="T854" s="12">
        <f t="shared" si="55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2">
        <f t="shared" si="54"/>
        <v>40714.208333333336</v>
      </c>
      <c r="T855" s="12">
        <f t="shared" si="55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2">
        <f t="shared" si="54"/>
        <v>43787.25</v>
      </c>
      <c r="T856" s="12">
        <f t="shared" si="55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2">
        <f t="shared" si="54"/>
        <v>40712.208333333336</v>
      </c>
      <c r="T857" s="12">
        <f t="shared" si="55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2">
        <f t="shared" si="54"/>
        <v>41023.208333333336</v>
      </c>
      <c r="T858" s="12">
        <f t="shared" si="55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2">
        <f t="shared" si="54"/>
        <v>40944.25</v>
      </c>
      <c r="T859" s="12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2">
        <f t="shared" si="54"/>
        <v>43211.208333333328</v>
      </c>
      <c r="T860" s="12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2">
        <f t="shared" si="54"/>
        <v>41334.25</v>
      </c>
      <c r="T861" s="12">
        <f t="shared" si="55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2">
        <f t="shared" si="54"/>
        <v>43515.25</v>
      </c>
      <c r="T862" s="12">
        <f t="shared" si="55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2">
        <f t="shared" si="54"/>
        <v>40258.208333333336</v>
      </c>
      <c r="T863" s="12">
        <f t="shared" si="55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2">
        <f t="shared" si="54"/>
        <v>40756.208333333336</v>
      </c>
      <c r="T864" s="12">
        <f t="shared" si="55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2">
        <f t="shared" si="54"/>
        <v>42172.208333333328</v>
      </c>
      <c r="T865" s="12">
        <f t="shared" si="55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2">
        <f t="shared" si="54"/>
        <v>42601.208333333328</v>
      </c>
      <c r="T866" s="12">
        <f t="shared" si="55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2">
        <f t="shared" si="54"/>
        <v>41897.208333333336</v>
      </c>
      <c r="T867" s="12">
        <f t="shared" si="55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2">
        <f t="shared" si="54"/>
        <v>40671.208333333336</v>
      </c>
      <c r="T868" s="12">
        <f t="shared" si="55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2">
        <f t="shared" si="54"/>
        <v>43382.208333333328</v>
      </c>
      <c r="T869" s="12">
        <f t="shared" si="55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2">
        <f t="shared" si="54"/>
        <v>41559.208333333336</v>
      </c>
      <c r="T870" s="12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2">
        <f t="shared" si="54"/>
        <v>40350.208333333336</v>
      </c>
      <c r="T871" s="12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2">
        <f t="shared" si="54"/>
        <v>42240.208333333328</v>
      </c>
      <c r="T872" s="12">
        <f t="shared" si="55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2">
        <f t="shared" si="54"/>
        <v>43040.208333333328</v>
      </c>
      <c r="T873" s="12">
        <f t="shared" si="55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2">
        <f t="shared" si="54"/>
        <v>43346.208333333328</v>
      </c>
      <c r="T874" s="12">
        <f t="shared" si="55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2">
        <f t="shared" si="54"/>
        <v>41647.25</v>
      </c>
      <c r="T875" s="12">
        <f t="shared" si="55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2">
        <f t="shared" si="54"/>
        <v>40291.208333333336</v>
      </c>
      <c r="T876" s="12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2">
        <f t="shared" si="54"/>
        <v>40556.25</v>
      </c>
      <c r="T877" s="12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2">
        <f t="shared" si="54"/>
        <v>43624.208333333328</v>
      </c>
      <c r="T878" s="12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2">
        <f t="shared" si="54"/>
        <v>42577.208333333328</v>
      </c>
      <c r="T879" s="12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2">
        <f t="shared" si="54"/>
        <v>43845.25</v>
      </c>
      <c r="T880" s="12">
        <f t="shared" si="55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2">
        <f t="shared" si="54"/>
        <v>42788.25</v>
      </c>
      <c r="T881" s="12">
        <f t="shared" si="55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2">
        <f t="shared" si="54"/>
        <v>43667.208333333328</v>
      </c>
      <c r="T882" s="12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2">
        <f t="shared" si="54"/>
        <v>42194.208333333328</v>
      </c>
      <c r="T883" s="12">
        <f t="shared" si="55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2">
        <f t="shared" si="54"/>
        <v>42025.25</v>
      </c>
      <c r="T884" s="12">
        <f t="shared" si="55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2">
        <f t="shared" si="54"/>
        <v>40323.208333333336</v>
      </c>
      <c r="T885" s="12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2">
        <f t="shared" si="54"/>
        <v>41763.208333333336</v>
      </c>
      <c r="T886" s="12">
        <f t="shared" si="55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2">
        <f t="shared" si="54"/>
        <v>40335.208333333336</v>
      </c>
      <c r="T887" s="12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2">
        <f t="shared" si="54"/>
        <v>40416.208333333336</v>
      </c>
      <c r="T888" s="12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2">
        <f t="shared" si="54"/>
        <v>42202.208333333328</v>
      </c>
      <c r="T889" s="12">
        <f t="shared" si="55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2">
        <f t="shared" si="54"/>
        <v>42836.208333333328</v>
      </c>
      <c r="T890" s="12">
        <f t="shared" si="55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2">
        <f t="shared" si="54"/>
        <v>41710.208333333336</v>
      </c>
      <c r="T891" s="12">
        <f t="shared" si="55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2">
        <f t="shared" si="54"/>
        <v>43640.208333333328</v>
      </c>
      <c r="T892" s="12">
        <f t="shared" si="55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2">
        <f t="shared" si="54"/>
        <v>40880.25</v>
      </c>
      <c r="T893" s="12">
        <f t="shared" si="55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2">
        <f t="shared" si="54"/>
        <v>40319.208333333336</v>
      </c>
      <c r="T894" s="12">
        <f t="shared" si="55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2">
        <f t="shared" si="54"/>
        <v>42170.208333333328</v>
      </c>
      <c r="T895" s="12">
        <f t="shared" si="55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2">
        <f t="shared" si="54"/>
        <v>41466.208333333336</v>
      </c>
      <c r="T896" s="12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2">
        <f t="shared" si="54"/>
        <v>43134.25</v>
      </c>
      <c r="T897" s="12">
        <f t="shared" si="55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2">
        <f t="shared" si="54"/>
        <v>40738.208333333336</v>
      </c>
      <c r="T898" s="12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SUM(E899/D899)</f>
        <v>0.27693181818181817</v>
      </c>
      <c r="G899" t="s">
        <v>14</v>
      </c>
      <c r="H899">
        <v>27</v>
      </c>
      <c r="I899" s="7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2">
        <f t="shared" ref="S899:S962" si="58">(((L899/60)/60)/24)+DATE(1970,1,1)</f>
        <v>43583.208333333328</v>
      </c>
      <c r="T899" s="12">
        <f t="shared" ref="T899:T962" si="59">(((M899/60)/60)/24)+DATE(1970,1,1)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2">
        <f t="shared" si="58"/>
        <v>43815.25</v>
      </c>
      <c r="T900" s="12">
        <f t="shared" si="5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2">
        <f t="shared" si="58"/>
        <v>41554.208333333336</v>
      </c>
      <c r="T901" s="12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2">
        <f t="shared" si="58"/>
        <v>41901.208333333336</v>
      </c>
      <c r="T902" s="12">
        <f t="shared" si="5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2">
        <f t="shared" si="58"/>
        <v>43298.208333333328</v>
      </c>
      <c r="T903" s="12">
        <f t="shared" si="5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2">
        <f t="shared" si="58"/>
        <v>42399.25</v>
      </c>
      <c r="T904" s="12">
        <f t="shared" si="5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2">
        <f t="shared" si="58"/>
        <v>41034.208333333336</v>
      </c>
      <c r="T905" s="12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2">
        <f t="shared" si="58"/>
        <v>41186.208333333336</v>
      </c>
      <c r="T906" s="12">
        <f t="shared" si="5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2">
        <f t="shared" si="58"/>
        <v>41536.208333333336</v>
      </c>
      <c r="T907" s="12">
        <f t="shared" si="5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2">
        <f t="shared" si="58"/>
        <v>42868.208333333328</v>
      </c>
      <c r="T908" s="12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2">
        <f t="shared" si="58"/>
        <v>40660.208333333336</v>
      </c>
      <c r="T909" s="12">
        <f t="shared" si="5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2">
        <f t="shared" si="58"/>
        <v>41031.208333333336</v>
      </c>
      <c r="T910" s="12">
        <f t="shared" si="5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2">
        <f t="shared" si="58"/>
        <v>43255.208333333328</v>
      </c>
      <c r="T911" s="12">
        <f t="shared" si="5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2">
        <f t="shared" si="58"/>
        <v>42026.25</v>
      </c>
      <c r="T912" s="12">
        <f t="shared" si="5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2">
        <f t="shared" si="58"/>
        <v>43717.208333333328</v>
      </c>
      <c r="T913" s="12">
        <f t="shared" si="5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2">
        <f t="shared" si="58"/>
        <v>41157.208333333336</v>
      </c>
      <c r="T914" s="12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2">
        <f t="shared" si="58"/>
        <v>43597.208333333328</v>
      </c>
      <c r="T915" s="12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2">
        <f t="shared" si="58"/>
        <v>41490.208333333336</v>
      </c>
      <c r="T916" s="12">
        <f t="shared" si="5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2">
        <f t="shared" si="58"/>
        <v>42976.208333333328</v>
      </c>
      <c r="T917" s="12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2">
        <f t="shared" si="58"/>
        <v>41991.25</v>
      </c>
      <c r="T918" s="12">
        <f t="shared" si="5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2">
        <f t="shared" si="58"/>
        <v>40722.208333333336</v>
      </c>
      <c r="T919" s="12">
        <f t="shared" si="5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2">
        <f t="shared" si="58"/>
        <v>41117.208333333336</v>
      </c>
      <c r="T920" s="12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2">
        <f t="shared" si="58"/>
        <v>43022.208333333328</v>
      </c>
      <c r="T921" s="12">
        <f t="shared" si="5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2">
        <f t="shared" si="58"/>
        <v>43503.25</v>
      </c>
      <c r="T922" s="12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2">
        <f t="shared" si="58"/>
        <v>40951.25</v>
      </c>
      <c r="T923" s="12">
        <f t="shared" si="5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2">
        <f t="shared" si="58"/>
        <v>43443.25</v>
      </c>
      <c r="T924" s="12">
        <f t="shared" si="5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2">
        <f t="shared" si="58"/>
        <v>40373.208333333336</v>
      </c>
      <c r="T925" s="12">
        <f t="shared" si="5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2">
        <f t="shared" si="58"/>
        <v>43769.208333333328</v>
      </c>
      <c r="T926" s="12">
        <f t="shared" si="5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2">
        <f t="shared" si="58"/>
        <v>43000.208333333328</v>
      </c>
      <c r="T927" s="12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2">
        <f t="shared" si="58"/>
        <v>42502.208333333328</v>
      </c>
      <c r="T928" s="12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2">
        <f t="shared" si="58"/>
        <v>41102.208333333336</v>
      </c>
      <c r="T929" s="12">
        <f t="shared" si="5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2">
        <f t="shared" si="58"/>
        <v>41637.25</v>
      </c>
      <c r="T930" s="12">
        <f t="shared" si="5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2">
        <f t="shared" si="58"/>
        <v>42858.208333333328</v>
      </c>
      <c r="T931" s="12">
        <f t="shared" si="5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2">
        <f t="shared" si="58"/>
        <v>42060.25</v>
      </c>
      <c r="T932" s="12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2">
        <f t="shared" si="58"/>
        <v>41818.208333333336</v>
      </c>
      <c r="T933" s="12">
        <f t="shared" si="5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2">
        <f t="shared" si="58"/>
        <v>41709.208333333336</v>
      </c>
      <c r="T934" s="12">
        <f t="shared" si="5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2">
        <f t="shared" si="58"/>
        <v>41372.208333333336</v>
      </c>
      <c r="T935" s="12">
        <f t="shared" si="5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2">
        <f t="shared" si="58"/>
        <v>42422.25</v>
      </c>
      <c r="T936" s="12">
        <f t="shared" si="5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2">
        <f t="shared" si="58"/>
        <v>42209.208333333328</v>
      </c>
      <c r="T937" s="12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2">
        <f t="shared" si="58"/>
        <v>43668.208333333328</v>
      </c>
      <c r="T938" s="12">
        <f t="shared" si="5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2">
        <f t="shared" si="58"/>
        <v>42334.25</v>
      </c>
      <c r="T939" s="12">
        <f t="shared" si="5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2">
        <f t="shared" si="58"/>
        <v>43263.208333333328</v>
      </c>
      <c r="T940" s="12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2">
        <f t="shared" si="58"/>
        <v>40670.208333333336</v>
      </c>
      <c r="T941" s="12">
        <f t="shared" si="5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2">
        <f t="shared" si="58"/>
        <v>41244.25</v>
      </c>
      <c r="T942" s="12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2">
        <f t="shared" si="58"/>
        <v>40552.25</v>
      </c>
      <c r="T943" s="12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2">
        <f t="shared" si="58"/>
        <v>40568.25</v>
      </c>
      <c r="T944" s="12">
        <f t="shared" si="5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2">
        <f t="shared" si="58"/>
        <v>41906.208333333336</v>
      </c>
      <c r="T945" s="12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2">
        <f t="shared" si="58"/>
        <v>42776.25</v>
      </c>
      <c r="T946" s="12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2">
        <f t="shared" si="58"/>
        <v>41004.208333333336</v>
      </c>
      <c r="T947" s="12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2">
        <f t="shared" si="58"/>
        <v>40710.208333333336</v>
      </c>
      <c r="T948" s="12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2">
        <f t="shared" si="58"/>
        <v>41908.208333333336</v>
      </c>
      <c r="T949" s="12">
        <f t="shared" si="5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2">
        <f t="shared" si="58"/>
        <v>41985.25</v>
      </c>
      <c r="T950" s="12">
        <f t="shared" si="5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2">
        <f t="shared" si="58"/>
        <v>42112.208333333328</v>
      </c>
      <c r="T951" s="12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2">
        <f t="shared" si="58"/>
        <v>43571.208333333328</v>
      </c>
      <c r="T952" s="12">
        <f t="shared" si="5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2">
        <f t="shared" si="58"/>
        <v>42730.25</v>
      </c>
      <c r="T953" s="12">
        <f t="shared" si="5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2">
        <f t="shared" si="58"/>
        <v>42591.208333333328</v>
      </c>
      <c r="T954" s="12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2">
        <f t="shared" si="58"/>
        <v>42358.25</v>
      </c>
      <c r="T955" s="12">
        <f t="shared" si="5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2">
        <f t="shared" si="58"/>
        <v>41174.208333333336</v>
      </c>
      <c r="T956" s="12">
        <f t="shared" si="5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2">
        <f t="shared" si="58"/>
        <v>41238.25</v>
      </c>
      <c r="T957" s="12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2">
        <f t="shared" si="58"/>
        <v>42360.25</v>
      </c>
      <c r="T958" s="12">
        <f t="shared" si="5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2">
        <f t="shared" si="58"/>
        <v>40955.25</v>
      </c>
      <c r="T959" s="12">
        <f t="shared" si="5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2">
        <f t="shared" si="58"/>
        <v>40350.208333333336</v>
      </c>
      <c r="T960" s="12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2">
        <f t="shared" si="58"/>
        <v>40357.208333333336</v>
      </c>
      <c r="T961" s="12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2">
        <f t="shared" si="58"/>
        <v>42408.25</v>
      </c>
      <c r="T962" s="12">
        <f t="shared" si="5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SUM(E963/D963)</f>
        <v>1.1929824561403508</v>
      </c>
      <c r="G963" t="s">
        <v>20</v>
      </c>
      <c r="H963">
        <v>155</v>
      </c>
      <c r="I963" s="7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2">
        <f t="shared" ref="S963:S1001" si="62">(((L963/60)/60)/24)+DATE(1970,1,1)</f>
        <v>40591.25</v>
      </c>
      <c r="T963" s="12">
        <f t="shared" ref="T963:T1001" si="63">(((M963/60)/60)/24)+DATE(1970,1,1)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2">
        <f t="shared" si="62"/>
        <v>41592.25</v>
      </c>
      <c r="T964" s="12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2">
        <f t="shared" si="62"/>
        <v>40607.25</v>
      </c>
      <c r="T965" s="12">
        <f t="shared" si="63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2">
        <f t="shared" si="62"/>
        <v>42135.208333333328</v>
      </c>
      <c r="T966" s="12">
        <f t="shared" si="63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2">
        <f t="shared" si="62"/>
        <v>40203.25</v>
      </c>
      <c r="T967" s="12">
        <f t="shared" si="63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2">
        <f t="shared" si="62"/>
        <v>42901.208333333328</v>
      </c>
      <c r="T968" s="12">
        <f t="shared" si="63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2">
        <f t="shared" si="62"/>
        <v>41005.208333333336</v>
      </c>
      <c r="T969" s="12">
        <f t="shared" si="63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2">
        <f t="shared" si="62"/>
        <v>40544.25</v>
      </c>
      <c r="T970" s="12">
        <f t="shared" si="63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2">
        <f t="shared" si="62"/>
        <v>43821.25</v>
      </c>
      <c r="T971" s="12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2">
        <f t="shared" si="62"/>
        <v>40672.208333333336</v>
      </c>
      <c r="T972" s="12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2">
        <f t="shared" si="62"/>
        <v>41555.208333333336</v>
      </c>
      <c r="T973" s="12">
        <f t="shared" si="63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2">
        <f t="shared" si="62"/>
        <v>41792.208333333336</v>
      </c>
      <c r="T974" s="12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2">
        <f t="shared" si="62"/>
        <v>40522.25</v>
      </c>
      <c r="T975" s="12">
        <f t="shared" si="63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2">
        <f t="shared" si="62"/>
        <v>41412.208333333336</v>
      </c>
      <c r="T976" s="12">
        <f t="shared" si="63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2">
        <f t="shared" si="62"/>
        <v>42337.25</v>
      </c>
      <c r="T977" s="12">
        <f t="shared" si="63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2">
        <f t="shared" si="62"/>
        <v>40571.25</v>
      </c>
      <c r="T978" s="12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2">
        <f t="shared" si="62"/>
        <v>43138.25</v>
      </c>
      <c r="T979" s="12">
        <f t="shared" si="63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2">
        <f t="shared" si="62"/>
        <v>42686.25</v>
      </c>
      <c r="T980" s="12">
        <f t="shared" si="63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2">
        <f t="shared" si="62"/>
        <v>42078.208333333328</v>
      </c>
      <c r="T981" s="12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2">
        <f t="shared" si="62"/>
        <v>42307.208333333328</v>
      </c>
      <c r="T982" s="12">
        <f t="shared" si="63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2">
        <f t="shared" si="62"/>
        <v>43094.25</v>
      </c>
      <c r="T983" s="12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2">
        <f t="shared" si="62"/>
        <v>40743.208333333336</v>
      </c>
      <c r="T984" s="12">
        <f t="shared" si="63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2">
        <f t="shared" si="62"/>
        <v>43681.208333333328</v>
      </c>
      <c r="T985" s="12">
        <f t="shared" si="63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2">
        <f t="shared" si="62"/>
        <v>43716.208333333328</v>
      </c>
      <c r="T986" s="12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2">
        <f t="shared" si="62"/>
        <v>41614.25</v>
      </c>
      <c r="T987" s="12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2">
        <f t="shared" si="62"/>
        <v>40638.208333333336</v>
      </c>
      <c r="T988" s="12">
        <f t="shared" si="63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2">
        <f t="shared" si="62"/>
        <v>42852.208333333328</v>
      </c>
      <c r="T989" s="12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2">
        <f t="shared" si="62"/>
        <v>42686.25</v>
      </c>
      <c r="T990" s="12">
        <f t="shared" si="63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2">
        <f t="shared" si="62"/>
        <v>43571.208333333328</v>
      </c>
      <c r="T991" s="12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2">
        <f t="shared" si="62"/>
        <v>42432.25</v>
      </c>
      <c r="T992" s="12">
        <f t="shared" si="63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2">
        <f t="shared" si="62"/>
        <v>41907.208333333336</v>
      </c>
      <c r="T993" s="12">
        <f t="shared" si="63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2">
        <f t="shared" si="62"/>
        <v>43227.208333333328</v>
      </c>
      <c r="T994" s="12">
        <f t="shared" si="63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2">
        <f t="shared" si="62"/>
        <v>42362.25</v>
      </c>
      <c r="T995" s="12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2">
        <f t="shared" si="62"/>
        <v>41929.208333333336</v>
      </c>
      <c r="T996" s="12">
        <f t="shared" si="63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2">
        <f t="shared" si="62"/>
        <v>43408.208333333328</v>
      </c>
      <c r="T997" s="12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2">
        <f t="shared" si="62"/>
        <v>41276.25</v>
      </c>
      <c r="T998" s="12">
        <f t="shared" si="63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2">
        <f t="shared" si="62"/>
        <v>41659.25</v>
      </c>
      <c r="T999" s="12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2">
        <f t="shared" si="62"/>
        <v>40220.25</v>
      </c>
      <c r="T1000" s="12">
        <f t="shared" si="63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2">
        <f t="shared" si="62"/>
        <v>42550.208333333328</v>
      </c>
      <c r="T1001" s="12">
        <f t="shared" si="63"/>
        <v>42557.208333333328</v>
      </c>
    </row>
  </sheetData>
  <autoFilter ref="A1:R1001" xr:uid="{2032A8DF-AAF5-CA4E-8182-4DFE7A65DC03}"/>
  <conditionalFormatting sqref="G2">
    <cfRule type="containsText" dxfId="38" priority="7" operator="containsText" text="False">
      <formula>NOT(ISERROR(SEARCH("False",G2)))</formula>
    </cfRule>
  </conditionalFormatting>
  <conditionalFormatting sqref="G1:G1048576">
    <cfRule type="cellIs" dxfId="37" priority="6" operator="equal">
      <formula>"""failed"""</formula>
    </cfRule>
  </conditionalFormatting>
  <conditionalFormatting sqref="A1002:XFD1048576 A1:XFD1 A2:R1001 T2:XFD1001">
    <cfRule type="containsText" dxfId="36" priority="2" operator="containsText" text="live">
      <formula>NOT(ISERROR(SEARCH("live",A1)))</formula>
    </cfRule>
    <cfRule type="containsText" dxfId="35" priority="3" operator="containsText" text="canceled">
      <formula>NOT(ISERROR(SEARCH("canceled",A1)))</formula>
    </cfRule>
    <cfRule type="containsText" dxfId="34" priority="4" operator="containsText" text="successful">
      <formula>NOT(ISERROR(SEARCH("successful",A1)))</formula>
    </cfRule>
    <cfRule type="containsText" dxfId="33" priority="5" operator="containsText" text="Failed">
      <formula>NOT(ISERROR(SEARCH("Failed",A1)))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50C0-92F9-3B46-A9DE-7ECA6051E3B1}">
  <sheetPr codeName="Sheet2"/>
  <dimension ref="A2:F15"/>
  <sheetViews>
    <sheetView workbookViewId="0">
      <selection activeCell="A9" sqref="A9:F9"/>
      <pivotSelection pane="bottomRight" showHeader="1" extendable="1" axis="axisRow" start="3" max="10" activeRow="8" previousRow="8" click="1" r:id="rId1">
        <pivotArea dataOnly="0" fieldPosition="0">
          <references count="1">
            <reference field="16" count="1">
              <x v="3"/>
            </reference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9" t="s">
        <v>6</v>
      </c>
      <c r="B2" t="s">
        <v>2068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10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10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10" t="s">
        <v>2064</v>
      </c>
      <c r="B9" s="8"/>
      <c r="C9" s="8"/>
      <c r="D9" s="8"/>
      <c r="E9" s="8">
        <v>4</v>
      </c>
      <c r="F9" s="8">
        <v>4</v>
      </c>
    </row>
    <row r="10" spans="1:6" x14ac:dyDescent="0.2">
      <c r="A10" s="10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10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10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10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10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10" t="s">
        <v>2067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2052-11EA-C948-A9B0-45AB6E36B9A8}">
  <sheetPr codeName="Sheet3"/>
  <dimension ref="A1:F30"/>
  <sheetViews>
    <sheetView topLeftCell="A2" workbookViewId="0">
      <selection activeCell="G35" sqref="G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2031</v>
      </c>
      <c r="B1" t="s">
        <v>2068</v>
      </c>
    </row>
    <row r="2" spans="1:6" x14ac:dyDescent="0.2">
      <c r="A2" s="9" t="s">
        <v>6</v>
      </c>
      <c r="B2" t="s">
        <v>2068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B1E7-A4E6-3D4F-99E8-C03831B563FE}">
  <sheetPr codeName="Sheet4"/>
  <dimension ref="A1:E18"/>
  <sheetViews>
    <sheetView workbookViewId="0">
      <selection activeCell="N8" sqref="N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9" t="s">
        <v>2031</v>
      </c>
      <c r="B1" t="s">
        <v>2068</v>
      </c>
    </row>
    <row r="2" spans="1:5" x14ac:dyDescent="0.2">
      <c r="A2" s="9" t="s">
        <v>2085</v>
      </c>
      <c r="B2" t="s">
        <v>2068</v>
      </c>
    </row>
    <row r="4" spans="1:5" x14ac:dyDescent="0.2">
      <c r="A4" s="9" t="s">
        <v>2070</v>
      </c>
      <c r="B4" s="9" t="s">
        <v>2066</v>
      </c>
    </row>
    <row r="5" spans="1:5" x14ac:dyDescent="0.2">
      <c r="A5" s="9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0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42BE-057A-AA45-8A86-0640F173772C}">
  <sheetPr codeName="Sheet5"/>
  <dimension ref="A1:H13"/>
  <sheetViews>
    <sheetView workbookViewId="0">
      <selection activeCell="H18" sqref="H18"/>
    </sheetView>
  </sheetViews>
  <sheetFormatPr baseColWidth="10" defaultRowHeight="16" x14ac:dyDescent="0.2"/>
  <cols>
    <col min="1" max="1" width="33.6640625" bestFit="1" customWidth="1"/>
    <col min="2" max="2" width="19.1640625" customWidth="1"/>
    <col min="3" max="3" width="16.1640625" customWidth="1"/>
    <col min="4" max="4" width="19" customWidth="1"/>
    <col min="5" max="5" width="15.1640625" customWidth="1"/>
    <col min="6" max="6" width="21.6640625" customWidth="1"/>
    <col min="7" max="7" width="18.6640625" customWidth="1"/>
    <col min="8" max="8" width="21.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8" x14ac:dyDescent="0.2">
      <c r="A2" s="13" t="s">
        <v>2094</v>
      </c>
      <c r="B2">
        <f>COUNTIFS(Outcome,"successful",Goal,"&lt; 1000")</f>
        <v>30</v>
      </c>
      <c r="C2">
        <f>COUNTIFS(Outcome,"Failed",Goal,"&lt; 1000")</f>
        <v>20</v>
      </c>
      <c r="D2">
        <f>COUNTIFS(Outcome,"canceled",Goal,"&lt; 1000")</f>
        <v>1</v>
      </c>
      <c r="E2">
        <f>SUM(B2:D2)</f>
        <v>51</v>
      </c>
      <c r="F2" s="14">
        <f>SUM(B2/E2)</f>
        <v>0.58823529411764708</v>
      </c>
      <c r="G2" s="6">
        <f t="shared" ref="G2:G13" si="0">(C2/E2)</f>
        <v>0.39215686274509803</v>
      </c>
      <c r="H2" s="6">
        <f>SUM(D2/E2)</f>
        <v>1.9607843137254902E-2</v>
      </c>
    </row>
    <row r="3" spans="1:8" ht="18" x14ac:dyDescent="0.2">
      <c r="A3" s="13" t="s">
        <v>2095</v>
      </c>
      <c r="B3">
        <f>COUNTIFS(Outcome,"successful",Goal, "&gt;=1000",Goal, "&lt;=4999")</f>
        <v>191</v>
      </c>
      <c r="C3">
        <f>COUNTIFS(Outcome,"Failed",Goal, "&gt;=1000",Goal, "&lt;=4999")</f>
        <v>38</v>
      </c>
      <c r="D3">
        <f>COUNTIFS(Outcome,"canceled",Goal, "&gt;=1000",Goal, "&lt;=4999")</f>
        <v>2</v>
      </c>
      <c r="E3">
        <f t="shared" ref="E3:E13" si="1">SUM(B3:D3)</f>
        <v>231</v>
      </c>
      <c r="F3" s="14">
        <f t="shared" ref="F3:F13" si="2">SUM(B3/E3)</f>
        <v>0.82683982683982682</v>
      </c>
      <c r="G3" s="6">
        <f t="shared" si="0"/>
        <v>0.16450216450216451</v>
      </c>
      <c r="H3" s="6">
        <f t="shared" ref="H3:H13" si="3">SUM(D3/E3)</f>
        <v>8.658008658008658E-3</v>
      </c>
    </row>
    <row r="4" spans="1:8" ht="18" x14ac:dyDescent="0.2">
      <c r="A4" s="13" t="s">
        <v>2096</v>
      </c>
      <c r="B4">
        <f>COUNTIFS(Outcome,"successful",Goal,"&gt;=5000",Goal,"&lt;=9999")</f>
        <v>164</v>
      </c>
      <c r="C4">
        <f>COUNTIFS(Outcome,"Failed",Goal,"&gt;=5000",Goal,"&lt;=9999")</f>
        <v>126</v>
      </c>
      <c r="D4">
        <f>COUNTIFS(Outcome,"canceled",Goal,"&gt;=5000",Goal,"&lt;=9999")</f>
        <v>25</v>
      </c>
      <c r="E4">
        <f t="shared" si="1"/>
        <v>315</v>
      </c>
      <c r="F4" s="14">
        <f t="shared" si="2"/>
        <v>0.52063492063492067</v>
      </c>
      <c r="G4" s="6">
        <f t="shared" si="0"/>
        <v>0.4</v>
      </c>
      <c r="H4" s="6">
        <f t="shared" si="3"/>
        <v>7.9365079365079361E-2</v>
      </c>
    </row>
    <row r="5" spans="1:8" ht="18" x14ac:dyDescent="0.2">
      <c r="A5" s="13" t="s">
        <v>2097</v>
      </c>
      <c r="B5">
        <f>COUNTIFS(Outcome,"successful",Goal,"&gt;=10000",Goal,"&lt;=14999")</f>
        <v>4</v>
      </c>
      <c r="C5">
        <f>COUNTIFS(Outcome,"Failed",Goal,"&gt;=10000",Goal,"&lt;=14999")</f>
        <v>5</v>
      </c>
      <c r="D5">
        <f>COUNTIFS(Outcome,"canceled",Goal,"&gt;=10000",Goal,"&lt;=14999")</f>
        <v>0</v>
      </c>
      <c r="E5">
        <f t="shared" si="1"/>
        <v>9</v>
      </c>
      <c r="F5" s="14">
        <f t="shared" si="2"/>
        <v>0.44444444444444442</v>
      </c>
      <c r="G5" s="6">
        <f t="shared" si="0"/>
        <v>0.55555555555555558</v>
      </c>
      <c r="H5" s="6">
        <f t="shared" si="3"/>
        <v>0</v>
      </c>
    </row>
    <row r="6" spans="1:8" ht="18" x14ac:dyDescent="0.2">
      <c r="A6" s="13" t="s">
        <v>2098</v>
      </c>
      <c r="B6">
        <f>COUNTIFS(Outcome,"successful",Goal,"&gt;=15000",Goal,"&lt;=19999")</f>
        <v>10</v>
      </c>
      <c r="C6">
        <f>COUNTIFS(Outcome,"Failed",Goal,"&gt;=15000",Goal,"&lt;=19999")</f>
        <v>0</v>
      </c>
      <c r="D6">
        <f>COUNTIFS(Outcome,"canceled",Goal,"&gt;=15000",Goal,"&lt;=19999")</f>
        <v>0</v>
      </c>
      <c r="E6">
        <f t="shared" si="1"/>
        <v>10</v>
      </c>
      <c r="F6" s="14">
        <f t="shared" si="2"/>
        <v>1</v>
      </c>
      <c r="G6" s="6">
        <f t="shared" si="0"/>
        <v>0</v>
      </c>
      <c r="H6" s="6">
        <f t="shared" si="3"/>
        <v>0</v>
      </c>
    </row>
    <row r="7" spans="1:8" ht="18" x14ac:dyDescent="0.2">
      <c r="A7" s="13" t="s">
        <v>2099</v>
      </c>
      <c r="B7">
        <f>COUNTIFS(Outcome,"successful",Goal,"&gt;=20000",Goal,"&lt;=24000")</f>
        <v>7</v>
      </c>
      <c r="C7">
        <f>COUNTIFS(Outcome,"Failed",Goal,"&gt;=20000",Goal,"&lt;=24000")</f>
        <v>0</v>
      </c>
      <c r="D7">
        <f>COUNTIFS(Outcome,"canceled",Goal,"&gt;=20000",Goal,"&lt;=24000")</f>
        <v>0</v>
      </c>
      <c r="E7">
        <f t="shared" si="1"/>
        <v>7</v>
      </c>
      <c r="F7" s="14">
        <f t="shared" si="2"/>
        <v>1</v>
      </c>
      <c r="G7" s="6">
        <f t="shared" si="0"/>
        <v>0</v>
      </c>
      <c r="H7" s="6">
        <f t="shared" si="3"/>
        <v>0</v>
      </c>
    </row>
    <row r="8" spans="1:8" ht="18" x14ac:dyDescent="0.2">
      <c r="A8" s="13" t="s">
        <v>2100</v>
      </c>
      <c r="B8">
        <f>COUNTIFS(Outcome,"successful",Goal,"&gt;=25000",Goal,"&lt;=29999")</f>
        <v>11</v>
      </c>
      <c r="C8">
        <f>COUNTIFS(Outcome,"Failed",Goal,"&gt;=25000",Goal,"&lt;=29999")</f>
        <v>3</v>
      </c>
      <c r="D8">
        <f>COUNTIFS(Outcome,"canceled",Goal,"&gt;=25000",Goal,"&lt;=29999")</f>
        <v>0</v>
      </c>
      <c r="E8">
        <f t="shared" si="1"/>
        <v>14</v>
      </c>
      <c r="F8" s="14">
        <f t="shared" si="2"/>
        <v>0.7857142857142857</v>
      </c>
      <c r="G8" s="6">
        <f t="shared" si="0"/>
        <v>0.21428571428571427</v>
      </c>
      <c r="H8" s="6">
        <f t="shared" si="3"/>
        <v>0</v>
      </c>
    </row>
    <row r="9" spans="1:8" ht="18" x14ac:dyDescent="0.2">
      <c r="A9" s="13" t="s">
        <v>2101</v>
      </c>
      <c r="B9">
        <f>COUNTIFS(Outcome,"successful",Goal,"&gt;=30000",Goal,"&lt;=34999")</f>
        <v>7</v>
      </c>
      <c r="C9">
        <f>COUNTIFS(Outcome,"Failed",Goal,"&gt;=30000",Goal,"&lt;=34999")</f>
        <v>0</v>
      </c>
      <c r="D9">
        <f>COUNTIFS(Outcome,"canceled",Goal,"&gt;=30000",Goal,"&lt;=34999")</f>
        <v>0</v>
      </c>
      <c r="E9">
        <f t="shared" si="1"/>
        <v>7</v>
      </c>
      <c r="F9" s="14">
        <f t="shared" si="2"/>
        <v>1</v>
      </c>
      <c r="G9" s="6">
        <f t="shared" si="0"/>
        <v>0</v>
      </c>
      <c r="H9" s="6">
        <f t="shared" si="3"/>
        <v>0</v>
      </c>
    </row>
    <row r="10" spans="1:8" ht="18" x14ac:dyDescent="0.2">
      <c r="A10" s="13" t="s">
        <v>2102</v>
      </c>
      <c r="B10">
        <f>COUNTIFS(Outcome,"successful",Goal,"&gt;=35000",Goal,"&lt;=39999")</f>
        <v>8</v>
      </c>
      <c r="C10">
        <f>COUNTIFS(Outcome,"Failed",Goal,"&gt;=35000",Goal,"&lt;=39999")</f>
        <v>3</v>
      </c>
      <c r="D10">
        <f>COUNTIFS(Outcome,"canceled",Goal,"&gt;=35000",Goal,"&lt;=39999")</f>
        <v>1</v>
      </c>
      <c r="E10">
        <f t="shared" si="1"/>
        <v>12</v>
      </c>
      <c r="F10" s="14">
        <f t="shared" si="2"/>
        <v>0.66666666666666663</v>
      </c>
      <c r="G10" s="6">
        <f t="shared" si="0"/>
        <v>0.25</v>
      </c>
      <c r="H10" s="6">
        <f t="shared" si="3"/>
        <v>8.3333333333333329E-2</v>
      </c>
    </row>
    <row r="11" spans="1:8" ht="18" x14ac:dyDescent="0.2">
      <c r="A11" s="13" t="s">
        <v>2103</v>
      </c>
      <c r="B11">
        <f>COUNTIFS(Outcome,"successful",Goal,"&gt;=40000",Goal,"&lt;=44999")</f>
        <v>11</v>
      </c>
      <c r="C11">
        <f>COUNTIFS(Outcome,"Failed",Goal,"&gt;=40000",Goal,"&lt;=44999")</f>
        <v>3</v>
      </c>
      <c r="D11">
        <f>COUNTIFS(Outcome,"canceled",Goal,"&gt;=40000",Goal,"&lt;=44999")</f>
        <v>0</v>
      </c>
      <c r="E11">
        <f t="shared" si="1"/>
        <v>14</v>
      </c>
      <c r="F11" s="14">
        <f t="shared" si="2"/>
        <v>0.7857142857142857</v>
      </c>
      <c r="G11" s="6">
        <f t="shared" si="0"/>
        <v>0.21428571428571427</v>
      </c>
      <c r="H11" s="6">
        <f t="shared" si="3"/>
        <v>0</v>
      </c>
    </row>
    <row r="12" spans="1:8" ht="18" x14ac:dyDescent="0.2">
      <c r="A12" s="13" t="s">
        <v>2104</v>
      </c>
      <c r="B12">
        <f>COUNTIFS(Outcome,"successful",Goal,"&gt;=45000",Goal,"&lt;=49999")</f>
        <v>8</v>
      </c>
      <c r="C12">
        <f>COUNTIFS(Outcome,"Failed",Goal,"&gt;=45000",Goal,"&lt;=49999")</f>
        <v>3</v>
      </c>
      <c r="D12">
        <f>COUNTIFS(Outcome,"canceled",Goal,"&gt;=45000",Goal,"&lt;=49999")</f>
        <v>0</v>
      </c>
      <c r="E12">
        <f t="shared" si="1"/>
        <v>11</v>
      </c>
      <c r="F12" s="14">
        <f t="shared" si="2"/>
        <v>0.72727272727272729</v>
      </c>
      <c r="G12" s="6">
        <f t="shared" si="0"/>
        <v>0.27272727272727271</v>
      </c>
      <c r="H12" s="6">
        <f t="shared" si="3"/>
        <v>0</v>
      </c>
    </row>
    <row r="13" spans="1:8" ht="18" x14ac:dyDescent="0.2">
      <c r="A13" s="13" t="s">
        <v>2105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1"/>
        <v>305</v>
      </c>
      <c r="F13" s="14">
        <f t="shared" si="2"/>
        <v>0.3737704918032787</v>
      </c>
      <c r="G13" s="6">
        <f t="shared" si="0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B2E6-3C8A-4144-B055-83DBC9F25142}">
  <sheetPr codeName="Sheet6" filterMode="1"/>
  <dimension ref="A1:H1000"/>
  <sheetViews>
    <sheetView workbookViewId="0">
      <selection activeCell="B2" sqref="B2"/>
    </sheetView>
  </sheetViews>
  <sheetFormatPr baseColWidth="10" defaultRowHeight="16" x14ac:dyDescent="0.2"/>
  <cols>
    <col min="2" max="2" width="13" bestFit="1" customWidth="1"/>
    <col min="5" max="5" width="13" bestFit="1" customWidth="1"/>
  </cols>
  <sheetData>
    <row r="1" spans="1:8" x14ac:dyDescent="0.2">
      <c r="A1" t="s">
        <v>2106</v>
      </c>
      <c r="B1" t="s">
        <v>2107</v>
      </c>
      <c r="D1" t="s">
        <v>2106</v>
      </c>
      <c r="E1" t="s">
        <v>2107</v>
      </c>
    </row>
    <row r="2" spans="1:8" x14ac:dyDescent="0.2">
      <c r="A2" t="s">
        <v>20</v>
      </c>
      <c r="B2" s="15">
        <v>158</v>
      </c>
      <c r="D2" t="s">
        <v>14</v>
      </c>
      <c r="E2">
        <v>0</v>
      </c>
      <c r="F2" s="14"/>
      <c r="G2" s="6"/>
      <c r="H2" s="6"/>
    </row>
    <row r="3" spans="1:8" x14ac:dyDescent="0.2">
      <c r="A3" t="s">
        <v>20</v>
      </c>
      <c r="B3">
        <v>1425</v>
      </c>
      <c r="D3" t="s">
        <v>14</v>
      </c>
      <c r="E3">
        <v>24</v>
      </c>
      <c r="F3" s="14"/>
      <c r="G3" s="6"/>
      <c r="H3" s="6"/>
    </row>
    <row r="4" spans="1:8" hidden="1" x14ac:dyDescent="0.2">
      <c r="A4" t="s">
        <v>20</v>
      </c>
      <c r="B4">
        <v>174</v>
      </c>
      <c r="D4" t="s">
        <v>14</v>
      </c>
      <c r="E4">
        <v>53</v>
      </c>
      <c r="F4" s="14"/>
      <c r="G4" s="6"/>
      <c r="H4" s="6"/>
    </row>
    <row r="5" spans="1:8" hidden="1" x14ac:dyDescent="0.2">
      <c r="A5" t="s">
        <v>20</v>
      </c>
      <c r="B5">
        <v>227</v>
      </c>
      <c r="D5" t="s">
        <v>14</v>
      </c>
      <c r="E5">
        <v>18</v>
      </c>
      <c r="F5" s="14"/>
      <c r="G5" s="6"/>
      <c r="H5" s="6"/>
    </row>
    <row r="6" spans="1:8" x14ac:dyDescent="0.2">
      <c r="A6" t="s">
        <v>20</v>
      </c>
      <c r="B6">
        <v>220</v>
      </c>
      <c r="D6" t="s">
        <v>14</v>
      </c>
      <c r="E6">
        <v>44</v>
      </c>
      <c r="F6" s="14"/>
      <c r="G6" s="6"/>
      <c r="H6" s="6"/>
    </row>
    <row r="7" spans="1:8" hidden="1" x14ac:dyDescent="0.2">
      <c r="A7" t="s">
        <v>20</v>
      </c>
      <c r="B7">
        <v>98</v>
      </c>
      <c r="D7" t="s">
        <v>14</v>
      </c>
      <c r="E7">
        <v>27</v>
      </c>
      <c r="F7" s="14"/>
      <c r="G7" s="6"/>
      <c r="H7" s="6"/>
    </row>
    <row r="8" spans="1:8" x14ac:dyDescent="0.2">
      <c r="A8" t="s">
        <v>20</v>
      </c>
      <c r="B8">
        <v>100</v>
      </c>
      <c r="D8" t="s">
        <v>14</v>
      </c>
      <c r="E8">
        <v>55</v>
      </c>
      <c r="F8" s="14"/>
      <c r="G8" s="6"/>
      <c r="H8" s="6"/>
    </row>
    <row r="9" spans="1:8" hidden="1" x14ac:dyDescent="0.2">
      <c r="A9" t="s">
        <v>20</v>
      </c>
      <c r="B9">
        <v>1249</v>
      </c>
      <c r="D9" t="s">
        <v>14</v>
      </c>
      <c r="E9">
        <v>200</v>
      </c>
      <c r="F9" s="14"/>
      <c r="G9" s="6"/>
      <c r="H9" s="6"/>
    </row>
    <row r="10" spans="1:8" hidden="1" x14ac:dyDescent="0.2">
      <c r="A10" t="s">
        <v>20</v>
      </c>
      <c r="B10">
        <v>1396</v>
      </c>
      <c r="D10" t="s">
        <v>14</v>
      </c>
      <c r="E10">
        <v>452</v>
      </c>
      <c r="F10" s="14"/>
      <c r="G10" s="6"/>
      <c r="H10" s="6"/>
    </row>
    <row r="11" spans="1:8" x14ac:dyDescent="0.2">
      <c r="A11" t="s">
        <v>20</v>
      </c>
      <c r="B11">
        <v>890</v>
      </c>
      <c r="D11" t="s">
        <v>14</v>
      </c>
      <c r="E11">
        <v>674</v>
      </c>
      <c r="F11" s="14"/>
      <c r="G11" s="6"/>
      <c r="H11" s="6"/>
    </row>
    <row r="12" spans="1:8" hidden="1" x14ac:dyDescent="0.2">
      <c r="A12" t="s">
        <v>20</v>
      </c>
      <c r="B12">
        <v>142</v>
      </c>
      <c r="D12" t="s">
        <v>14</v>
      </c>
      <c r="E12">
        <v>558</v>
      </c>
      <c r="F12" s="14"/>
      <c r="G12" s="6"/>
      <c r="H12" s="6"/>
    </row>
    <row r="13" spans="1:8" hidden="1" x14ac:dyDescent="0.2">
      <c r="A13" t="s">
        <v>20</v>
      </c>
      <c r="B13">
        <v>2673</v>
      </c>
      <c r="D13" t="s">
        <v>14</v>
      </c>
      <c r="E13">
        <v>15</v>
      </c>
      <c r="F13" s="14"/>
      <c r="G13" s="6"/>
      <c r="H13" s="6"/>
    </row>
    <row r="14" spans="1:8" x14ac:dyDescent="0.2">
      <c r="A14" t="s">
        <v>20</v>
      </c>
      <c r="B14">
        <v>163</v>
      </c>
      <c r="D14" t="s">
        <v>14</v>
      </c>
      <c r="E14">
        <v>2307</v>
      </c>
    </row>
    <row r="15" spans="1:8" hidden="1" x14ac:dyDescent="0.2">
      <c r="A15" t="s">
        <v>20</v>
      </c>
      <c r="B15">
        <v>2220</v>
      </c>
      <c r="D15" t="s">
        <v>14</v>
      </c>
      <c r="E15">
        <v>88</v>
      </c>
    </row>
    <row r="16" spans="1:8" hidden="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hidden="1" x14ac:dyDescent="0.2">
      <c r="A19" t="s">
        <v>20</v>
      </c>
      <c r="B19">
        <v>5419</v>
      </c>
      <c r="D19" t="s">
        <v>14</v>
      </c>
      <c r="E19">
        <v>75</v>
      </c>
    </row>
    <row r="20" spans="1:5" hidden="1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hidden="1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hidden="1" x14ac:dyDescent="0.2">
      <c r="A27" t="s">
        <v>20</v>
      </c>
      <c r="B27">
        <v>222</v>
      </c>
      <c r="D27" t="s">
        <v>14</v>
      </c>
      <c r="E27">
        <v>838</v>
      </c>
    </row>
    <row r="28" spans="1:5" hidden="1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hidden="1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hidden="1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hidden="1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hidden="1" x14ac:dyDescent="0.2">
      <c r="A51" t="s">
        <v>20</v>
      </c>
      <c r="B51">
        <v>330</v>
      </c>
      <c r="D51" t="s">
        <v>14</v>
      </c>
      <c r="E51">
        <v>1194</v>
      </c>
    </row>
    <row r="52" spans="1:5" hidden="1" x14ac:dyDescent="0.2">
      <c r="A52" t="s">
        <v>20</v>
      </c>
      <c r="B52">
        <v>127</v>
      </c>
      <c r="D52" t="s">
        <v>14</v>
      </c>
      <c r="E52">
        <v>30</v>
      </c>
    </row>
    <row r="53" spans="1:5" hidden="1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hidden="1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hidden="1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hidden="1" x14ac:dyDescent="0.2">
      <c r="A64" t="s">
        <v>20</v>
      </c>
      <c r="B64">
        <v>113</v>
      </c>
      <c r="D64" t="s">
        <v>14</v>
      </c>
      <c r="E64">
        <v>886</v>
      </c>
    </row>
    <row r="65" spans="1:5" hidden="1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hidden="1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hidden="1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hidden="1" x14ac:dyDescent="0.2">
      <c r="A77" t="s">
        <v>20</v>
      </c>
      <c r="B77">
        <v>275</v>
      </c>
      <c r="D77" t="s">
        <v>14</v>
      </c>
      <c r="E77">
        <v>143</v>
      </c>
    </row>
    <row r="78" spans="1:5" hidden="1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hidden="1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hidden="1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hidden="1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hidden="1" x14ac:dyDescent="0.2">
      <c r="A91" t="s">
        <v>20</v>
      </c>
      <c r="B91">
        <v>117</v>
      </c>
      <c r="D91" t="s">
        <v>14</v>
      </c>
      <c r="E91">
        <v>15</v>
      </c>
    </row>
    <row r="92" spans="1:5" hidden="1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hidden="1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hidden="1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hidden="1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hidden="1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hidden="1" x14ac:dyDescent="0.2">
      <c r="A110" t="s">
        <v>20</v>
      </c>
      <c r="B110">
        <v>48</v>
      </c>
      <c r="D110" t="s">
        <v>14</v>
      </c>
      <c r="E110">
        <v>108</v>
      </c>
    </row>
    <row r="111" spans="1:5" hidden="1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hidden="1" x14ac:dyDescent="0.2">
      <c r="A116" t="s">
        <v>20</v>
      </c>
      <c r="B116">
        <v>1442</v>
      </c>
      <c r="D116" t="s">
        <v>14</v>
      </c>
      <c r="E116">
        <v>73</v>
      </c>
    </row>
    <row r="117" spans="1:5" hidden="1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hidden="1" x14ac:dyDescent="0.2">
      <c r="A123" t="s">
        <v>20</v>
      </c>
      <c r="B123">
        <v>43</v>
      </c>
      <c r="D123" t="s">
        <v>14</v>
      </c>
      <c r="E123">
        <v>147</v>
      </c>
    </row>
    <row r="124" spans="1:5" hidden="1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hidden="1" x14ac:dyDescent="0.2">
      <c r="A127" t="s">
        <v>20</v>
      </c>
      <c r="B127">
        <v>165</v>
      </c>
      <c r="D127" t="s">
        <v>14</v>
      </c>
      <c r="E127">
        <v>3483</v>
      </c>
    </row>
    <row r="128" spans="1:5" hidden="1" x14ac:dyDescent="0.2">
      <c r="A128" t="s">
        <v>20</v>
      </c>
      <c r="B128">
        <v>1815</v>
      </c>
      <c r="D128" t="s">
        <v>14</v>
      </c>
      <c r="E128">
        <v>923</v>
      </c>
    </row>
    <row r="129" spans="1:5" hidden="1" x14ac:dyDescent="0.2">
      <c r="A129" t="s">
        <v>20</v>
      </c>
      <c r="B129">
        <v>397</v>
      </c>
      <c r="D129" t="s">
        <v>14</v>
      </c>
      <c r="E129">
        <v>1</v>
      </c>
    </row>
    <row r="130" spans="1:5" hidden="1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hidden="1" x14ac:dyDescent="0.2">
      <c r="A135" t="s">
        <v>20</v>
      </c>
      <c r="B135">
        <v>943</v>
      </c>
      <c r="D135" t="s">
        <v>14</v>
      </c>
      <c r="E135">
        <v>441</v>
      </c>
    </row>
    <row r="136" spans="1:5" hidden="1" x14ac:dyDescent="0.2">
      <c r="A136" t="s">
        <v>20</v>
      </c>
      <c r="B136">
        <v>2468</v>
      </c>
      <c r="D136" t="s">
        <v>14</v>
      </c>
      <c r="E136">
        <v>25</v>
      </c>
    </row>
    <row r="137" spans="1:5" hidden="1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hidden="1" x14ac:dyDescent="0.2">
      <c r="A139" t="s">
        <v>20</v>
      </c>
      <c r="B139">
        <v>92</v>
      </c>
      <c r="D139" t="s">
        <v>14</v>
      </c>
      <c r="E139">
        <v>44</v>
      </c>
    </row>
    <row r="140" spans="1:5" hidden="1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hidden="1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hidden="1" x14ac:dyDescent="0.2">
      <c r="A151" t="s">
        <v>20</v>
      </c>
      <c r="B151">
        <v>1884</v>
      </c>
      <c r="D151" t="s">
        <v>14</v>
      </c>
      <c r="E151">
        <v>5497</v>
      </c>
    </row>
    <row r="152" spans="1:5" hidden="1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hidden="1" x14ac:dyDescent="0.2">
      <c r="A154" t="s">
        <v>20</v>
      </c>
      <c r="B154">
        <v>59</v>
      </c>
      <c r="D154" t="s">
        <v>14</v>
      </c>
      <c r="E154">
        <v>15</v>
      </c>
    </row>
    <row r="155" spans="1:5" hidden="1" x14ac:dyDescent="0.2">
      <c r="A155" t="s">
        <v>20</v>
      </c>
      <c r="B155">
        <v>88</v>
      </c>
      <c r="D155" t="s">
        <v>14</v>
      </c>
      <c r="E155">
        <v>1999</v>
      </c>
    </row>
    <row r="156" spans="1:5" hidden="1" x14ac:dyDescent="0.2">
      <c r="A156" t="s">
        <v>20</v>
      </c>
      <c r="B156">
        <v>1697</v>
      </c>
      <c r="D156" t="s">
        <v>14</v>
      </c>
      <c r="E156">
        <v>118</v>
      </c>
    </row>
    <row r="157" spans="1:5" hidden="1" x14ac:dyDescent="0.2">
      <c r="A157" t="s">
        <v>20</v>
      </c>
      <c r="B157">
        <v>92</v>
      </c>
      <c r="D157" t="s">
        <v>14</v>
      </c>
      <c r="E157">
        <v>162</v>
      </c>
    </row>
    <row r="158" spans="1:5" hidden="1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hidden="1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hidden="1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hidden="1" x14ac:dyDescent="0.2">
      <c r="A171" t="s">
        <v>20</v>
      </c>
      <c r="B171">
        <v>83</v>
      </c>
      <c r="D171" t="s">
        <v>14</v>
      </c>
      <c r="E171">
        <v>105</v>
      </c>
    </row>
    <row r="172" spans="1:5" hidden="1" x14ac:dyDescent="0.2">
      <c r="A172" t="s">
        <v>20</v>
      </c>
      <c r="B172">
        <v>91</v>
      </c>
      <c r="D172" t="s">
        <v>14</v>
      </c>
      <c r="E172">
        <v>535</v>
      </c>
    </row>
    <row r="173" spans="1:5" hidden="1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hidden="1" x14ac:dyDescent="0.2">
      <c r="A176" t="s">
        <v>20</v>
      </c>
      <c r="B176">
        <v>254</v>
      </c>
      <c r="D176" t="s">
        <v>14</v>
      </c>
      <c r="E176">
        <v>113</v>
      </c>
    </row>
    <row r="177" spans="1:5" hidden="1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hidden="1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hidden="1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hidden="1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hidden="1" x14ac:dyDescent="0.2">
      <c r="A186" t="s">
        <v>20</v>
      </c>
      <c r="B186">
        <v>121</v>
      </c>
      <c r="D186" t="s">
        <v>14</v>
      </c>
      <c r="E186">
        <v>0</v>
      </c>
    </row>
    <row r="187" spans="1:5" hidden="1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hidden="1" x14ac:dyDescent="0.2">
      <c r="A189" t="s">
        <v>20</v>
      </c>
      <c r="B189">
        <v>133</v>
      </c>
      <c r="D189" t="s">
        <v>14</v>
      </c>
      <c r="E189">
        <v>347</v>
      </c>
    </row>
    <row r="190" spans="1:5" hidden="1" x14ac:dyDescent="0.2">
      <c r="A190" t="s">
        <v>20</v>
      </c>
      <c r="B190">
        <v>5168</v>
      </c>
      <c r="D190" t="s">
        <v>14</v>
      </c>
      <c r="E190">
        <v>19</v>
      </c>
    </row>
    <row r="191" spans="1:5" hidden="1" x14ac:dyDescent="0.2">
      <c r="A191" t="s">
        <v>20</v>
      </c>
      <c r="B191">
        <v>307</v>
      </c>
      <c r="D191" t="s">
        <v>14</v>
      </c>
      <c r="E191">
        <v>1258</v>
      </c>
    </row>
    <row r="192" spans="1:5" hidden="1" x14ac:dyDescent="0.2">
      <c r="A192" t="s">
        <v>20</v>
      </c>
      <c r="B192">
        <v>2441</v>
      </c>
      <c r="D192" t="s">
        <v>14</v>
      </c>
      <c r="E192">
        <v>362</v>
      </c>
    </row>
    <row r="193" spans="1:5" hidden="1" x14ac:dyDescent="0.2">
      <c r="A193" t="s">
        <v>20</v>
      </c>
      <c r="B193">
        <v>1385</v>
      </c>
      <c r="D193" t="s">
        <v>14</v>
      </c>
      <c r="E193">
        <v>133</v>
      </c>
    </row>
    <row r="194" spans="1:5" hidden="1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hidden="1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hidden="1" x14ac:dyDescent="0.2">
      <c r="A199" t="s">
        <v>20</v>
      </c>
      <c r="B199">
        <v>1095</v>
      </c>
      <c r="D199" t="s">
        <v>14</v>
      </c>
      <c r="E199">
        <v>6080</v>
      </c>
    </row>
    <row r="200" spans="1:5" hidden="1" x14ac:dyDescent="0.2">
      <c r="A200" t="s">
        <v>20</v>
      </c>
      <c r="B200">
        <v>1690</v>
      </c>
      <c r="D200" t="s">
        <v>14</v>
      </c>
      <c r="E200">
        <v>80</v>
      </c>
    </row>
    <row r="201" spans="1:5" hidden="1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hidden="1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hidden="1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hidden="1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hidden="1" x14ac:dyDescent="0.2">
      <c r="A210" t="s">
        <v>20</v>
      </c>
      <c r="B210">
        <v>139</v>
      </c>
      <c r="D210" t="s">
        <v>14</v>
      </c>
      <c r="E210">
        <v>2779</v>
      </c>
    </row>
    <row r="211" spans="1:5" hidden="1" x14ac:dyDescent="0.2">
      <c r="A211" t="s">
        <v>20</v>
      </c>
      <c r="B211">
        <v>186</v>
      </c>
      <c r="D211" t="s">
        <v>14</v>
      </c>
      <c r="E211">
        <v>92</v>
      </c>
    </row>
    <row r="212" spans="1:5" hidden="1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hidden="1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hidden="1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hidden="1" x14ac:dyDescent="0.2">
      <c r="A221" t="s">
        <v>20</v>
      </c>
      <c r="B221">
        <v>155</v>
      </c>
      <c r="D221" t="s">
        <v>14</v>
      </c>
      <c r="E221">
        <v>42</v>
      </c>
    </row>
    <row r="222" spans="1:5" hidden="1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hidden="1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hidden="1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hidden="1" x14ac:dyDescent="0.2">
      <c r="A236" t="s">
        <v>20</v>
      </c>
      <c r="B236">
        <v>484</v>
      </c>
      <c r="D236" t="s">
        <v>14</v>
      </c>
      <c r="E236">
        <v>105</v>
      </c>
    </row>
    <row r="237" spans="1:5" hidden="1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hidden="1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hidden="1" x14ac:dyDescent="0.2">
      <c r="A251" t="s">
        <v>20</v>
      </c>
      <c r="B251">
        <v>2293</v>
      </c>
      <c r="D251" t="s">
        <v>14</v>
      </c>
      <c r="E251">
        <v>77</v>
      </c>
    </row>
    <row r="252" spans="1:5" hidden="1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hidden="1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hidden="1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hidden="1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hidden="1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hidden="1" x14ac:dyDescent="0.2">
      <c r="A271" t="s">
        <v>20</v>
      </c>
      <c r="B271">
        <v>106</v>
      </c>
      <c r="D271" t="s">
        <v>14</v>
      </c>
      <c r="E271">
        <v>14</v>
      </c>
    </row>
    <row r="272" spans="1:5" hidden="1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hidden="1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hidden="1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hidden="1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hidden="1" x14ac:dyDescent="0.2">
      <c r="A284" t="s">
        <v>20</v>
      </c>
      <c r="B284">
        <v>268</v>
      </c>
      <c r="D284" t="s">
        <v>14</v>
      </c>
      <c r="E284">
        <v>248</v>
      </c>
    </row>
    <row r="285" spans="1:5" hidden="1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hidden="1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hidden="1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hidden="1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hidden="1" x14ac:dyDescent="0.2">
      <c r="A293" t="s">
        <v>20</v>
      </c>
      <c r="B293">
        <v>1773</v>
      </c>
      <c r="D293" t="s">
        <v>14</v>
      </c>
      <c r="E293">
        <v>6</v>
      </c>
    </row>
    <row r="294" spans="1:5" hidden="1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hidden="1" x14ac:dyDescent="0.2">
      <c r="A296" t="s">
        <v>20</v>
      </c>
      <c r="B296">
        <v>89</v>
      </c>
      <c r="D296" t="s">
        <v>14</v>
      </c>
      <c r="E296">
        <v>78</v>
      </c>
    </row>
    <row r="297" spans="1:5" hidden="1" x14ac:dyDescent="0.2">
      <c r="A297" t="s">
        <v>20</v>
      </c>
      <c r="B297">
        <v>147</v>
      </c>
      <c r="D297" t="s">
        <v>14</v>
      </c>
      <c r="E297">
        <v>1225</v>
      </c>
    </row>
    <row r="298" spans="1:5" hidden="1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hidden="1" x14ac:dyDescent="0.2">
      <c r="A300" t="s">
        <v>20</v>
      </c>
      <c r="B300">
        <v>202</v>
      </c>
      <c r="D300" t="s">
        <v>14</v>
      </c>
      <c r="E300">
        <v>19</v>
      </c>
    </row>
    <row r="301" spans="1:5" hidden="1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hidden="1" x14ac:dyDescent="0.2">
      <c r="A303" t="s">
        <v>20</v>
      </c>
      <c r="B303">
        <v>247</v>
      </c>
      <c r="D303" t="s">
        <v>14</v>
      </c>
      <c r="E303">
        <v>36</v>
      </c>
    </row>
    <row r="304" spans="1:5" hidden="1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hidden="1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hidden="1" x14ac:dyDescent="0.2">
      <c r="A309" t="s">
        <v>20</v>
      </c>
      <c r="B309">
        <v>554</v>
      </c>
      <c r="D309" t="s">
        <v>14</v>
      </c>
      <c r="E309">
        <v>94</v>
      </c>
    </row>
    <row r="310" spans="1:5" hidden="1" x14ac:dyDescent="0.2">
      <c r="A310" t="s">
        <v>20</v>
      </c>
      <c r="B310">
        <v>135</v>
      </c>
      <c r="D310" t="s">
        <v>14</v>
      </c>
      <c r="E310">
        <v>33</v>
      </c>
    </row>
    <row r="311" spans="1:5" hidden="1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hidden="1" x14ac:dyDescent="0.2">
      <c r="A316" t="s">
        <v>20</v>
      </c>
      <c r="B316">
        <v>198</v>
      </c>
      <c r="D316" t="s">
        <v>14</v>
      </c>
      <c r="E316">
        <v>121</v>
      </c>
    </row>
    <row r="317" spans="1:5" hidden="1" x14ac:dyDescent="0.2">
      <c r="A317" t="s">
        <v>20</v>
      </c>
      <c r="B317">
        <v>85</v>
      </c>
      <c r="D317" t="s">
        <v>14</v>
      </c>
      <c r="E317">
        <v>67</v>
      </c>
    </row>
    <row r="318" spans="1:5" hidden="1" x14ac:dyDescent="0.2">
      <c r="A318" t="s">
        <v>20</v>
      </c>
      <c r="B318">
        <v>3596</v>
      </c>
      <c r="D318" t="s">
        <v>14</v>
      </c>
      <c r="E318">
        <v>57</v>
      </c>
    </row>
    <row r="319" spans="1:5" hidden="1" x14ac:dyDescent="0.2">
      <c r="A319" t="s">
        <v>20</v>
      </c>
      <c r="B319">
        <v>244</v>
      </c>
      <c r="D319" t="s">
        <v>14</v>
      </c>
      <c r="E319">
        <v>1229</v>
      </c>
    </row>
    <row r="320" spans="1:5" hidden="1" x14ac:dyDescent="0.2">
      <c r="A320" t="s">
        <v>20</v>
      </c>
      <c r="B320">
        <v>5180</v>
      </c>
      <c r="D320" t="s">
        <v>14</v>
      </c>
      <c r="E320">
        <v>12</v>
      </c>
    </row>
    <row r="321" spans="1:5" hidden="1" x14ac:dyDescent="0.2">
      <c r="A321" t="s">
        <v>20</v>
      </c>
      <c r="B321">
        <v>589</v>
      </c>
      <c r="D321" t="s">
        <v>14</v>
      </c>
      <c r="E321">
        <v>452</v>
      </c>
    </row>
    <row r="322" spans="1:5" hidden="1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hidden="1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hidden="1" x14ac:dyDescent="0.2">
      <c r="A326" t="s">
        <v>20</v>
      </c>
      <c r="B326">
        <v>3116</v>
      </c>
      <c r="D326" t="s">
        <v>14</v>
      </c>
      <c r="E326">
        <v>27</v>
      </c>
    </row>
    <row r="327" spans="1:5" hidden="1" x14ac:dyDescent="0.2">
      <c r="A327" t="s">
        <v>20</v>
      </c>
      <c r="B327">
        <v>909</v>
      </c>
      <c r="D327" t="s">
        <v>14</v>
      </c>
      <c r="E327">
        <v>1221</v>
      </c>
    </row>
    <row r="328" spans="1:5" hidden="1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hidden="1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hidden="1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hidden="1" x14ac:dyDescent="0.2">
      <c r="A340" t="s">
        <v>20</v>
      </c>
      <c r="B340">
        <v>107</v>
      </c>
      <c r="D340" t="s">
        <v>14</v>
      </c>
      <c r="E340">
        <v>67</v>
      </c>
    </row>
    <row r="341" spans="1:5" hidden="1" x14ac:dyDescent="0.2">
      <c r="A341" t="s">
        <v>20</v>
      </c>
      <c r="B341">
        <v>160</v>
      </c>
      <c r="D341" t="s">
        <v>14</v>
      </c>
      <c r="E341">
        <v>78</v>
      </c>
    </row>
    <row r="342" spans="1:5" hidden="1" x14ac:dyDescent="0.2">
      <c r="A342" t="s">
        <v>20</v>
      </c>
      <c r="B342">
        <v>2230</v>
      </c>
      <c r="D342" t="s">
        <v>14</v>
      </c>
      <c r="E342">
        <v>67</v>
      </c>
    </row>
    <row r="343" spans="1:5" hidden="1" x14ac:dyDescent="0.2">
      <c r="A343" t="s">
        <v>20</v>
      </c>
      <c r="B343">
        <v>316</v>
      </c>
      <c r="D343" t="s">
        <v>14</v>
      </c>
      <c r="E343">
        <v>263</v>
      </c>
    </row>
    <row r="344" spans="1:5" hidden="1" x14ac:dyDescent="0.2">
      <c r="A344" t="s">
        <v>20</v>
      </c>
      <c r="B344">
        <v>117</v>
      </c>
      <c r="D344" t="s">
        <v>14</v>
      </c>
      <c r="E344">
        <v>1691</v>
      </c>
    </row>
    <row r="345" spans="1:5" hidden="1" x14ac:dyDescent="0.2">
      <c r="A345" t="s">
        <v>20</v>
      </c>
      <c r="B345">
        <v>6406</v>
      </c>
      <c r="D345" t="s">
        <v>14</v>
      </c>
      <c r="E345">
        <v>181</v>
      </c>
    </row>
    <row r="346" spans="1:5" hidden="1" x14ac:dyDescent="0.2">
      <c r="A346" t="s">
        <v>20</v>
      </c>
      <c r="B346">
        <v>192</v>
      </c>
      <c r="D346" t="s">
        <v>14</v>
      </c>
      <c r="E346">
        <v>13</v>
      </c>
    </row>
    <row r="347" spans="1:5" hidden="1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hidden="1" x14ac:dyDescent="0.2">
      <c r="A349" t="s">
        <v>20</v>
      </c>
      <c r="B349">
        <v>170</v>
      </c>
      <c r="D349" t="s">
        <v>14</v>
      </c>
      <c r="E349">
        <v>830</v>
      </c>
    </row>
    <row r="350" spans="1:5" hidden="1" x14ac:dyDescent="0.2">
      <c r="A350" t="s">
        <v>20</v>
      </c>
      <c r="B350">
        <v>238</v>
      </c>
      <c r="D350" t="s">
        <v>14</v>
      </c>
      <c r="E350">
        <v>130</v>
      </c>
    </row>
    <row r="351" spans="1:5" hidden="1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hidden="1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hidden="1" x14ac:dyDescent="0.2">
      <c r="A356" t="s">
        <v>20</v>
      </c>
      <c r="B356">
        <v>189</v>
      </c>
      <c r="D356" t="s">
        <v>14</v>
      </c>
      <c r="E356">
        <v>67</v>
      </c>
    </row>
    <row r="357" spans="1:5" hidden="1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hidden="1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hidden="1" x14ac:dyDescent="0.2">
      <c r="A368" t="s">
        <v>20</v>
      </c>
      <c r="B368">
        <v>272</v>
      </c>
      <c r="D368" t="s">
        <v>14</v>
      </c>
    </row>
    <row r="369" spans="1:4" x14ac:dyDescent="0.2">
      <c r="A369" t="s">
        <v>20</v>
      </c>
      <c r="B369">
        <v>419</v>
      </c>
    </row>
    <row r="370" spans="1:4" x14ac:dyDescent="0.2">
      <c r="A370" t="s">
        <v>20</v>
      </c>
      <c r="B370">
        <v>1621</v>
      </c>
    </row>
    <row r="371" spans="1:4" x14ac:dyDescent="0.2">
      <c r="A371" t="s">
        <v>20</v>
      </c>
      <c r="B371">
        <v>1101</v>
      </c>
    </row>
    <row r="372" spans="1:4" hidden="1" x14ac:dyDescent="0.2">
      <c r="A372" t="s">
        <v>20</v>
      </c>
      <c r="B372">
        <v>1073</v>
      </c>
      <c r="D372" t="s">
        <v>14</v>
      </c>
    </row>
    <row r="373" spans="1:4" x14ac:dyDescent="0.2">
      <c r="A373" t="s">
        <v>20</v>
      </c>
      <c r="B373">
        <v>331</v>
      </c>
    </row>
    <row r="374" spans="1:4" x14ac:dyDescent="0.2">
      <c r="A374" t="s">
        <v>20</v>
      </c>
      <c r="B374">
        <v>1170</v>
      </c>
    </row>
    <row r="375" spans="1:4" hidden="1" x14ac:dyDescent="0.2">
      <c r="A375" t="s">
        <v>20</v>
      </c>
      <c r="B375">
        <v>363</v>
      </c>
      <c r="D375" t="s">
        <v>14</v>
      </c>
    </row>
    <row r="376" spans="1:4" hidden="1" x14ac:dyDescent="0.2">
      <c r="A376" t="s">
        <v>20</v>
      </c>
      <c r="B376">
        <v>103</v>
      </c>
      <c r="D376" t="s">
        <v>14</v>
      </c>
    </row>
    <row r="377" spans="1:4" x14ac:dyDescent="0.2">
      <c r="A377" t="s">
        <v>20</v>
      </c>
      <c r="B377">
        <v>147</v>
      </c>
    </row>
    <row r="378" spans="1:4" hidden="1" x14ac:dyDescent="0.2">
      <c r="A378" t="s">
        <v>20</v>
      </c>
      <c r="B378">
        <v>110</v>
      </c>
      <c r="D378" t="s">
        <v>14</v>
      </c>
    </row>
    <row r="379" spans="1:4" hidden="1" x14ac:dyDescent="0.2">
      <c r="A379" t="s">
        <v>20</v>
      </c>
      <c r="B379">
        <v>134</v>
      </c>
      <c r="D379" t="s">
        <v>14</v>
      </c>
    </row>
    <row r="380" spans="1:4" hidden="1" x14ac:dyDescent="0.2">
      <c r="A380" t="s">
        <v>20</v>
      </c>
      <c r="B380">
        <v>269</v>
      </c>
      <c r="D380" t="s">
        <v>14</v>
      </c>
    </row>
    <row r="381" spans="1:4" x14ac:dyDescent="0.2">
      <c r="A381" t="s">
        <v>20</v>
      </c>
      <c r="B381">
        <v>175</v>
      </c>
    </row>
    <row r="382" spans="1:4" x14ac:dyDescent="0.2">
      <c r="A382" t="s">
        <v>20</v>
      </c>
      <c r="B382">
        <v>69</v>
      </c>
    </row>
    <row r="383" spans="1:4" hidden="1" x14ac:dyDescent="0.2">
      <c r="A383" t="s">
        <v>20</v>
      </c>
      <c r="B383">
        <v>190</v>
      </c>
      <c r="D383" t="s">
        <v>14</v>
      </c>
    </row>
    <row r="384" spans="1:4" x14ac:dyDescent="0.2">
      <c r="A384" t="s">
        <v>20</v>
      </c>
      <c r="B384">
        <v>237</v>
      </c>
    </row>
    <row r="385" spans="1:4" x14ac:dyDescent="0.2">
      <c r="A385" t="s">
        <v>20</v>
      </c>
      <c r="B385">
        <v>196</v>
      </c>
    </row>
    <row r="386" spans="1:4" x14ac:dyDescent="0.2">
      <c r="A386" t="s">
        <v>20</v>
      </c>
      <c r="B386">
        <v>7295</v>
      </c>
    </row>
    <row r="387" spans="1:4" hidden="1" x14ac:dyDescent="0.2">
      <c r="A387" t="s">
        <v>20</v>
      </c>
      <c r="B387">
        <v>2893</v>
      </c>
      <c r="D387" t="s">
        <v>14</v>
      </c>
    </row>
    <row r="388" spans="1:4" hidden="1" x14ac:dyDescent="0.2">
      <c r="A388" t="s">
        <v>20</v>
      </c>
      <c r="B388">
        <v>820</v>
      </c>
      <c r="D388" t="s">
        <v>14</v>
      </c>
    </row>
    <row r="389" spans="1:4" hidden="1" x14ac:dyDescent="0.2">
      <c r="A389" t="s">
        <v>20</v>
      </c>
      <c r="B389">
        <v>2038</v>
      </c>
      <c r="D389" t="s">
        <v>74</v>
      </c>
    </row>
    <row r="390" spans="1:4" x14ac:dyDescent="0.2">
      <c r="A390" t="s">
        <v>20</v>
      </c>
      <c r="B390">
        <v>116</v>
      </c>
    </row>
    <row r="391" spans="1:4" x14ac:dyDescent="0.2">
      <c r="A391" t="s">
        <v>20</v>
      </c>
      <c r="B391">
        <v>1345</v>
      </c>
    </row>
    <row r="392" spans="1:4" hidden="1" x14ac:dyDescent="0.2">
      <c r="A392" t="s">
        <v>20</v>
      </c>
      <c r="B392">
        <v>168</v>
      </c>
      <c r="D392" t="s">
        <v>14</v>
      </c>
    </row>
    <row r="393" spans="1:4" hidden="1" x14ac:dyDescent="0.2">
      <c r="A393" t="s">
        <v>20</v>
      </c>
      <c r="B393">
        <v>137</v>
      </c>
      <c r="D393" t="s">
        <v>14</v>
      </c>
    </row>
    <row r="394" spans="1:4" x14ac:dyDescent="0.2">
      <c r="A394" t="s">
        <v>20</v>
      </c>
      <c r="B394">
        <v>186</v>
      </c>
    </row>
    <row r="395" spans="1:4" x14ac:dyDescent="0.2">
      <c r="A395" t="s">
        <v>20</v>
      </c>
      <c r="B395">
        <v>125</v>
      </c>
    </row>
    <row r="396" spans="1:4" x14ac:dyDescent="0.2">
      <c r="A396" t="s">
        <v>20</v>
      </c>
      <c r="B396">
        <v>202</v>
      </c>
    </row>
    <row r="397" spans="1:4" x14ac:dyDescent="0.2">
      <c r="A397" t="s">
        <v>20</v>
      </c>
      <c r="B397">
        <v>103</v>
      </c>
    </row>
    <row r="398" spans="1:4" x14ac:dyDescent="0.2">
      <c r="A398" t="s">
        <v>20</v>
      </c>
      <c r="B398">
        <v>1785</v>
      </c>
    </row>
    <row r="399" spans="1:4" x14ac:dyDescent="0.2">
      <c r="A399" t="s">
        <v>20</v>
      </c>
      <c r="B399">
        <v>157</v>
      </c>
    </row>
    <row r="400" spans="1:4" hidden="1" x14ac:dyDescent="0.2">
      <c r="A400" t="s">
        <v>20</v>
      </c>
      <c r="B400">
        <v>555</v>
      </c>
      <c r="D400" t="s">
        <v>14</v>
      </c>
    </row>
    <row r="401" spans="1:4" hidden="1" x14ac:dyDescent="0.2">
      <c r="A401" t="s">
        <v>20</v>
      </c>
      <c r="B401">
        <v>297</v>
      </c>
      <c r="D401" t="s">
        <v>14</v>
      </c>
    </row>
    <row r="402" spans="1:4" x14ac:dyDescent="0.2">
      <c r="A402" t="s">
        <v>20</v>
      </c>
      <c r="B402">
        <v>123</v>
      </c>
    </row>
    <row r="403" spans="1:4" hidden="1" x14ac:dyDescent="0.2">
      <c r="A403" t="s">
        <v>20</v>
      </c>
      <c r="B403">
        <v>3036</v>
      </c>
      <c r="D403" t="s">
        <v>14</v>
      </c>
    </row>
    <row r="404" spans="1:4" hidden="1" x14ac:dyDescent="0.2">
      <c r="A404" t="s">
        <v>20</v>
      </c>
      <c r="B404">
        <v>144</v>
      </c>
      <c r="D404" t="s">
        <v>14</v>
      </c>
    </row>
    <row r="405" spans="1:4" x14ac:dyDescent="0.2">
      <c r="A405" t="s">
        <v>20</v>
      </c>
      <c r="B405">
        <v>121</v>
      </c>
    </row>
    <row r="406" spans="1:4" hidden="1" x14ac:dyDescent="0.2">
      <c r="A406" t="s">
        <v>20</v>
      </c>
      <c r="B406">
        <v>181</v>
      </c>
      <c r="D406" t="s">
        <v>14</v>
      </c>
    </row>
    <row r="407" spans="1:4" x14ac:dyDescent="0.2">
      <c r="A407" t="s">
        <v>20</v>
      </c>
      <c r="B407">
        <v>122</v>
      </c>
    </row>
    <row r="408" spans="1:4" x14ac:dyDescent="0.2">
      <c r="A408" t="s">
        <v>20</v>
      </c>
      <c r="B408">
        <v>1071</v>
      </c>
    </row>
    <row r="409" spans="1:4" x14ac:dyDescent="0.2">
      <c r="A409" t="s">
        <v>20</v>
      </c>
      <c r="B409">
        <v>980</v>
      </c>
    </row>
    <row r="410" spans="1:4" hidden="1" x14ac:dyDescent="0.2">
      <c r="A410" t="s">
        <v>20</v>
      </c>
      <c r="B410">
        <v>536</v>
      </c>
      <c r="D410" t="s">
        <v>14</v>
      </c>
    </row>
    <row r="411" spans="1:4" hidden="1" x14ac:dyDescent="0.2">
      <c r="A411" t="s">
        <v>20</v>
      </c>
      <c r="B411">
        <v>1991</v>
      </c>
      <c r="D411" t="s">
        <v>47</v>
      </c>
    </row>
    <row r="412" spans="1:4" x14ac:dyDescent="0.2">
      <c r="A412" t="s">
        <v>20</v>
      </c>
      <c r="B412">
        <v>180</v>
      </c>
    </row>
    <row r="413" spans="1:4" x14ac:dyDescent="0.2">
      <c r="A413" t="s">
        <v>20</v>
      </c>
      <c r="B413">
        <v>130</v>
      </c>
    </row>
    <row r="414" spans="1:4" hidden="1" x14ac:dyDescent="0.2">
      <c r="A414" t="s">
        <v>20</v>
      </c>
      <c r="B414">
        <v>122</v>
      </c>
      <c r="D414" t="s">
        <v>47</v>
      </c>
    </row>
    <row r="415" spans="1:4" hidden="1" x14ac:dyDescent="0.2">
      <c r="A415" t="s">
        <v>20</v>
      </c>
      <c r="B415">
        <v>140</v>
      </c>
      <c r="D415" t="s">
        <v>14</v>
      </c>
    </row>
    <row r="416" spans="1:4" hidden="1" x14ac:dyDescent="0.2">
      <c r="A416" t="s">
        <v>20</v>
      </c>
      <c r="B416">
        <v>3388</v>
      </c>
      <c r="D416" t="s">
        <v>14</v>
      </c>
    </row>
    <row r="417" spans="1:4" hidden="1" x14ac:dyDescent="0.2">
      <c r="A417" t="s">
        <v>20</v>
      </c>
      <c r="B417">
        <v>280</v>
      </c>
      <c r="D417" t="s">
        <v>14</v>
      </c>
    </row>
    <row r="418" spans="1:4" hidden="1" x14ac:dyDescent="0.2">
      <c r="A418" t="s">
        <v>20</v>
      </c>
      <c r="B418">
        <v>366</v>
      </c>
      <c r="D418" t="s">
        <v>14</v>
      </c>
    </row>
    <row r="419" spans="1:4" hidden="1" x14ac:dyDescent="0.2">
      <c r="A419" t="s">
        <v>20</v>
      </c>
      <c r="B419">
        <v>270</v>
      </c>
      <c r="D419" t="s">
        <v>14</v>
      </c>
    </row>
    <row r="420" spans="1:4" x14ac:dyDescent="0.2">
      <c r="A420" t="s">
        <v>20</v>
      </c>
      <c r="B420">
        <v>137</v>
      </c>
    </row>
    <row r="421" spans="1:4" x14ac:dyDescent="0.2">
      <c r="A421" t="s">
        <v>20</v>
      </c>
      <c r="B421">
        <v>3205</v>
      </c>
    </row>
    <row r="422" spans="1:4" hidden="1" x14ac:dyDescent="0.2">
      <c r="A422" t="s">
        <v>20</v>
      </c>
      <c r="B422">
        <v>288</v>
      </c>
      <c r="D422" t="s">
        <v>14</v>
      </c>
    </row>
    <row r="423" spans="1:4" x14ac:dyDescent="0.2">
      <c r="A423" t="s">
        <v>20</v>
      </c>
      <c r="B423">
        <v>148</v>
      </c>
    </row>
    <row r="424" spans="1:4" hidden="1" x14ac:dyDescent="0.2">
      <c r="A424" t="s">
        <v>20</v>
      </c>
      <c r="B424">
        <v>114</v>
      </c>
      <c r="D424" t="s">
        <v>14</v>
      </c>
    </row>
    <row r="425" spans="1:4" hidden="1" x14ac:dyDescent="0.2">
      <c r="A425" t="s">
        <v>20</v>
      </c>
      <c r="B425">
        <v>1518</v>
      </c>
      <c r="D425" t="s">
        <v>14</v>
      </c>
    </row>
    <row r="426" spans="1:4" x14ac:dyDescent="0.2">
      <c r="A426" t="s">
        <v>20</v>
      </c>
      <c r="B426">
        <v>166</v>
      </c>
    </row>
    <row r="427" spans="1:4" x14ac:dyDescent="0.2">
      <c r="A427" t="s">
        <v>20</v>
      </c>
      <c r="B427">
        <v>100</v>
      </c>
    </row>
    <row r="428" spans="1:4" x14ac:dyDescent="0.2">
      <c r="A428" t="s">
        <v>20</v>
      </c>
      <c r="B428">
        <v>235</v>
      </c>
    </row>
    <row r="429" spans="1:4" hidden="1" x14ac:dyDescent="0.2">
      <c r="A429" t="s">
        <v>20</v>
      </c>
      <c r="B429">
        <v>148</v>
      </c>
      <c r="D429" t="s">
        <v>14</v>
      </c>
    </row>
    <row r="430" spans="1:4" hidden="1" x14ac:dyDescent="0.2">
      <c r="A430" t="s">
        <v>20</v>
      </c>
      <c r="B430">
        <v>198</v>
      </c>
      <c r="D430" t="s">
        <v>74</v>
      </c>
    </row>
    <row r="431" spans="1:4" hidden="1" x14ac:dyDescent="0.2">
      <c r="A431" t="s">
        <v>20</v>
      </c>
      <c r="B431">
        <v>150</v>
      </c>
      <c r="D431" t="s">
        <v>14</v>
      </c>
    </row>
    <row r="432" spans="1:4" x14ac:dyDescent="0.2">
      <c r="A432" t="s">
        <v>20</v>
      </c>
      <c r="B432">
        <v>216</v>
      </c>
    </row>
    <row r="433" spans="1:4" hidden="1" x14ac:dyDescent="0.2">
      <c r="A433" t="s">
        <v>20</v>
      </c>
      <c r="B433">
        <v>5139</v>
      </c>
      <c r="D433" t="s">
        <v>14</v>
      </c>
    </row>
    <row r="434" spans="1:4" hidden="1" x14ac:dyDescent="0.2">
      <c r="A434" t="s">
        <v>20</v>
      </c>
      <c r="B434">
        <v>2353</v>
      </c>
      <c r="D434" t="s">
        <v>14</v>
      </c>
    </row>
    <row r="435" spans="1:4" hidden="1" x14ac:dyDescent="0.2">
      <c r="A435" t="s">
        <v>20</v>
      </c>
      <c r="B435">
        <v>78</v>
      </c>
      <c r="D435" t="s">
        <v>74</v>
      </c>
    </row>
    <row r="436" spans="1:4" x14ac:dyDescent="0.2">
      <c r="A436" t="s">
        <v>20</v>
      </c>
      <c r="B436">
        <v>174</v>
      </c>
    </row>
    <row r="437" spans="1:4" x14ac:dyDescent="0.2">
      <c r="A437" t="s">
        <v>20</v>
      </c>
      <c r="B437">
        <v>164</v>
      </c>
    </row>
    <row r="438" spans="1:4" x14ac:dyDescent="0.2">
      <c r="A438" t="s">
        <v>20</v>
      </c>
      <c r="B438">
        <v>161</v>
      </c>
    </row>
    <row r="439" spans="1:4" x14ac:dyDescent="0.2">
      <c r="A439" t="s">
        <v>20</v>
      </c>
      <c r="B439">
        <v>138</v>
      </c>
    </row>
    <row r="440" spans="1:4" x14ac:dyDescent="0.2">
      <c r="A440" t="s">
        <v>20</v>
      </c>
      <c r="B440">
        <v>3308</v>
      </c>
    </row>
    <row r="441" spans="1:4" x14ac:dyDescent="0.2">
      <c r="A441" t="s">
        <v>20</v>
      </c>
      <c r="B441">
        <v>127</v>
      </c>
    </row>
    <row r="442" spans="1:4" hidden="1" x14ac:dyDescent="0.2">
      <c r="A442" t="s">
        <v>20</v>
      </c>
      <c r="B442">
        <v>207</v>
      </c>
      <c r="D442" t="s">
        <v>14</v>
      </c>
    </row>
    <row r="443" spans="1:4" x14ac:dyDescent="0.2">
      <c r="A443" t="s">
        <v>20</v>
      </c>
      <c r="B443">
        <v>181</v>
      </c>
    </row>
    <row r="444" spans="1:4" hidden="1" x14ac:dyDescent="0.2">
      <c r="A444" t="s">
        <v>20</v>
      </c>
      <c r="B444">
        <v>110</v>
      </c>
      <c r="D444" t="s">
        <v>74</v>
      </c>
    </row>
    <row r="445" spans="1:4" x14ac:dyDescent="0.2">
      <c r="A445" t="s">
        <v>20</v>
      </c>
      <c r="B445">
        <v>185</v>
      </c>
    </row>
    <row r="446" spans="1:4" x14ac:dyDescent="0.2">
      <c r="A446" t="s">
        <v>20</v>
      </c>
      <c r="B446">
        <v>121</v>
      </c>
    </row>
    <row r="447" spans="1:4" hidden="1" x14ac:dyDescent="0.2">
      <c r="A447" t="s">
        <v>20</v>
      </c>
      <c r="B447">
        <v>106</v>
      </c>
      <c r="D447" t="s">
        <v>14</v>
      </c>
    </row>
    <row r="448" spans="1:4" hidden="1" x14ac:dyDescent="0.2">
      <c r="A448" t="s">
        <v>20</v>
      </c>
      <c r="B448">
        <v>142</v>
      </c>
      <c r="D448" t="s">
        <v>74</v>
      </c>
    </row>
    <row r="449" spans="1:4" hidden="1" x14ac:dyDescent="0.2">
      <c r="A449" t="s">
        <v>20</v>
      </c>
      <c r="B449">
        <v>233</v>
      </c>
      <c r="D449" t="s">
        <v>14</v>
      </c>
    </row>
    <row r="450" spans="1:4" x14ac:dyDescent="0.2">
      <c r="A450" t="s">
        <v>20</v>
      </c>
      <c r="B450">
        <v>218</v>
      </c>
    </row>
    <row r="451" spans="1:4" hidden="1" x14ac:dyDescent="0.2">
      <c r="A451" t="s">
        <v>20</v>
      </c>
      <c r="B451">
        <v>76</v>
      </c>
      <c r="D451" t="s">
        <v>14</v>
      </c>
    </row>
    <row r="452" spans="1:4" x14ac:dyDescent="0.2">
      <c r="A452" t="s">
        <v>20</v>
      </c>
      <c r="B452">
        <v>43</v>
      </c>
    </row>
    <row r="453" spans="1:4" hidden="1" x14ac:dyDescent="0.2">
      <c r="A453" t="s">
        <v>20</v>
      </c>
      <c r="B453">
        <v>221</v>
      </c>
      <c r="D453" t="s">
        <v>14</v>
      </c>
    </row>
    <row r="454" spans="1:4" hidden="1" x14ac:dyDescent="0.2">
      <c r="A454" t="s">
        <v>20</v>
      </c>
      <c r="B454">
        <v>2805</v>
      </c>
      <c r="D454" t="s">
        <v>14</v>
      </c>
    </row>
    <row r="455" spans="1:4" hidden="1" x14ac:dyDescent="0.2">
      <c r="A455" t="s">
        <v>20</v>
      </c>
      <c r="B455">
        <v>68</v>
      </c>
      <c r="D455" t="s">
        <v>14</v>
      </c>
    </row>
    <row r="456" spans="1:4" x14ac:dyDescent="0.2">
      <c r="A456" t="s">
        <v>20</v>
      </c>
      <c r="B456">
        <v>183</v>
      </c>
    </row>
    <row r="457" spans="1:4" x14ac:dyDescent="0.2">
      <c r="A457" t="s">
        <v>20</v>
      </c>
      <c r="B457">
        <v>133</v>
      </c>
    </row>
    <row r="458" spans="1:4" hidden="1" x14ac:dyDescent="0.2">
      <c r="A458" t="s">
        <v>20</v>
      </c>
      <c r="B458">
        <v>2489</v>
      </c>
      <c r="D458" t="s">
        <v>14</v>
      </c>
    </row>
    <row r="459" spans="1:4" x14ac:dyDescent="0.2">
      <c r="A459" t="s">
        <v>20</v>
      </c>
      <c r="B459">
        <v>69</v>
      </c>
    </row>
    <row r="460" spans="1:4" hidden="1" x14ac:dyDescent="0.2">
      <c r="A460" t="s">
        <v>20</v>
      </c>
      <c r="B460">
        <v>279</v>
      </c>
      <c r="D460" t="s">
        <v>14</v>
      </c>
    </row>
    <row r="461" spans="1:4" x14ac:dyDescent="0.2">
      <c r="A461" t="s">
        <v>20</v>
      </c>
      <c r="B461">
        <v>210</v>
      </c>
    </row>
    <row r="462" spans="1:4" x14ac:dyDescent="0.2">
      <c r="A462" t="s">
        <v>20</v>
      </c>
      <c r="B462">
        <v>2100</v>
      </c>
    </row>
    <row r="463" spans="1:4" hidden="1" x14ac:dyDescent="0.2">
      <c r="A463" t="s">
        <v>20</v>
      </c>
      <c r="B463">
        <v>252</v>
      </c>
      <c r="D463" t="s">
        <v>14</v>
      </c>
    </row>
    <row r="464" spans="1:4" x14ac:dyDescent="0.2">
      <c r="A464" t="s">
        <v>20</v>
      </c>
      <c r="B464">
        <v>1280</v>
      </c>
    </row>
    <row r="465" spans="1:4" x14ac:dyDescent="0.2">
      <c r="A465" t="s">
        <v>20</v>
      </c>
      <c r="B465">
        <v>157</v>
      </c>
    </row>
    <row r="466" spans="1:4" x14ac:dyDescent="0.2">
      <c r="A466" t="s">
        <v>20</v>
      </c>
      <c r="B466">
        <v>194</v>
      </c>
    </row>
    <row r="467" spans="1:4" x14ac:dyDescent="0.2">
      <c r="A467" t="s">
        <v>20</v>
      </c>
      <c r="B467">
        <v>82</v>
      </c>
    </row>
    <row r="468" spans="1:4" x14ac:dyDescent="0.2">
      <c r="A468" t="s">
        <v>20</v>
      </c>
      <c r="B468">
        <v>4233</v>
      </c>
    </row>
    <row r="469" spans="1:4" hidden="1" x14ac:dyDescent="0.2">
      <c r="A469" t="s">
        <v>20</v>
      </c>
      <c r="B469">
        <v>1297</v>
      </c>
      <c r="D469" t="s">
        <v>14</v>
      </c>
    </row>
    <row r="470" spans="1:4" x14ac:dyDescent="0.2">
      <c r="A470" t="s">
        <v>20</v>
      </c>
      <c r="B470">
        <v>165</v>
      </c>
    </row>
    <row r="471" spans="1:4" x14ac:dyDescent="0.2">
      <c r="A471" t="s">
        <v>20</v>
      </c>
      <c r="B471">
        <v>119</v>
      </c>
    </row>
    <row r="472" spans="1:4" x14ac:dyDescent="0.2">
      <c r="A472" t="s">
        <v>20</v>
      </c>
      <c r="B472">
        <v>1797</v>
      </c>
    </row>
    <row r="473" spans="1:4" hidden="1" x14ac:dyDescent="0.2">
      <c r="A473" t="s">
        <v>20</v>
      </c>
      <c r="B473">
        <v>261</v>
      </c>
      <c r="D473" t="s">
        <v>14</v>
      </c>
    </row>
    <row r="474" spans="1:4" x14ac:dyDescent="0.2">
      <c r="A474" t="s">
        <v>20</v>
      </c>
      <c r="B474">
        <v>157</v>
      </c>
    </row>
    <row r="475" spans="1:4" x14ac:dyDescent="0.2">
      <c r="A475" t="s">
        <v>20</v>
      </c>
      <c r="B475">
        <v>3533</v>
      </c>
    </row>
    <row r="476" spans="1:4" x14ac:dyDescent="0.2">
      <c r="A476" t="s">
        <v>20</v>
      </c>
      <c r="B476">
        <v>155</v>
      </c>
    </row>
    <row r="477" spans="1:4" hidden="1" x14ac:dyDescent="0.2">
      <c r="A477" t="s">
        <v>20</v>
      </c>
      <c r="B477">
        <v>132</v>
      </c>
      <c r="D477" t="s">
        <v>14</v>
      </c>
    </row>
    <row r="478" spans="1:4" hidden="1" x14ac:dyDescent="0.2">
      <c r="A478" t="s">
        <v>20</v>
      </c>
      <c r="B478">
        <v>1354</v>
      </c>
      <c r="D478" t="s">
        <v>14</v>
      </c>
    </row>
    <row r="479" spans="1:4" x14ac:dyDescent="0.2">
      <c r="A479" t="s">
        <v>20</v>
      </c>
      <c r="B479">
        <v>48</v>
      </c>
    </row>
    <row r="480" spans="1:4" x14ac:dyDescent="0.2">
      <c r="A480" t="s">
        <v>20</v>
      </c>
      <c r="B480">
        <v>110</v>
      </c>
    </row>
    <row r="481" spans="1:4" x14ac:dyDescent="0.2">
      <c r="A481" t="s">
        <v>20</v>
      </c>
      <c r="B481">
        <v>172</v>
      </c>
    </row>
    <row r="482" spans="1:4" hidden="1" x14ac:dyDescent="0.2">
      <c r="A482" t="s">
        <v>20</v>
      </c>
      <c r="B482">
        <v>307</v>
      </c>
      <c r="D482" t="s">
        <v>14</v>
      </c>
    </row>
    <row r="483" spans="1:4" hidden="1" x14ac:dyDescent="0.2">
      <c r="A483" t="s">
        <v>20</v>
      </c>
      <c r="B483">
        <v>160</v>
      </c>
      <c r="D483" t="s">
        <v>14</v>
      </c>
    </row>
    <row r="484" spans="1:4" hidden="1" x14ac:dyDescent="0.2">
      <c r="A484" t="s">
        <v>20</v>
      </c>
      <c r="B484">
        <v>1467</v>
      </c>
      <c r="D484" t="s">
        <v>14</v>
      </c>
    </row>
    <row r="485" spans="1:4" x14ac:dyDescent="0.2">
      <c r="A485" t="s">
        <v>20</v>
      </c>
      <c r="B485">
        <v>2662</v>
      </c>
    </row>
    <row r="486" spans="1:4" hidden="1" x14ac:dyDescent="0.2">
      <c r="A486" t="s">
        <v>20</v>
      </c>
      <c r="B486">
        <v>452</v>
      </c>
      <c r="D486" t="s">
        <v>14</v>
      </c>
    </row>
    <row r="487" spans="1:4" hidden="1" x14ac:dyDescent="0.2">
      <c r="A487" t="s">
        <v>20</v>
      </c>
      <c r="B487">
        <v>158</v>
      </c>
      <c r="D487" t="s">
        <v>14</v>
      </c>
    </row>
    <row r="488" spans="1:4" x14ac:dyDescent="0.2">
      <c r="A488" t="s">
        <v>20</v>
      </c>
      <c r="B488">
        <v>225</v>
      </c>
    </row>
    <row r="489" spans="1:4" x14ac:dyDescent="0.2">
      <c r="A489" t="s">
        <v>20</v>
      </c>
      <c r="B489">
        <v>65</v>
      </c>
    </row>
    <row r="490" spans="1:4" x14ac:dyDescent="0.2">
      <c r="A490" t="s">
        <v>20</v>
      </c>
      <c r="B490">
        <v>163</v>
      </c>
    </row>
    <row r="491" spans="1:4" x14ac:dyDescent="0.2">
      <c r="A491" t="s">
        <v>20</v>
      </c>
      <c r="B491">
        <v>85</v>
      </c>
    </row>
    <row r="492" spans="1:4" x14ac:dyDescent="0.2">
      <c r="A492" t="s">
        <v>20</v>
      </c>
      <c r="B492">
        <v>217</v>
      </c>
    </row>
    <row r="493" spans="1:4" hidden="1" x14ac:dyDescent="0.2">
      <c r="A493" t="s">
        <v>20</v>
      </c>
      <c r="B493">
        <v>150</v>
      </c>
      <c r="D493" t="s">
        <v>74</v>
      </c>
    </row>
    <row r="494" spans="1:4" x14ac:dyDescent="0.2">
      <c r="A494" t="s">
        <v>20</v>
      </c>
      <c r="B494">
        <v>3272</v>
      </c>
    </row>
    <row r="495" spans="1:4" x14ac:dyDescent="0.2">
      <c r="A495" t="s">
        <v>20</v>
      </c>
      <c r="B495">
        <v>300</v>
      </c>
    </row>
    <row r="496" spans="1:4" x14ac:dyDescent="0.2">
      <c r="A496" t="s">
        <v>20</v>
      </c>
      <c r="B496">
        <v>126</v>
      </c>
    </row>
    <row r="497" spans="1:4" hidden="1" x14ac:dyDescent="0.2">
      <c r="A497" t="s">
        <v>20</v>
      </c>
      <c r="B497">
        <v>2320</v>
      </c>
      <c r="D497" t="s">
        <v>14</v>
      </c>
    </row>
    <row r="498" spans="1:4" hidden="1" x14ac:dyDescent="0.2">
      <c r="A498" t="s">
        <v>20</v>
      </c>
      <c r="B498">
        <v>81</v>
      </c>
      <c r="D498" t="s">
        <v>14</v>
      </c>
    </row>
    <row r="499" spans="1:4" hidden="1" x14ac:dyDescent="0.2">
      <c r="A499" t="s">
        <v>20</v>
      </c>
      <c r="B499">
        <v>1887</v>
      </c>
      <c r="D499" t="s">
        <v>14</v>
      </c>
    </row>
    <row r="500" spans="1:4" hidden="1" x14ac:dyDescent="0.2">
      <c r="A500" t="s">
        <v>20</v>
      </c>
      <c r="B500">
        <v>4358</v>
      </c>
      <c r="D500" t="s">
        <v>14</v>
      </c>
    </row>
    <row r="501" spans="1:4" hidden="1" x14ac:dyDescent="0.2">
      <c r="A501" t="s">
        <v>20</v>
      </c>
      <c r="B501">
        <v>53</v>
      </c>
      <c r="D501" t="s">
        <v>14</v>
      </c>
    </row>
    <row r="502" spans="1:4" hidden="1" x14ac:dyDescent="0.2">
      <c r="A502" t="s">
        <v>20</v>
      </c>
      <c r="B502">
        <v>2414</v>
      </c>
      <c r="D502" t="s">
        <v>14</v>
      </c>
    </row>
    <row r="503" spans="1:4" x14ac:dyDescent="0.2">
      <c r="A503" t="s">
        <v>20</v>
      </c>
      <c r="B503">
        <v>80</v>
      </c>
    </row>
    <row r="504" spans="1:4" x14ac:dyDescent="0.2">
      <c r="A504" t="s">
        <v>20</v>
      </c>
      <c r="B504">
        <v>193</v>
      </c>
    </row>
    <row r="505" spans="1:4" hidden="1" x14ac:dyDescent="0.2">
      <c r="A505" t="s">
        <v>20</v>
      </c>
      <c r="B505">
        <v>52</v>
      </c>
      <c r="D505" t="s">
        <v>14</v>
      </c>
    </row>
    <row r="506" spans="1:4" hidden="1" x14ac:dyDescent="0.2">
      <c r="A506" t="s">
        <v>20</v>
      </c>
      <c r="B506">
        <v>290</v>
      </c>
      <c r="D506" t="s">
        <v>14</v>
      </c>
    </row>
    <row r="507" spans="1:4" x14ac:dyDescent="0.2">
      <c r="A507" t="s">
        <v>20</v>
      </c>
      <c r="B507">
        <v>122</v>
      </c>
    </row>
    <row r="508" spans="1:4" hidden="1" x14ac:dyDescent="0.2">
      <c r="A508" t="s">
        <v>20</v>
      </c>
      <c r="B508">
        <v>1470</v>
      </c>
      <c r="D508" t="s">
        <v>14</v>
      </c>
    </row>
    <row r="509" spans="1:4" x14ac:dyDescent="0.2">
      <c r="A509" t="s">
        <v>20</v>
      </c>
      <c r="B509">
        <v>165</v>
      </c>
    </row>
    <row r="510" spans="1:4" hidden="1" x14ac:dyDescent="0.2">
      <c r="A510" t="s">
        <v>20</v>
      </c>
      <c r="B510">
        <v>182</v>
      </c>
      <c r="D510" t="s">
        <v>14</v>
      </c>
    </row>
    <row r="511" spans="1:4" x14ac:dyDescent="0.2">
      <c r="A511" t="s">
        <v>20</v>
      </c>
      <c r="B511">
        <v>199</v>
      </c>
    </row>
    <row r="512" spans="1:4" hidden="1" x14ac:dyDescent="0.2">
      <c r="A512" t="s">
        <v>20</v>
      </c>
      <c r="B512">
        <v>56</v>
      </c>
      <c r="D512" t="s">
        <v>14</v>
      </c>
    </row>
    <row r="513" spans="1:4" x14ac:dyDescent="0.2">
      <c r="A513" t="s">
        <v>20</v>
      </c>
      <c r="B513">
        <v>1460</v>
      </c>
    </row>
    <row r="514" spans="1:4" hidden="1" x14ac:dyDescent="0.2">
      <c r="A514" t="s">
        <v>20</v>
      </c>
      <c r="B514">
        <v>123</v>
      </c>
      <c r="D514" t="s">
        <v>74</v>
      </c>
    </row>
    <row r="515" spans="1:4" hidden="1" x14ac:dyDescent="0.2">
      <c r="A515" t="s">
        <v>20</v>
      </c>
      <c r="B515">
        <v>159</v>
      </c>
      <c r="D515" t="s">
        <v>74</v>
      </c>
    </row>
    <row r="516" spans="1:4" hidden="1" x14ac:dyDescent="0.2">
      <c r="A516" t="s">
        <v>20</v>
      </c>
      <c r="B516">
        <v>110</v>
      </c>
      <c r="D516" t="s">
        <v>14</v>
      </c>
    </row>
    <row r="517" spans="1:4" hidden="1" x14ac:dyDescent="0.2">
      <c r="A517" t="s">
        <v>20</v>
      </c>
      <c r="B517">
        <v>236</v>
      </c>
      <c r="D517" t="s">
        <v>14</v>
      </c>
    </row>
    <row r="518" spans="1:4" x14ac:dyDescent="0.2">
      <c r="A518" t="s">
        <v>20</v>
      </c>
      <c r="B518">
        <v>191</v>
      </c>
    </row>
    <row r="519" spans="1:4" hidden="1" x14ac:dyDescent="0.2">
      <c r="A519" t="s">
        <v>20</v>
      </c>
      <c r="B519">
        <v>3934</v>
      </c>
      <c r="D519" t="s">
        <v>14</v>
      </c>
    </row>
    <row r="520" spans="1:4" x14ac:dyDescent="0.2">
      <c r="A520" t="s">
        <v>20</v>
      </c>
      <c r="B520">
        <v>80</v>
      </c>
    </row>
    <row r="521" spans="1:4" x14ac:dyDescent="0.2">
      <c r="A521" t="s">
        <v>20</v>
      </c>
      <c r="B521">
        <v>462</v>
      </c>
    </row>
    <row r="522" spans="1:4" x14ac:dyDescent="0.2">
      <c r="A522" t="s">
        <v>20</v>
      </c>
      <c r="B522">
        <v>179</v>
      </c>
    </row>
    <row r="523" spans="1:4" hidden="1" x14ac:dyDescent="0.2">
      <c r="A523" t="s">
        <v>20</v>
      </c>
      <c r="B523">
        <v>1866</v>
      </c>
      <c r="D523" t="s">
        <v>14</v>
      </c>
    </row>
    <row r="524" spans="1:4" x14ac:dyDescent="0.2">
      <c r="A524" t="s">
        <v>20</v>
      </c>
      <c r="B524">
        <v>156</v>
      </c>
    </row>
    <row r="525" spans="1:4" hidden="1" x14ac:dyDescent="0.2">
      <c r="A525" t="s">
        <v>20</v>
      </c>
      <c r="B525">
        <v>255</v>
      </c>
      <c r="D525" t="s">
        <v>14</v>
      </c>
    </row>
    <row r="526" spans="1:4" hidden="1" x14ac:dyDescent="0.2">
      <c r="A526" t="s">
        <v>20</v>
      </c>
      <c r="B526">
        <v>2261</v>
      </c>
      <c r="D526" t="s">
        <v>14</v>
      </c>
    </row>
    <row r="527" spans="1:4" x14ac:dyDescent="0.2">
      <c r="A527" t="s">
        <v>20</v>
      </c>
      <c r="B527">
        <v>40</v>
      </c>
    </row>
    <row r="528" spans="1:4" hidden="1" x14ac:dyDescent="0.2">
      <c r="A528" t="s">
        <v>20</v>
      </c>
      <c r="B528">
        <v>2289</v>
      </c>
      <c r="D528" t="s">
        <v>14</v>
      </c>
    </row>
    <row r="529" spans="1:4" hidden="1" x14ac:dyDescent="0.2">
      <c r="A529" t="s">
        <v>20</v>
      </c>
      <c r="B529">
        <v>65</v>
      </c>
      <c r="D529" t="s">
        <v>14</v>
      </c>
    </row>
    <row r="530" spans="1:4" hidden="1" x14ac:dyDescent="0.2">
      <c r="A530" t="s">
        <v>20</v>
      </c>
      <c r="B530">
        <v>3777</v>
      </c>
      <c r="D530" t="s">
        <v>14</v>
      </c>
    </row>
    <row r="531" spans="1:4" hidden="1" x14ac:dyDescent="0.2">
      <c r="A531" t="s">
        <v>20</v>
      </c>
      <c r="B531">
        <v>184</v>
      </c>
      <c r="D531" t="s">
        <v>14</v>
      </c>
    </row>
    <row r="532" spans="1:4" hidden="1" x14ac:dyDescent="0.2">
      <c r="A532" t="s">
        <v>20</v>
      </c>
      <c r="B532">
        <v>85</v>
      </c>
      <c r="D532" t="s">
        <v>47</v>
      </c>
    </row>
    <row r="533" spans="1:4" x14ac:dyDescent="0.2">
      <c r="A533" t="s">
        <v>20</v>
      </c>
      <c r="B533">
        <v>144</v>
      </c>
    </row>
    <row r="534" spans="1:4" x14ac:dyDescent="0.2">
      <c r="A534" t="s">
        <v>20</v>
      </c>
      <c r="B534">
        <v>1902</v>
      </c>
    </row>
    <row r="535" spans="1:4" hidden="1" x14ac:dyDescent="0.2">
      <c r="A535" t="s">
        <v>20</v>
      </c>
      <c r="B535">
        <v>105</v>
      </c>
      <c r="D535" t="s">
        <v>14</v>
      </c>
    </row>
    <row r="536" spans="1:4" x14ac:dyDescent="0.2">
      <c r="A536" t="s">
        <v>20</v>
      </c>
      <c r="B536">
        <v>132</v>
      </c>
    </row>
    <row r="537" spans="1:4" x14ac:dyDescent="0.2">
      <c r="A537" t="s">
        <v>20</v>
      </c>
      <c r="B537">
        <v>96</v>
      </c>
    </row>
    <row r="538" spans="1:4" x14ac:dyDescent="0.2">
      <c r="A538" t="s">
        <v>20</v>
      </c>
      <c r="B538">
        <v>114</v>
      </c>
    </row>
    <row r="539" spans="1:4" hidden="1" x14ac:dyDescent="0.2">
      <c r="A539" t="s">
        <v>20</v>
      </c>
      <c r="B539">
        <v>203</v>
      </c>
      <c r="D539" t="s">
        <v>14</v>
      </c>
    </row>
    <row r="540" spans="1:4" hidden="1" x14ac:dyDescent="0.2">
      <c r="A540" t="s">
        <v>20</v>
      </c>
      <c r="B540">
        <v>1559</v>
      </c>
      <c r="D540" t="s">
        <v>14</v>
      </c>
    </row>
    <row r="541" spans="1:4" x14ac:dyDescent="0.2">
      <c r="A541" t="s">
        <v>20</v>
      </c>
      <c r="B541">
        <v>1548</v>
      </c>
    </row>
    <row r="542" spans="1:4" hidden="1" x14ac:dyDescent="0.2">
      <c r="A542" t="s">
        <v>20</v>
      </c>
      <c r="B542">
        <v>80</v>
      </c>
      <c r="D542" t="s">
        <v>14</v>
      </c>
    </row>
    <row r="543" spans="1:4" hidden="1" x14ac:dyDescent="0.2">
      <c r="A543" t="s">
        <v>20</v>
      </c>
      <c r="B543">
        <v>131</v>
      </c>
      <c r="D543" t="s">
        <v>14</v>
      </c>
    </row>
    <row r="544" spans="1:4" hidden="1" x14ac:dyDescent="0.2">
      <c r="A544" t="s">
        <v>20</v>
      </c>
      <c r="B544">
        <v>112</v>
      </c>
      <c r="D544" t="s">
        <v>14</v>
      </c>
    </row>
    <row r="545" spans="1:4" x14ac:dyDescent="0.2">
      <c r="A545" t="s">
        <v>20</v>
      </c>
      <c r="B545">
        <v>155</v>
      </c>
    </row>
    <row r="546" spans="1:4" hidden="1" x14ac:dyDescent="0.2">
      <c r="A546" t="s">
        <v>20</v>
      </c>
      <c r="B546">
        <v>266</v>
      </c>
      <c r="D546" t="s">
        <v>14</v>
      </c>
    </row>
    <row r="547" spans="1:4" x14ac:dyDescent="0.2">
      <c r="A547" t="s">
        <v>20</v>
      </c>
      <c r="B547">
        <v>155</v>
      </c>
    </row>
    <row r="548" spans="1:4" x14ac:dyDescent="0.2">
      <c r="A548" t="s">
        <v>20</v>
      </c>
      <c r="B548">
        <v>207</v>
      </c>
    </row>
    <row r="549" spans="1:4" x14ac:dyDescent="0.2">
      <c r="A549" t="s">
        <v>20</v>
      </c>
      <c r="B549">
        <v>245</v>
      </c>
    </row>
    <row r="550" spans="1:4" x14ac:dyDescent="0.2">
      <c r="A550" t="s">
        <v>20</v>
      </c>
      <c r="B550">
        <v>1573</v>
      </c>
    </row>
    <row r="551" spans="1:4" hidden="1" x14ac:dyDescent="0.2">
      <c r="A551" t="s">
        <v>20</v>
      </c>
      <c r="B551">
        <v>114</v>
      </c>
      <c r="D551" t="s">
        <v>74</v>
      </c>
    </row>
    <row r="552" spans="1:4" hidden="1" x14ac:dyDescent="0.2">
      <c r="A552" t="s">
        <v>20</v>
      </c>
      <c r="B552">
        <v>93</v>
      </c>
      <c r="D552" t="s">
        <v>14</v>
      </c>
    </row>
    <row r="553" spans="1:4" hidden="1" x14ac:dyDescent="0.2">
      <c r="A553" t="s">
        <v>20</v>
      </c>
      <c r="B553">
        <v>1681</v>
      </c>
      <c r="D553" t="s">
        <v>14</v>
      </c>
    </row>
    <row r="554" spans="1:4" hidden="1" x14ac:dyDescent="0.2">
      <c r="A554" t="s">
        <v>20</v>
      </c>
      <c r="B554">
        <v>32</v>
      </c>
      <c r="D554" t="s">
        <v>14</v>
      </c>
    </row>
    <row r="555" spans="1:4" x14ac:dyDescent="0.2">
      <c r="A555" t="s">
        <v>20</v>
      </c>
      <c r="B555">
        <v>135</v>
      </c>
    </row>
    <row r="556" spans="1:4" x14ac:dyDescent="0.2">
      <c r="A556" t="s">
        <v>20</v>
      </c>
      <c r="B556">
        <v>140</v>
      </c>
    </row>
    <row r="557" spans="1:4" x14ac:dyDescent="0.2">
      <c r="A557" t="s">
        <v>20</v>
      </c>
      <c r="B557">
        <v>92</v>
      </c>
    </row>
    <row r="558" spans="1:4" x14ac:dyDescent="0.2">
      <c r="A558" t="s">
        <v>20</v>
      </c>
      <c r="B558">
        <v>1015</v>
      </c>
    </row>
    <row r="559" spans="1:4" x14ac:dyDescent="0.2">
      <c r="A559" t="s">
        <v>20</v>
      </c>
      <c r="B559">
        <v>323</v>
      </c>
    </row>
    <row r="560" spans="1:4" x14ac:dyDescent="0.2">
      <c r="A560" t="s">
        <v>20</v>
      </c>
      <c r="B560">
        <v>2326</v>
      </c>
    </row>
    <row r="561" spans="1:4" x14ac:dyDescent="0.2">
      <c r="A561" t="s">
        <v>20</v>
      </c>
      <c r="B561">
        <v>381</v>
      </c>
    </row>
    <row r="562" spans="1:4" x14ac:dyDescent="0.2">
      <c r="A562" t="s">
        <v>20</v>
      </c>
      <c r="B562">
        <v>480</v>
      </c>
    </row>
    <row r="563" spans="1:4" hidden="1" x14ac:dyDescent="0.2">
      <c r="A563" t="s">
        <v>20</v>
      </c>
      <c r="B563">
        <v>226</v>
      </c>
      <c r="D563" t="s">
        <v>14</v>
      </c>
    </row>
    <row r="564" spans="1:4" x14ac:dyDescent="0.2">
      <c r="A564" t="s">
        <v>20</v>
      </c>
      <c r="B564">
        <v>241</v>
      </c>
    </row>
    <row r="565" spans="1:4" hidden="1" x14ac:dyDescent="0.2">
      <c r="A565" t="s">
        <v>20</v>
      </c>
      <c r="B565">
        <v>132</v>
      </c>
      <c r="D565" t="s">
        <v>14</v>
      </c>
    </row>
    <row r="566" spans="1:4" x14ac:dyDescent="0.2">
      <c r="A566" t="s">
        <v>20</v>
      </c>
      <c r="B566">
        <v>2043</v>
      </c>
    </row>
    <row r="567" spans="1:4" hidden="1" x14ac:dyDescent="0.2">
      <c r="A567" t="s">
        <v>14</v>
      </c>
      <c r="D567" t="s">
        <v>14</v>
      </c>
    </row>
    <row r="572" spans="1:4" hidden="1" x14ac:dyDescent="0.2">
      <c r="A572" t="s">
        <v>14</v>
      </c>
      <c r="D572" t="s">
        <v>14</v>
      </c>
    </row>
    <row r="573" spans="1:4" hidden="1" x14ac:dyDescent="0.2">
      <c r="A573" t="s">
        <v>74</v>
      </c>
      <c r="D573" t="s">
        <v>74</v>
      </c>
    </row>
    <row r="576" spans="1:4" hidden="1" x14ac:dyDescent="0.2">
      <c r="A576" t="s">
        <v>14</v>
      </c>
      <c r="D576" t="s">
        <v>14</v>
      </c>
    </row>
    <row r="577" spans="1:4" hidden="1" x14ac:dyDescent="0.2">
      <c r="A577" t="s">
        <v>14</v>
      </c>
      <c r="D577" t="s">
        <v>14</v>
      </c>
    </row>
    <row r="578" spans="1:4" hidden="1" x14ac:dyDescent="0.2">
      <c r="A578" t="s">
        <v>74</v>
      </c>
      <c r="D578" t="s">
        <v>74</v>
      </c>
    </row>
    <row r="579" spans="1:4" hidden="1" x14ac:dyDescent="0.2">
      <c r="A579" t="s">
        <v>14</v>
      </c>
      <c r="D579" t="s">
        <v>14</v>
      </c>
    </row>
    <row r="582" spans="1:4" hidden="1" x14ac:dyDescent="0.2">
      <c r="A582" t="s">
        <v>14</v>
      </c>
      <c r="D582" t="s">
        <v>14</v>
      </c>
    </row>
    <row r="583" spans="1:4" hidden="1" x14ac:dyDescent="0.2">
      <c r="A583" t="s">
        <v>14</v>
      </c>
      <c r="D583" t="s">
        <v>14</v>
      </c>
    </row>
    <row r="588" spans="1:4" hidden="1" x14ac:dyDescent="0.2">
      <c r="A588" t="s">
        <v>14</v>
      </c>
      <c r="D588" t="s">
        <v>14</v>
      </c>
    </row>
    <row r="589" spans="1:4" hidden="1" x14ac:dyDescent="0.2">
      <c r="A589" t="s">
        <v>14</v>
      </c>
      <c r="D589" t="s">
        <v>14</v>
      </c>
    </row>
    <row r="590" spans="1:4" hidden="1" x14ac:dyDescent="0.2">
      <c r="A590" t="s">
        <v>14</v>
      </c>
      <c r="D590" t="s">
        <v>14</v>
      </c>
    </row>
    <row r="591" spans="1:4" hidden="1" x14ac:dyDescent="0.2">
      <c r="A591" t="s">
        <v>14</v>
      </c>
      <c r="D591" t="s">
        <v>14</v>
      </c>
    </row>
    <row r="593" spans="1:4" hidden="1" x14ac:dyDescent="0.2">
      <c r="A593" t="s">
        <v>14</v>
      </c>
      <c r="D593" t="s">
        <v>14</v>
      </c>
    </row>
    <row r="595" spans="1:4" hidden="1" x14ac:dyDescent="0.2">
      <c r="A595" t="s">
        <v>14</v>
      </c>
      <c r="D595" t="s">
        <v>14</v>
      </c>
    </row>
    <row r="597" spans="1:4" hidden="1" x14ac:dyDescent="0.2">
      <c r="A597" t="s">
        <v>14</v>
      </c>
      <c r="D597" t="s">
        <v>14</v>
      </c>
    </row>
    <row r="600" spans="1:4" hidden="1" x14ac:dyDescent="0.2">
      <c r="A600" t="s">
        <v>14</v>
      </c>
      <c r="D600" t="s">
        <v>14</v>
      </c>
    </row>
    <row r="601" spans="1:4" hidden="1" x14ac:dyDescent="0.2">
      <c r="A601" t="s">
        <v>14</v>
      </c>
      <c r="D601" t="s">
        <v>14</v>
      </c>
    </row>
    <row r="612" spans="1:4" hidden="1" x14ac:dyDescent="0.2">
      <c r="A612" t="s">
        <v>74</v>
      </c>
      <c r="D612" t="s">
        <v>74</v>
      </c>
    </row>
    <row r="619" spans="1:4" hidden="1" x14ac:dyDescent="0.2">
      <c r="A619" t="s">
        <v>14</v>
      </c>
      <c r="D619" t="s">
        <v>14</v>
      </c>
    </row>
    <row r="620" spans="1:4" hidden="1" x14ac:dyDescent="0.2">
      <c r="A620" t="s">
        <v>14</v>
      </c>
      <c r="D620" t="s">
        <v>14</v>
      </c>
    </row>
    <row r="623" spans="1:4" hidden="1" x14ac:dyDescent="0.2">
      <c r="A623" t="s">
        <v>14</v>
      </c>
      <c r="D623" t="s">
        <v>14</v>
      </c>
    </row>
    <row r="626" spans="1:4" hidden="1" x14ac:dyDescent="0.2">
      <c r="A626" t="s">
        <v>14</v>
      </c>
      <c r="D626" t="s">
        <v>14</v>
      </c>
    </row>
    <row r="630" spans="1:4" hidden="1" x14ac:dyDescent="0.2">
      <c r="A630" t="s">
        <v>14</v>
      </c>
      <c r="D630" t="s">
        <v>14</v>
      </c>
    </row>
    <row r="631" spans="1:4" hidden="1" x14ac:dyDescent="0.2">
      <c r="A631" t="s">
        <v>74</v>
      </c>
      <c r="D631" t="s">
        <v>74</v>
      </c>
    </row>
    <row r="633" spans="1:4" hidden="1" x14ac:dyDescent="0.2">
      <c r="A633" t="s">
        <v>47</v>
      </c>
      <c r="D633" t="s">
        <v>47</v>
      </c>
    </row>
    <row r="634" spans="1:4" hidden="1" x14ac:dyDescent="0.2">
      <c r="A634" t="s">
        <v>14</v>
      </c>
      <c r="D634" t="s">
        <v>14</v>
      </c>
    </row>
    <row r="635" spans="1:4" hidden="1" x14ac:dyDescent="0.2">
      <c r="A635" t="s">
        <v>74</v>
      </c>
      <c r="D635" t="s">
        <v>74</v>
      </c>
    </row>
    <row r="637" spans="1:4" hidden="1" x14ac:dyDescent="0.2">
      <c r="A637" t="s">
        <v>14</v>
      </c>
      <c r="D637" t="s">
        <v>14</v>
      </c>
    </row>
    <row r="638" spans="1:4" hidden="1" x14ac:dyDescent="0.2">
      <c r="A638" t="s">
        <v>14</v>
      </c>
      <c r="D638" t="s">
        <v>14</v>
      </c>
    </row>
    <row r="639" spans="1:4" hidden="1" x14ac:dyDescent="0.2">
      <c r="A639" t="s">
        <v>14</v>
      </c>
      <c r="D639" t="s">
        <v>14</v>
      </c>
    </row>
    <row r="640" spans="1:4" hidden="1" x14ac:dyDescent="0.2">
      <c r="A640" t="s">
        <v>47</v>
      </c>
      <c r="D640" t="s">
        <v>47</v>
      </c>
    </row>
    <row r="641" spans="1:4" hidden="1" x14ac:dyDescent="0.2">
      <c r="A641" t="s">
        <v>14</v>
      </c>
      <c r="D641" t="s">
        <v>14</v>
      </c>
    </row>
    <row r="645" spans="1:4" hidden="1" x14ac:dyDescent="0.2">
      <c r="A645" t="s">
        <v>14</v>
      </c>
      <c r="D645" t="s">
        <v>14</v>
      </c>
    </row>
    <row r="646" spans="1:4" hidden="1" x14ac:dyDescent="0.2">
      <c r="A646" t="s">
        <v>14</v>
      </c>
      <c r="D646" t="s">
        <v>14</v>
      </c>
    </row>
    <row r="647" spans="1:4" hidden="1" x14ac:dyDescent="0.2">
      <c r="A647" t="s">
        <v>14</v>
      </c>
      <c r="D647" t="s">
        <v>14</v>
      </c>
    </row>
    <row r="648" spans="1:4" hidden="1" x14ac:dyDescent="0.2">
      <c r="A648" t="s">
        <v>14</v>
      </c>
      <c r="D648" t="s">
        <v>14</v>
      </c>
    </row>
    <row r="649" spans="1:4" hidden="1" x14ac:dyDescent="0.2">
      <c r="A649" t="s">
        <v>74</v>
      </c>
      <c r="D649" t="s">
        <v>74</v>
      </c>
    </row>
    <row r="650" spans="1:4" hidden="1" x14ac:dyDescent="0.2">
      <c r="A650" t="s">
        <v>14</v>
      </c>
      <c r="D650" t="s">
        <v>14</v>
      </c>
    </row>
    <row r="651" spans="1:4" hidden="1" x14ac:dyDescent="0.2">
      <c r="A651" t="s">
        <v>14</v>
      </c>
      <c r="D651" t="s">
        <v>14</v>
      </c>
    </row>
    <row r="652" spans="1:4" hidden="1" x14ac:dyDescent="0.2">
      <c r="A652" t="s">
        <v>14</v>
      </c>
      <c r="D652" t="s">
        <v>14</v>
      </c>
    </row>
    <row r="657" spans="1:4" hidden="1" x14ac:dyDescent="0.2">
      <c r="A657" t="s">
        <v>14</v>
      </c>
      <c r="D657" t="s">
        <v>14</v>
      </c>
    </row>
    <row r="658" spans="1:4" hidden="1" x14ac:dyDescent="0.2">
      <c r="A658" t="s">
        <v>14</v>
      </c>
      <c r="D658" t="s">
        <v>14</v>
      </c>
    </row>
    <row r="659" spans="1:4" hidden="1" x14ac:dyDescent="0.2">
      <c r="A659" t="s">
        <v>74</v>
      </c>
      <c r="D659" t="s">
        <v>74</v>
      </c>
    </row>
    <row r="660" spans="1:4" hidden="1" x14ac:dyDescent="0.2">
      <c r="A660" t="s">
        <v>14</v>
      </c>
      <c r="D660" t="s">
        <v>14</v>
      </c>
    </row>
    <row r="661" spans="1:4" hidden="1" x14ac:dyDescent="0.2">
      <c r="A661" t="s">
        <v>14</v>
      </c>
      <c r="D661" t="s">
        <v>14</v>
      </c>
    </row>
    <row r="662" spans="1:4" hidden="1" x14ac:dyDescent="0.2">
      <c r="A662" t="s">
        <v>14</v>
      </c>
      <c r="D662" t="s">
        <v>14</v>
      </c>
    </row>
    <row r="663" spans="1:4" hidden="1" x14ac:dyDescent="0.2">
      <c r="A663" t="s">
        <v>14</v>
      </c>
      <c r="D663" t="s">
        <v>14</v>
      </c>
    </row>
    <row r="664" spans="1:4" hidden="1" x14ac:dyDescent="0.2">
      <c r="A664" t="s">
        <v>14</v>
      </c>
      <c r="D664" t="s">
        <v>14</v>
      </c>
    </row>
    <row r="665" spans="1:4" hidden="1" x14ac:dyDescent="0.2">
      <c r="A665" t="s">
        <v>14</v>
      </c>
      <c r="D665" t="s">
        <v>14</v>
      </c>
    </row>
    <row r="667" spans="1:4" hidden="1" x14ac:dyDescent="0.2">
      <c r="A667" t="s">
        <v>74</v>
      </c>
      <c r="D667" t="s">
        <v>74</v>
      </c>
    </row>
    <row r="669" spans="1:4" hidden="1" x14ac:dyDescent="0.2">
      <c r="A669" t="s">
        <v>14</v>
      </c>
      <c r="D669" t="s">
        <v>14</v>
      </c>
    </row>
    <row r="673" spans="1:4" hidden="1" x14ac:dyDescent="0.2">
      <c r="A673" t="s">
        <v>14</v>
      </c>
      <c r="D673" t="s">
        <v>14</v>
      </c>
    </row>
    <row r="674" spans="1:4" hidden="1" x14ac:dyDescent="0.2">
      <c r="A674" t="s">
        <v>14</v>
      </c>
      <c r="D674" t="s">
        <v>14</v>
      </c>
    </row>
    <row r="675" spans="1:4" hidden="1" x14ac:dyDescent="0.2">
      <c r="A675" t="s">
        <v>74</v>
      </c>
      <c r="D675" t="s">
        <v>74</v>
      </c>
    </row>
    <row r="678" spans="1:4" hidden="1" x14ac:dyDescent="0.2">
      <c r="A678" t="s">
        <v>14</v>
      </c>
      <c r="D678" t="s">
        <v>14</v>
      </c>
    </row>
    <row r="679" spans="1:4" hidden="1" x14ac:dyDescent="0.2">
      <c r="A679" t="s">
        <v>74</v>
      </c>
      <c r="D679" t="s">
        <v>74</v>
      </c>
    </row>
    <row r="681" spans="1:4" hidden="1" x14ac:dyDescent="0.2">
      <c r="A681" t="s">
        <v>14</v>
      </c>
      <c r="D681" t="s">
        <v>14</v>
      </c>
    </row>
    <row r="682" spans="1:4" hidden="1" x14ac:dyDescent="0.2">
      <c r="A682" t="s">
        <v>14</v>
      </c>
      <c r="D682" t="s">
        <v>14</v>
      </c>
    </row>
    <row r="686" spans="1:4" hidden="1" x14ac:dyDescent="0.2">
      <c r="A686" t="s">
        <v>14</v>
      </c>
      <c r="D686" t="s">
        <v>14</v>
      </c>
    </row>
    <row r="693" spans="1:4" hidden="1" x14ac:dyDescent="0.2">
      <c r="A693" t="s">
        <v>14</v>
      </c>
      <c r="D693" t="s">
        <v>14</v>
      </c>
    </row>
    <row r="694" spans="1:4" hidden="1" x14ac:dyDescent="0.2">
      <c r="A694" t="s">
        <v>14</v>
      </c>
      <c r="D694" t="s">
        <v>14</v>
      </c>
    </row>
    <row r="695" spans="1:4" hidden="1" x14ac:dyDescent="0.2">
      <c r="A695" t="s">
        <v>14</v>
      </c>
      <c r="D695" t="s">
        <v>14</v>
      </c>
    </row>
    <row r="697" spans="1:4" hidden="1" x14ac:dyDescent="0.2">
      <c r="A697" t="s">
        <v>14</v>
      </c>
      <c r="D697" t="s">
        <v>14</v>
      </c>
    </row>
    <row r="700" spans="1:4" hidden="1" x14ac:dyDescent="0.2">
      <c r="A700" t="s">
        <v>14</v>
      </c>
      <c r="D700" t="s">
        <v>14</v>
      </c>
    </row>
    <row r="701" spans="1:4" hidden="1" x14ac:dyDescent="0.2">
      <c r="A701" t="s">
        <v>14</v>
      </c>
      <c r="D701" t="s">
        <v>14</v>
      </c>
    </row>
    <row r="703" spans="1:4" hidden="1" x14ac:dyDescent="0.2">
      <c r="A703" t="s">
        <v>14</v>
      </c>
      <c r="D703" t="s">
        <v>14</v>
      </c>
    </row>
    <row r="706" spans="1:4" hidden="1" x14ac:dyDescent="0.2">
      <c r="A706" t="s">
        <v>14</v>
      </c>
      <c r="D706" t="s">
        <v>14</v>
      </c>
    </row>
    <row r="712" spans="1:4" hidden="1" x14ac:dyDescent="0.2">
      <c r="A712" t="s">
        <v>14</v>
      </c>
      <c r="D712" t="s">
        <v>14</v>
      </c>
    </row>
    <row r="716" spans="1:4" hidden="1" x14ac:dyDescent="0.2">
      <c r="A716" t="s">
        <v>14</v>
      </c>
      <c r="D716" t="s">
        <v>14</v>
      </c>
    </row>
    <row r="721" spans="1:4" hidden="1" x14ac:dyDescent="0.2">
      <c r="A721" t="s">
        <v>74</v>
      </c>
      <c r="D721" t="s">
        <v>74</v>
      </c>
    </row>
    <row r="722" spans="1:4" hidden="1" x14ac:dyDescent="0.2">
      <c r="A722" t="s">
        <v>74</v>
      </c>
      <c r="D722" t="s">
        <v>74</v>
      </c>
    </row>
    <row r="726" spans="1:4" hidden="1" x14ac:dyDescent="0.2">
      <c r="A726" t="s">
        <v>14</v>
      </c>
      <c r="D726" t="s">
        <v>14</v>
      </c>
    </row>
    <row r="727" spans="1:4" hidden="1" x14ac:dyDescent="0.2">
      <c r="A727" t="s">
        <v>74</v>
      </c>
      <c r="D727" t="s">
        <v>74</v>
      </c>
    </row>
    <row r="729" spans="1:4" hidden="1" x14ac:dyDescent="0.2">
      <c r="A729" t="s">
        <v>14</v>
      </c>
      <c r="D729" t="s">
        <v>14</v>
      </c>
    </row>
    <row r="732" spans="1:4" hidden="1" x14ac:dyDescent="0.2">
      <c r="A732" t="s">
        <v>74</v>
      </c>
      <c r="D732" t="s">
        <v>74</v>
      </c>
    </row>
    <row r="733" spans="1:4" hidden="1" x14ac:dyDescent="0.2">
      <c r="A733" t="s">
        <v>14</v>
      </c>
      <c r="D733" t="s">
        <v>14</v>
      </c>
    </row>
    <row r="737" spans="1:4" hidden="1" x14ac:dyDescent="0.2">
      <c r="A737" t="s">
        <v>74</v>
      </c>
      <c r="D737" t="s">
        <v>74</v>
      </c>
    </row>
    <row r="739" spans="1:4" hidden="1" x14ac:dyDescent="0.2">
      <c r="A739" t="s">
        <v>14</v>
      </c>
      <c r="D739" t="s">
        <v>14</v>
      </c>
    </row>
    <row r="740" spans="1:4" hidden="1" x14ac:dyDescent="0.2">
      <c r="A740" t="s">
        <v>14</v>
      </c>
      <c r="D740" t="s">
        <v>14</v>
      </c>
    </row>
    <row r="741" spans="1:4" hidden="1" x14ac:dyDescent="0.2">
      <c r="A741" t="s">
        <v>14</v>
      </c>
      <c r="D741" t="s">
        <v>14</v>
      </c>
    </row>
    <row r="744" spans="1:4" hidden="1" x14ac:dyDescent="0.2">
      <c r="A744" t="s">
        <v>14</v>
      </c>
      <c r="D744" t="s">
        <v>14</v>
      </c>
    </row>
    <row r="746" spans="1:4" hidden="1" x14ac:dyDescent="0.2">
      <c r="A746" t="s">
        <v>14</v>
      </c>
      <c r="D746" t="s">
        <v>14</v>
      </c>
    </row>
    <row r="749" spans="1:4" hidden="1" x14ac:dyDescent="0.2">
      <c r="A749" t="s">
        <v>74</v>
      </c>
      <c r="D749" t="s">
        <v>74</v>
      </c>
    </row>
    <row r="751" spans="1:4" hidden="1" x14ac:dyDescent="0.2">
      <c r="A751" t="s">
        <v>14</v>
      </c>
      <c r="D751" t="s">
        <v>14</v>
      </c>
    </row>
    <row r="753" spans="1:4" hidden="1" x14ac:dyDescent="0.2">
      <c r="A753" t="s">
        <v>74</v>
      </c>
      <c r="D753" t="s">
        <v>74</v>
      </c>
    </row>
    <row r="760" spans="1:4" hidden="1" x14ac:dyDescent="0.2">
      <c r="A760" t="s">
        <v>14</v>
      </c>
      <c r="D760" t="s">
        <v>14</v>
      </c>
    </row>
    <row r="761" spans="1:4" hidden="1" x14ac:dyDescent="0.2">
      <c r="A761" t="s">
        <v>14</v>
      </c>
      <c r="D761" t="s">
        <v>14</v>
      </c>
    </row>
    <row r="767" spans="1:4" hidden="1" x14ac:dyDescent="0.2">
      <c r="A767" t="s">
        <v>14</v>
      </c>
      <c r="D767" t="s">
        <v>14</v>
      </c>
    </row>
    <row r="768" spans="1:4" hidden="1" x14ac:dyDescent="0.2">
      <c r="A768" t="s">
        <v>14</v>
      </c>
      <c r="D768" t="s">
        <v>14</v>
      </c>
    </row>
    <row r="770" spans="1:4" hidden="1" x14ac:dyDescent="0.2">
      <c r="A770" t="s">
        <v>14</v>
      </c>
      <c r="D770" t="s">
        <v>14</v>
      </c>
    </row>
    <row r="772" spans="1:4" hidden="1" x14ac:dyDescent="0.2">
      <c r="A772" t="s">
        <v>74</v>
      </c>
      <c r="D772" t="s">
        <v>74</v>
      </c>
    </row>
    <row r="776" spans="1:4" hidden="1" x14ac:dyDescent="0.2">
      <c r="A776" t="s">
        <v>14</v>
      </c>
      <c r="D776" t="s">
        <v>14</v>
      </c>
    </row>
    <row r="777" spans="1:4" hidden="1" x14ac:dyDescent="0.2">
      <c r="A777" t="s">
        <v>14</v>
      </c>
      <c r="D777" t="s">
        <v>14</v>
      </c>
    </row>
    <row r="778" spans="1:4" hidden="1" x14ac:dyDescent="0.2">
      <c r="A778" t="s">
        <v>14</v>
      </c>
      <c r="D778" t="s">
        <v>14</v>
      </c>
    </row>
    <row r="780" spans="1:4" hidden="1" x14ac:dyDescent="0.2">
      <c r="A780" t="s">
        <v>14</v>
      </c>
      <c r="D780" t="s">
        <v>14</v>
      </c>
    </row>
    <row r="782" spans="1:4" hidden="1" x14ac:dyDescent="0.2">
      <c r="A782" t="s">
        <v>74</v>
      </c>
      <c r="D782" t="s">
        <v>74</v>
      </c>
    </row>
    <row r="788" spans="1:4" hidden="1" x14ac:dyDescent="0.2">
      <c r="A788" t="s">
        <v>14</v>
      </c>
      <c r="D788" t="s">
        <v>14</v>
      </c>
    </row>
    <row r="789" spans="1:4" hidden="1" x14ac:dyDescent="0.2">
      <c r="A789" t="s">
        <v>47</v>
      </c>
      <c r="D789" t="s">
        <v>47</v>
      </c>
    </row>
    <row r="790" spans="1:4" hidden="1" x14ac:dyDescent="0.2">
      <c r="A790" t="s">
        <v>14</v>
      </c>
      <c r="D790" t="s">
        <v>14</v>
      </c>
    </row>
    <row r="791" spans="1:4" hidden="1" x14ac:dyDescent="0.2">
      <c r="A791" t="s">
        <v>74</v>
      </c>
      <c r="D791" t="s">
        <v>74</v>
      </c>
    </row>
    <row r="792" spans="1:4" hidden="1" x14ac:dyDescent="0.2">
      <c r="A792" t="s">
        <v>14</v>
      </c>
      <c r="D792" t="s">
        <v>14</v>
      </c>
    </row>
    <row r="793" spans="1:4" hidden="1" x14ac:dyDescent="0.2">
      <c r="A793" t="s">
        <v>14</v>
      </c>
      <c r="D793" t="s">
        <v>14</v>
      </c>
    </row>
    <row r="796" spans="1:4" hidden="1" x14ac:dyDescent="0.2">
      <c r="A796" t="s">
        <v>14</v>
      </c>
      <c r="D796" t="s">
        <v>14</v>
      </c>
    </row>
    <row r="797" spans="1:4" hidden="1" x14ac:dyDescent="0.2">
      <c r="A797" t="s">
        <v>14</v>
      </c>
      <c r="D797" t="s">
        <v>14</v>
      </c>
    </row>
    <row r="800" spans="1:4" hidden="1" x14ac:dyDescent="0.2">
      <c r="A800" t="s">
        <v>14</v>
      </c>
      <c r="D800" t="s">
        <v>14</v>
      </c>
    </row>
    <row r="801" spans="1:4" hidden="1" x14ac:dyDescent="0.2">
      <c r="A801" t="s">
        <v>14</v>
      </c>
      <c r="D801" t="s">
        <v>14</v>
      </c>
    </row>
    <row r="806" spans="1:4" hidden="1" x14ac:dyDescent="0.2">
      <c r="A806" t="s">
        <v>14</v>
      </c>
      <c r="D806" t="s">
        <v>14</v>
      </c>
    </row>
    <row r="809" spans="1:4" hidden="1" x14ac:dyDescent="0.2">
      <c r="A809" t="s">
        <v>14</v>
      </c>
      <c r="D809" t="s">
        <v>14</v>
      </c>
    </row>
    <row r="810" spans="1:4" hidden="1" x14ac:dyDescent="0.2">
      <c r="A810" t="s">
        <v>14</v>
      </c>
      <c r="D810" t="s">
        <v>14</v>
      </c>
    </row>
    <row r="812" spans="1:4" hidden="1" x14ac:dyDescent="0.2">
      <c r="A812" t="s">
        <v>14</v>
      </c>
      <c r="D812" t="s">
        <v>14</v>
      </c>
    </row>
    <row r="815" spans="1:4" hidden="1" x14ac:dyDescent="0.2">
      <c r="A815" t="s">
        <v>14</v>
      </c>
      <c r="D815" t="s">
        <v>14</v>
      </c>
    </row>
    <row r="820" spans="1:4" hidden="1" x14ac:dyDescent="0.2">
      <c r="A820" t="s">
        <v>14</v>
      </c>
      <c r="D820" t="s">
        <v>14</v>
      </c>
    </row>
    <row r="829" spans="1:4" hidden="1" x14ac:dyDescent="0.2">
      <c r="A829" t="s">
        <v>14</v>
      </c>
      <c r="D829" t="s">
        <v>14</v>
      </c>
    </row>
    <row r="830" spans="1:4" hidden="1" x14ac:dyDescent="0.2">
      <c r="A830" t="s">
        <v>14</v>
      </c>
      <c r="D830" t="s">
        <v>14</v>
      </c>
    </row>
    <row r="831" spans="1:4" hidden="1" x14ac:dyDescent="0.2">
      <c r="A831" t="s">
        <v>14</v>
      </c>
      <c r="D831" t="s">
        <v>14</v>
      </c>
    </row>
    <row r="836" spans="1:4" hidden="1" x14ac:dyDescent="0.2">
      <c r="A836" t="s">
        <v>14</v>
      </c>
      <c r="D836" t="s">
        <v>14</v>
      </c>
    </row>
    <row r="837" spans="1:4" hidden="1" x14ac:dyDescent="0.2">
      <c r="A837" t="s">
        <v>14</v>
      </c>
      <c r="D837" t="s">
        <v>14</v>
      </c>
    </row>
    <row r="844" spans="1:4" hidden="1" x14ac:dyDescent="0.2">
      <c r="A844" t="s">
        <v>14</v>
      </c>
      <c r="D844" t="s">
        <v>14</v>
      </c>
    </row>
    <row r="845" spans="1:4" hidden="1" x14ac:dyDescent="0.2">
      <c r="A845" t="s">
        <v>74</v>
      </c>
      <c r="D845" t="s">
        <v>74</v>
      </c>
    </row>
    <row r="851" spans="1:4" hidden="1" x14ac:dyDescent="0.2">
      <c r="A851" t="s">
        <v>14</v>
      </c>
      <c r="D851" t="s">
        <v>14</v>
      </c>
    </row>
    <row r="853" spans="1:4" hidden="1" x14ac:dyDescent="0.2">
      <c r="A853" t="s">
        <v>14</v>
      </c>
      <c r="D853" t="s">
        <v>14</v>
      </c>
    </row>
    <row r="859" spans="1:4" hidden="1" x14ac:dyDescent="0.2">
      <c r="A859" t="s">
        <v>14</v>
      </c>
      <c r="D859" t="s">
        <v>14</v>
      </c>
    </row>
    <row r="860" spans="1:4" hidden="1" x14ac:dyDescent="0.2">
      <c r="A860" t="s">
        <v>14</v>
      </c>
      <c r="D860" t="s">
        <v>14</v>
      </c>
    </row>
    <row r="867" spans="1:4" hidden="1" x14ac:dyDescent="0.2">
      <c r="A867" t="s">
        <v>74</v>
      </c>
      <c r="D867" t="s">
        <v>74</v>
      </c>
    </row>
    <row r="870" spans="1:4" hidden="1" x14ac:dyDescent="0.2">
      <c r="A870" t="s">
        <v>14</v>
      </c>
      <c r="D870" t="s">
        <v>14</v>
      </c>
    </row>
    <row r="871" spans="1:4" hidden="1" x14ac:dyDescent="0.2">
      <c r="A871" t="s">
        <v>14</v>
      </c>
      <c r="D871" t="s">
        <v>14</v>
      </c>
    </row>
    <row r="876" spans="1:4" hidden="1" x14ac:dyDescent="0.2">
      <c r="A876" t="s">
        <v>14</v>
      </c>
      <c r="D876" t="s">
        <v>14</v>
      </c>
    </row>
    <row r="877" spans="1:4" hidden="1" x14ac:dyDescent="0.2">
      <c r="A877" t="s">
        <v>14</v>
      </c>
      <c r="D877" t="s">
        <v>14</v>
      </c>
    </row>
    <row r="878" spans="1:4" hidden="1" x14ac:dyDescent="0.2">
      <c r="A878" t="s">
        <v>14</v>
      </c>
      <c r="D878" t="s">
        <v>14</v>
      </c>
    </row>
    <row r="879" spans="1:4" hidden="1" x14ac:dyDescent="0.2">
      <c r="A879" t="s">
        <v>14</v>
      </c>
      <c r="D879" t="s">
        <v>14</v>
      </c>
    </row>
    <row r="882" spans="1:4" hidden="1" x14ac:dyDescent="0.2">
      <c r="A882" t="s">
        <v>14</v>
      </c>
      <c r="D882" t="s">
        <v>14</v>
      </c>
    </row>
    <row r="885" spans="1:4" hidden="1" x14ac:dyDescent="0.2">
      <c r="A885" t="s">
        <v>14</v>
      </c>
      <c r="D885" t="s">
        <v>14</v>
      </c>
    </row>
    <row r="887" spans="1:4" hidden="1" x14ac:dyDescent="0.2">
      <c r="A887" t="s">
        <v>14</v>
      </c>
      <c r="D887" t="s">
        <v>14</v>
      </c>
    </row>
    <row r="888" spans="1:4" hidden="1" x14ac:dyDescent="0.2">
      <c r="A888" t="s">
        <v>14</v>
      </c>
      <c r="D888" t="s">
        <v>14</v>
      </c>
    </row>
    <row r="896" spans="1:4" hidden="1" x14ac:dyDescent="0.2">
      <c r="A896" t="s">
        <v>14</v>
      </c>
      <c r="D896" t="s">
        <v>14</v>
      </c>
    </row>
    <row r="898" spans="1:4" hidden="1" x14ac:dyDescent="0.2">
      <c r="A898" t="s">
        <v>14</v>
      </c>
      <c r="D898" t="s">
        <v>14</v>
      </c>
    </row>
    <row r="899" spans="1:4" hidden="1" x14ac:dyDescent="0.2">
      <c r="A899" t="s">
        <v>14</v>
      </c>
      <c r="D899" t="s">
        <v>14</v>
      </c>
    </row>
    <row r="901" spans="1:4" hidden="1" x14ac:dyDescent="0.2">
      <c r="A901" t="s">
        <v>14</v>
      </c>
      <c r="D901" t="s">
        <v>14</v>
      </c>
    </row>
    <row r="904" spans="1:4" hidden="1" x14ac:dyDescent="0.2">
      <c r="A904" t="s">
        <v>47</v>
      </c>
      <c r="D904" t="s">
        <v>47</v>
      </c>
    </row>
    <row r="905" spans="1:4" hidden="1" x14ac:dyDescent="0.2">
      <c r="A905" t="s">
        <v>14</v>
      </c>
      <c r="D905" t="s">
        <v>14</v>
      </c>
    </row>
    <row r="908" spans="1:4" hidden="1" x14ac:dyDescent="0.2">
      <c r="A908" t="s">
        <v>14</v>
      </c>
      <c r="D908" t="s">
        <v>14</v>
      </c>
    </row>
    <row r="911" spans="1:4" hidden="1" x14ac:dyDescent="0.2">
      <c r="A911" t="s">
        <v>74</v>
      </c>
      <c r="D911" t="s">
        <v>74</v>
      </c>
    </row>
    <row r="914" spans="1:4" hidden="1" x14ac:dyDescent="0.2">
      <c r="A914" t="s">
        <v>14</v>
      </c>
      <c r="D914" t="s">
        <v>14</v>
      </c>
    </row>
    <row r="915" spans="1:4" hidden="1" x14ac:dyDescent="0.2">
      <c r="A915" t="s">
        <v>14</v>
      </c>
      <c r="D915" t="s">
        <v>14</v>
      </c>
    </row>
    <row r="917" spans="1:4" hidden="1" x14ac:dyDescent="0.2">
      <c r="A917" t="s">
        <v>14</v>
      </c>
      <c r="D917" t="s">
        <v>14</v>
      </c>
    </row>
    <row r="918" spans="1:4" hidden="1" x14ac:dyDescent="0.2">
      <c r="A918" t="s">
        <v>47</v>
      </c>
      <c r="D918" t="s">
        <v>47</v>
      </c>
    </row>
    <row r="920" spans="1:4" hidden="1" x14ac:dyDescent="0.2">
      <c r="A920" t="s">
        <v>14</v>
      </c>
      <c r="D920" t="s">
        <v>14</v>
      </c>
    </row>
    <row r="922" spans="1:4" hidden="1" x14ac:dyDescent="0.2">
      <c r="A922" t="s">
        <v>14</v>
      </c>
      <c r="D922" t="s">
        <v>14</v>
      </c>
    </row>
    <row r="927" spans="1:4" hidden="1" x14ac:dyDescent="0.2">
      <c r="A927" t="s">
        <v>14</v>
      </c>
      <c r="D927" t="s">
        <v>14</v>
      </c>
    </row>
    <row r="928" spans="1:4" hidden="1" x14ac:dyDescent="0.2">
      <c r="A928" t="s">
        <v>14</v>
      </c>
      <c r="D928" t="s">
        <v>14</v>
      </c>
    </row>
    <row r="932" spans="1:4" hidden="1" x14ac:dyDescent="0.2">
      <c r="A932" t="s">
        <v>14</v>
      </c>
      <c r="D932" t="s">
        <v>14</v>
      </c>
    </row>
    <row r="937" spans="1:4" hidden="1" x14ac:dyDescent="0.2">
      <c r="A937" t="s">
        <v>14</v>
      </c>
      <c r="D937" t="s">
        <v>14</v>
      </c>
    </row>
    <row r="938" spans="1:4" hidden="1" x14ac:dyDescent="0.2">
      <c r="A938" t="s">
        <v>74</v>
      </c>
      <c r="D938" t="s">
        <v>74</v>
      </c>
    </row>
    <row r="940" spans="1:4" hidden="1" x14ac:dyDescent="0.2">
      <c r="A940" t="s">
        <v>14</v>
      </c>
      <c r="D940" t="s">
        <v>14</v>
      </c>
    </row>
    <row r="941" spans="1:4" hidden="1" x14ac:dyDescent="0.2">
      <c r="A941" t="s">
        <v>47</v>
      </c>
      <c r="D941" t="s">
        <v>47</v>
      </c>
    </row>
    <row r="942" spans="1:4" hidden="1" x14ac:dyDescent="0.2">
      <c r="A942" t="s">
        <v>14</v>
      </c>
      <c r="D942" t="s">
        <v>14</v>
      </c>
    </row>
    <row r="943" spans="1:4" hidden="1" x14ac:dyDescent="0.2">
      <c r="A943" t="s">
        <v>14</v>
      </c>
      <c r="D943" t="s">
        <v>14</v>
      </c>
    </row>
    <row r="945" spans="1:4" hidden="1" x14ac:dyDescent="0.2">
      <c r="A945" t="s">
        <v>14</v>
      </c>
      <c r="D945" t="s">
        <v>14</v>
      </c>
    </row>
    <row r="946" spans="1:4" hidden="1" x14ac:dyDescent="0.2">
      <c r="A946" t="s">
        <v>14</v>
      </c>
      <c r="D946" t="s">
        <v>14</v>
      </c>
    </row>
    <row r="947" spans="1:4" hidden="1" x14ac:dyDescent="0.2">
      <c r="A947" t="s">
        <v>14</v>
      </c>
      <c r="D947" t="s">
        <v>14</v>
      </c>
    </row>
    <row r="948" spans="1:4" hidden="1" x14ac:dyDescent="0.2">
      <c r="A948" t="s">
        <v>14</v>
      </c>
      <c r="D948" t="s">
        <v>14</v>
      </c>
    </row>
    <row r="949" spans="1:4" hidden="1" x14ac:dyDescent="0.2">
      <c r="A949" t="s">
        <v>74</v>
      </c>
      <c r="D949" t="s">
        <v>74</v>
      </c>
    </row>
    <row r="951" spans="1:4" hidden="1" x14ac:dyDescent="0.2">
      <c r="A951" t="s">
        <v>14</v>
      </c>
      <c r="D951" t="s">
        <v>14</v>
      </c>
    </row>
    <row r="953" spans="1:4" hidden="1" x14ac:dyDescent="0.2">
      <c r="A953" t="s">
        <v>74</v>
      </c>
      <c r="D953" t="s">
        <v>74</v>
      </c>
    </row>
    <row r="954" spans="1:4" hidden="1" x14ac:dyDescent="0.2">
      <c r="A954" t="s">
        <v>14</v>
      </c>
      <c r="D954" t="s">
        <v>14</v>
      </c>
    </row>
    <row r="957" spans="1:4" hidden="1" x14ac:dyDescent="0.2">
      <c r="A957" t="s">
        <v>14</v>
      </c>
      <c r="D957" t="s">
        <v>14</v>
      </c>
    </row>
    <row r="960" spans="1:4" hidden="1" x14ac:dyDescent="0.2">
      <c r="A960" t="s">
        <v>14</v>
      </c>
      <c r="D960" t="s">
        <v>14</v>
      </c>
    </row>
    <row r="961" spans="1:4" hidden="1" x14ac:dyDescent="0.2">
      <c r="A961" t="s">
        <v>14</v>
      </c>
      <c r="D961" t="s">
        <v>14</v>
      </c>
    </row>
    <row r="964" spans="1:4" hidden="1" x14ac:dyDescent="0.2">
      <c r="A964" t="s">
        <v>14</v>
      </c>
      <c r="D964" t="s">
        <v>14</v>
      </c>
    </row>
    <row r="971" spans="1:4" hidden="1" x14ac:dyDescent="0.2">
      <c r="A971" t="s">
        <v>14</v>
      </c>
      <c r="D971" t="s">
        <v>14</v>
      </c>
    </row>
    <row r="972" spans="1:4" hidden="1" x14ac:dyDescent="0.2">
      <c r="A972" t="s">
        <v>14</v>
      </c>
      <c r="D972" t="s">
        <v>14</v>
      </c>
    </row>
    <row r="974" spans="1:4" hidden="1" x14ac:dyDescent="0.2">
      <c r="A974" t="s">
        <v>14</v>
      </c>
      <c r="D974" t="s">
        <v>14</v>
      </c>
    </row>
    <row r="978" spans="1:4" hidden="1" x14ac:dyDescent="0.2">
      <c r="A978" t="s">
        <v>14</v>
      </c>
      <c r="D978" t="s">
        <v>14</v>
      </c>
    </row>
    <row r="981" spans="1:4" hidden="1" x14ac:dyDescent="0.2">
      <c r="A981" t="s">
        <v>14</v>
      </c>
      <c r="D981" t="s">
        <v>14</v>
      </c>
    </row>
    <row r="983" spans="1:4" hidden="1" x14ac:dyDescent="0.2">
      <c r="A983" t="s">
        <v>14</v>
      </c>
      <c r="D983" t="s">
        <v>14</v>
      </c>
    </row>
    <row r="986" spans="1:4" hidden="1" x14ac:dyDescent="0.2">
      <c r="A986" t="s">
        <v>14</v>
      </c>
      <c r="D986" t="s">
        <v>14</v>
      </c>
    </row>
    <row r="987" spans="1:4" hidden="1" x14ac:dyDescent="0.2">
      <c r="A987" t="s">
        <v>14</v>
      </c>
      <c r="D987" t="s">
        <v>14</v>
      </c>
    </row>
    <row r="989" spans="1:4" hidden="1" x14ac:dyDescent="0.2">
      <c r="A989" t="s">
        <v>14</v>
      </c>
      <c r="D989" t="s">
        <v>14</v>
      </c>
    </row>
    <row r="991" spans="1:4" hidden="1" x14ac:dyDescent="0.2">
      <c r="A991" t="s">
        <v>14</v>
      </c>
      <c r="D991" t="s">
        <v>14</v>
      </c>
    </row>
    <row r="994" spans="1:4" hidden="1" x14ac:dyDescent="0.2">
      <c r="A994" t="s">
        <v>74</v>
      </c>
      <c r="D994" t="s">
        <v>74</v>
      </c>
    </row>
    <row r="995" spans="1:4" hidden="1" x14ac:dyDescent="0.2">
      <c r="A995" t="s">
        <v>14</v>
      </c>
      <c r="D995" t="s">
        <v>14</v>
      </c>
    </row>
    <row r="997" spans="1:4" hidden="1" x14ac:dyDescent="0.2">
      <c r="A997" t="s">
        <v>14</v>
      </c>
      <c r="D997" t="s">
        <v>14</v>
      </c>
    </row>
    <row r="998" spans="1:4" hidden="1" x14ac:dyDescent="0.2">
      <c r="A998" t="s">
        <v>74</v>
      </c>
      <c r="D998" t="s">
        <v>74</v>
      </c>
    </row>
    <row r="999" spans="1:4" hidden="1" x14ac:dyDescent="0.2">
      <c r="A999" t="s">
        <v>14</v>
      </c>
      <c r="D999" t="s">
        <v>14</v>
      </c>
    </row>
    <row r="1000" spans="1:4" hidden="1" x14ac:dyDescent="0.2">
      <c r="A1000" t="s">
        <v>74</v>
      </c>
      <c r="D1000" t="s">
        <v>74</v>
      </c>
    </row>
  </sheetData>
  <autoFilter ref="A1:H1000" xr:uid="{61228D40-BA7A-3C4D-96E7-BFB9439A750C}">
    <filterColumn colId="0">
      <filters>
        <filter val="successful"/>
      </filters>
    </filterColumn>
  </autoFilter>
  <conditionalFormatting sqref="A567:A1000">
    <cfRule type="cellIs" dxfId="28" priority="29" operator="equal">
      <formula>"""failed"""</formula>
    </cfRule>
  </conditionalFormatting>
  <conditionalFormatting sqref="A567:A1000">
    <cfRule type="containsText" dxfId="27" priority="25" operator="containsText" text="live">
      <formula>NOT(ISERROR(SEARCH("live",A567)))</formula>
    </cfRule>
    <cfRule type="containsText" dxfId="26" priority="26" operator="containsText" text="canceled">
      <formula>NOT(ISERROR(SEARCH("canceled",A567)))</formula>
    </cfRule>
    <cfRule type="containsText" dxfId="25" priority="27" operator="containsText" text="successful">
      <formula>NOT(ISERROR(SEARCH("successful",A567)))</formula>
    </cfRule>
    <cfRule type="containsText" dxfId="24" priority="28" operator="containsText" text="Failed">
      <formula>NOT(ISERROR(SEARCH("Failed",A567)))</formula>
    </cfRule>
  </conditionalFormatting>
  <conditionalFormatting sqref="D366:D1000">
    <cfRule type="cellIs" dxfId="23" priority="24" operator="equal">
      <formula>"""failed"""</formula>
    </cfRule>
  </conditionalFormatting>
  <conditionalFormatting sqref="D366:D1000">
    <cfRule type="containsText" dxfId="22" priority="20" operator="containsText" text="live">
      <formula>NOT(ISERROR(SEARCH("live",D366)))</formula>
    </cfRule>
    <cfRule type="containsText" dxfId="21" priority="21" operator="containsText" text="canceled">
      <formula>NOT(ISERROR(SEARCH("canceled",D366)))</formula>
    </cfRule>
    <cfRule type="containsText" dxfId="20" priority="22" operator="containsText" text="successful">
      <formula>NOT(ISERROR(SEARCH("successful",D366)))</formula>
    </cfRule>
    <cfRule type="containsText" dxfId="19" priority="23" operator="containsText" text="Failed">
      <formula>NOT(ISERROR(SEARCH("Failed",D366)))</formula>
    </cfRule>
  </conditionalFormatting>
  <conditionalFormatting sqref="A2:A566">
    <cfRule type="cellIs" dxfId="18" priority="19" operator="equal">
      <formula>"""failed"""</formula>
    </cfRule>
  </conditionalFormatting>
  <conditionalFormatting sqref="A2:A566">
    <cfRule type="containsText" dxfId="17" priority="15" operator="containsText" text="live">
      <formula>NOT(ISERROR(SEARCH("live",A2)))</formula>
    </cfRule>
    <cfRule type="containsText" dxfId="16" priority="16" operator="containsText" text="canceled">
      <formula>NOT(ISERROR(SEARCH("canceled",A2)))</formula>
    </cfRule>
    <cfRule type="containsText" dxfId="15" priority="17" operator="containsText" text="successful">
      <formula>NOT(ISERROR(SEARCH("successful",A2)))</formula>
    </cfRule>
    <cfRule type="containsText" dxfId="14" priority="18" operator="containsText" text="Failed">
      <formula>NOT(ISERROR(SEARCH("Failed",A2)))</formula>
    </cfRule>
  </conditionalFormatting>
  <conditionalFormatting sqref="D2">
    <cfRule type="containsText" dxfId="13" priority="14" operator="containsText" text="False">
      <formula>NOT(ISERROR(SEARCH("False",D2)))</formula>
    </cfRule>
  </conditionalFormatting>
  <conditionalFormatting sqref="D2:D365">
    <cfRule type="cellIs" dxfId="12" priority="13" operator="equal">
      <formula>"""failed"""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E2:E365">
    <cfRule type="containsText" dxfId="7" priority="5" operator="containsText" text="live">
      <formula>NOT(ISERROR(SEARCH("live",E2)))</formula>
    </cfRule>
    <cfRule type="containsText" dxfId="6" priority="6" operator="containsText" text="canceled">
      <formula>NOT(ISERROR(SEARCH("canceled",E2)))</formula>
    </cfRule>
    <cfRule type="containsText" dxfId="5" priority="7" operator="containsText" text="successful">
      <formula>NOT(ISERROR(SEARCH("successful",E2)))</formula>
    </cfRule>
    <cfRule type="containsText" dxfId="4" priority="8" operator="containsText" text="Failed">
      <formula>NOT(ISERROR(SEARCH("Failed",E2)))</formula>
    </cfRule>
  </conditionalFormatting>
  <conditionalFormatting sqref="B2:B566">
    <cfRule type="containsText" dxfId="3" priority="1" operator="containsText" text="live">
      <formula>NOT(ISERROR(SEARCH("live",B2)))</formula>
    </cfRule>
    <cfRule type="containsText" dxfId="2" priority="2" operator="containsText" text="canceled">
      <formula>NOT(ISERROR(SEARCH("canceled",B2)))</formula>
    </cfRule>
    <cfRule type="containsText" dxfId="1" priority="3" operator="containsText" text="successful">
      <formula>NOT(ISERROR(SEARCH("successful",B2)))</formula>
    </cfRule>
    <cfRule type="containsText" dxfId="0" priority="4" operator="containsText" text="Failed">
      <formula>NOT(ISERROR(SEARCH("Failed",B2)))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4D30-A502-B642-88FB-994C8F973C1F}">
  <sheetPr codeName="Sheet7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Part 1</vt:lpstr>
      <vt:lpstr>Part 2</vt:lpstr>
      <vt:lpstr>Part 3</vt:lpstr>
      <vt:lpstr>Bonus 1</vt:lpstr>
      <vt:lpstr>Sheet8</vt:lpstr>
      <vt:lpstr>Sheet1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2022-06-28T02:22:21Z</dcterms:modified>
</cp:coreProperties>
</file>