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<sst xmlns="http://schemas.openxmlformats.org/spreadsheetml/2006/main" count="259" uniqueCount="78">
  <si>
    <t xml:space="preserve">Just Intonation Major Scales by Key</t>
  </si>
  <si>
    <t xml:space="preserve">Note</t>
  </si>
  <si>
    <t xml:space="preserve">C</t>
  </si>
  <si>
    <t xml:space="preserve">D</t>
  </si>
  <si>
    <t xml:space="preserve">E</t>
  </si>
  <si>
    <t xml:space="preserve">F#</t>
  </si>
  <si>
    <t xml:space="preserve">G</t>
  </si>
  <si>
    <t xml:space="preserve">A</t>
  </si>
  <si>
    <t xml:space="preserve">B</t>
  </si>
  <si>
    <t xml:space="preserve">C#</t>
  </si>
  <si>
    <t xml:space="preserve">Db</t>
  </si>
  <si>
    <t xml:space="preserve">Eb</t>
  </si>
  <si>
    <t xml:space="preserve">F</t>
  </si>
  <si>
    <t xml:space="preserve">Gb</t>
  </si>
  <si>
    <t xml:space="preserve">Ab</t>
  </si>
  <si>
    <t xml:space="preserve">Bb</t>
  </si>
  <si>
    <t xml:space="preserve">Cb</t>
  </si>
  <si>
    <t xml:space="preserve">Unison</t>
  </si>
  <si>
    <t xml:space="preserve">Semitone</t>
  </si>
  <si>
    <t xml:space="preserve">A#</t>
  </si>
  <si>
    <t xml:space="preserve">Minor tone</t>
  </si>
  <si>
    <t xml:space="preserve">Major tone</t>
  </si>
  <si>
    <t xml:space="preserve">G#</t>
  </si>
  <si>
    <t xml:space="preserve">D#</t>
  </si>
  <si>
    <t xml:space="preserve">Minor third</t>
  </si>
  <si>
    <t xml:space="preserve">B#</t>
  </si>
  <si>
    <t xml:space="preserve">Major third</t>
  </si>
  <si>
    <t xml:space="preserve">E#</t>
  </si>
  <si>
    <t xml:space="preserve">Perfect fourth</t>
  </si>
  <si>
    <t xml:space="preserve">Fb</t>
  </si>
  <si>
    <t xml:space="preserve">Augmented fourth</t>
  </si>
  <si>
    <t xml:space="preserve">Diminished fifth</t>
  </si>
  <si>
    <t xml:space="preserve">Perfect fifth</t>
  </si>
  <si>
    <t xml:space="preserve">Minor sixth</t>
  </si>
  <si>
    <t xml:space="preserve">Major sixth</t>
  </si>
  <si>
    <t xml:space="preserve">Harmonic minor seventh</t>
  </si>
  <si>
    <t xml:space="preserve">Grave minor seventh</t>
  </si>
  <si>
    <t xml:space="preserve">Minor seventh</t>
  </si>
  <si>
    <t xml:space="preserve">Major seventh</t>
  </si>
  <si>
    <t xml:space="preserve">Octave</t>
  </si>
  <si>
    <t xml:space="preserve">Equal Intonation Major Scale Frequencies (Hz) by Key</t>
  </si>
  <si>
    <t xml:space="preserve">G#3</t>
  </si>
  <si>
    <t xml:space="preserve">A3</t>
  </si>
  <si>
    <t xml:space="preserve">A#3</t>
  </si>
  <si>
    <t xml:space="preserve">A#/Bb</t>
  </si>
  <si>
    <t xml:space="preserve">Bb3</t>
  </si>
  <si>
    <t xml:space="preserve">B/Cb</t>
  </si>
  <si>
    <t xml:space="preserve">B3</t>
  </si>
  <si>
    <t xml:space="preserve">C4</t>
  </si>
  <si>
    <t xml:space="preserve">C#/Db</t>
  </si>
  <si>
    <t xml:space="preserve">Db4</t>
  </si>
  <si>
    <t xml:space="preserve">D4</t>
  </si>
  <si>
    <t xml:space="preserve">D#/Eb</t>
  </si>
  <si>
    <t xml:space="preserve">Eb4</t>
  </si>
  <si>
    <t xml:space="preserve">E/Fb</t>
  </si>
  <si>
    <t xml:space="preserve">E4</t>
  </si>
  <si>
    <t xml:space="preserve">E#/F</t>
  </si>
  <si>
    <t xml:space="preserve">F4</t>
  </si>
  <si>
    <t xml:space="preserve">F#/Gb</t>
  </si>
  <si>
    <t xml:space="preserve">Gb4</t>
  </si>
  <si>
    <t xml:space="preserve">G4</t>
  </si>
  <si>
    <t xml:space="preserve">G#/Ab</t>
  </si>
  <si>
    <t xml:space="preserve">Ab4</t>
  </si>
  <si>
    <t xml:space="preserve">A4</t>
  </si>
  <si>
    <t xml:space="preserve">Bb4</t>
  </si>
  <si>
    <t xml:space="preserve">B4</t>
  </si>
  <si>
    <t xml:space="preserve">C5</t>
  </si>
  <si>
    <t xml:space="preserve">Db5</t>
  </si>
  <si>
    <t xml:space="preserve">D5</t>
  </si>
  <si>
    <t xml:space="preserve">Eb5</t>
  </si>
  <si>
    <t xml:space="preserve">E5</t>
  </si>
  <si>
    <t xml:space="preserve">F5</t>
  </si>
  <si>
    <t xml:space="preserve">Gb5</t>
  </si>
  <si>
    <t xml:space="preserve">G5</t>
  </si>
  <si>
    <t xml:space="preserve">Ab5</t>
  </si>
  <si>
    <t xml:space="preserve">A5</t>
  </si>
  <si>
    <t xml:space="preserve">Bb5</t>
  </si>
  <si>
    <t xml:space="preserve">B5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</si>
</sst>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DejaVu Serif"/>
      <family val="1"/>
      <charset val="1"/>
    </font>
    <font>
      <b val="true"/>
      <sz val="12"/>
      <color rgb="FF000000"/>
      <name val="DejaVu Serif"/>
      <family val="1"/>
      <charset val="1"/>
    </font>
    <font>
      <b val="true"/>
      <sz val="12"/>
      <name val="DejaVu Serif"/>
      <family val="1"/>
      <charset val="1"/>
    </font>
    <font>
      <sz val="12"/>
      <color rgb="FF000000"/>
      <name val="DejaVu Serif"/>
      <family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7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K34" activeCellId="0" sqref="AK34"/>
    </sheetView>
  </sheetViews>
  <sheetFormatPr defaultRowHeight="14.4" zeroHeight="false" outlineLevelRow="0" outlineLevelCol="0"/>
  <cols>
    <col collapsed="false" customWidth="true" hidden="false" outlineLevel="0" max="19" min="1" style="1" width="9.15"/>
    <col collapsed="false" customWidth="true" hidden="false" outlineLevel="0" max="20" min="20" style="1" width="23.99"/>
    <col collapsed="false" customWidth="true" hidden="false" outlineLevel="0" max="21" min="21" style="1" width="9.09"/>
    <col collapsed="false" customWidth="true" hidden="false" outlineLevel="0" max="1025" min="22" style="1" width="9.15"/>
  </cols>
  <sheetData>
    <row r="1" customFormat="false" ht="14.4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4.4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U2" s="4" t="s">
        <v>2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  <c r="AD2" s="4" t="s">
        <v>11</v>
      </c>
      <c r="AE2" s="4" t="s">
        <v>12</v>
      </c>
      <c r="AF2" s="4" t="s">
        <v>13</v>
      </c>
      <c r="AG2" s="4" t="s">
        <v>14</v>
      </c>
      <c r="AH2" s="4" t="s">
        <v>15</v>
      </c>
      <c r="AI2" s="4" t="s">
        <v>16</v>
      </c>
    </row>
    <row r="3" customFormat="false" ht="14.4" hidden="false" customHeight="true" outlineLevel="0" collapsed="false">
      <c r="A3" s="4" t="s">
        <v>14</v>
      </c>
      <c r="B3" s="5" t="n">
        <f aca="false">B10*S13</f>
        <v>422.4</v>
      </c>
      <c r="C3" s="5" t="n">
        <f aca="false">C13*S11</f>
        <v>417.185185185185</v>
      </c>
      <c r="D3" s="5" t="n">
        <f aca="false">D16*S8</f>
        <v>412.5</v>
      </c>
      <c r="E3" s="5" t="n">
        <f aca="false">E20*S6</f>
        <v>412.5</v>
      </c>
      <c r="F3" s="5" t="n">
        <f aca="false">F22*S5</f>
        <v>434.567901234568</v>
      </c>
      <c r="G3" s="5" t="n">
        <f aca="false">G4*S18/2</f>
        <v>412.5</v>
      </c>
      <c r="H3" s="5" t="n">
        <f aca="false">H7*S16</f>
        <v>434.567901234568</v>
      </c>
      <c r="I3" s="5" t="n">
        <f aca="false">I11*S12</f>
        <v>412.5</v>
      </c>
      <c r="J3" s="5" t="n">
        <f aca="false">J12*S12</f>
        <v>412.5</v>
      </c>
      <c r="K3" s="5" t="n">
        <f aca="false">K15*S9</f>
        <v>417.185185185185</v>
      </c>
      <c r="L3" s="5" t="n">
        <f aca="false">L19*S7</f>
        <v>422.4</v>
      </c>
      <c r="M3" s="5" t="n">
        <f aca="false">M21*S6</f>
        <v>412.5</v>
      </c>
      <c r="N3" s="5" t="n">
        <f aca="false">N4/AG22</f>
        <v>412.5</v>
      </c>
      <c r="O3" s="5" t="n">
        <f aca="false">O6*S17</f>
        <v>422.4</v>
      </c>
      <c r="P3" s="5" t="n">
        <f aca="false">P9*S14</f>
        <v>419.047619047619</v>
      </c>
      <c r="Q3" s="1" t="n">
        <v>1</v>
      </c>
      <c r="R3" s="1" t="n">
        <v>1</v>
      </c>
      <c r="S3" s="6" t="n">
        <f aca="false">Q3/R3</f>
        <v>1</v>
      </c>
      <c r="T3" s="1" t="s">
        <v>17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  <c r="Z3" s="1" t="n">
        <v>440</v>
      </c>
      <c r="AA3" s="1" t="s">
        <v>8</v>
      </c>
      <c r="AB3" s="1" t="s">
        <v>9</v>
      </c>
      <c r="AC3" s="1" t="s">
        <v>10</v>
      </c>
      <c r="AD3" s="1" t="s">
        <v>11</v>
      </c>
      <c r="AE3" s="1" t="s">
        <v>12</v>
      </c>
      <c r="AF3" s="1" t="s">
        <v>13</v>
      </c>
      <c r="AG3" s="1" t="s">
        <v>14</v>
      </c>
      <c r="AH3" s="1" t="s">
        <v>15</v>
      </c>
      <c r="AI3" s="1" t="s">
        <v>16</v>
      </c>
      <c r="AK3" s="7" t="n">
        <f aca="false">MODE(B3:P3)</f>
        <v>412.5</v>
      </c>
      <c r="AL3" s="4" t="s">
        <v>14</v>
      </c>
    </row>
    <row r="4" customFormat="false" ht="14.4" hidden="false" customHeight="true" outlineLevel="0" collapsed="false">
      <c r="A4" s="4" t="s">
        <v>7</v>
      </c>
      <c r="B4" s="5" t="n">
        <v>440</v>
      </c>
      <c r="C4" s="5" t="n">
        <v>440</v>
      </c>
      <c r="D4" s="5" t="n">
        <v>440</v>
      </c>
      <c r="E4" s="5" t="n">
        <v>440</v>
      </c>
      <c r="F4" s="5" t="n">
        <v>440</v>
      </c>
      <c r="G4" s="5" t="n">
        <v>440</v>
      </c>
      <c r="H4" s="5" t="n">
        <v>440</v>
      </c>
      <c r="I4" s="5" t="n">
        <v>440</v>
      </c>
      <c r="J4" s="5" t="n">
        <v>440</v>
      </c>
      <c r="K4" s="5" t="n">
        <v>440</v>
      </c>
      <c r="L4" s="5" t="n">
        <v>440</v>
      </c>
      <c r="M4" s="5" t="n">
        <v>440</v>
      </c>
      <c r="N4" s="5" t="n">
        <v>440</v>
      </c>
      <c r="O4" s="5" t="n">
        <v>440</v>
      </c>
      <c r="P4" s="5" t="n">
        <v>440</v>
      </c>
      <c r="Q4" s="1" t="n">
        <v>16</v>
      </c>
      <c r="R4" s="1" t="n">
        <v>15</v>
      </c>
      <c r="S4" s="6" t="n">
        <f aca="false">Q4/R4</f>
        <v>1.06666666666667</v>
      </c>
      <c r="T4" s="1" t="s">
        <v>18</v>
      </c>
      <c r="AG4" s="1" t="n">
        <v>440</v>
      </c>
      <c r="AK4" s="7" t="n">
        <f aca="false">MODE(B4:P4)</f>
        <v>440</v>
      </c>
      <c r="AL4" s="4" t="s">
        <v>7</v>
      </c>
    </row>
    <row r="5" customFormat="false" ht="14.4" hidden="false" customHeight="true" outlineLevel="0" collapsed="false">
      <c r="A5" s="4" t="s">
        <v>19</v>
      </c>
      <c r="B5" s="5" t="n">
        <f aca="false">B10*S15</f>
        <v>462</v>
      </c>
      <c r="C5" s="5" t="n">
        <f aca="false">C13*S13</f>
        <v>469.333333333333</v>
      </c>
      <c r="D5" s="5" t="n">
        <f aca="false">D16*S10</f>
        <v>464.0625</v>
      </c>
      <c r="E5" s="5" t="n">
        <f aca="false">E20*S8</f>
        <v>458.333333333333</v>
      </c>
      <c r="F5" s="5" t="n">
        <f aca="false">F22*S7</f>
        <v>469.333333333333</v>
      </c>
      <c r="G5" s="5" t="n">
        <f aca="false">G4*S4</f>
        <v>469.333333333333</v>
      </c>
      <c r="H5" s="5" t="n">
        <f aca="false">H7*S18</f>
        <v>458.333333333333</v>
      </c>
      <c r="I5" s="5" t="n">
        <f aca="false">I11*S14</f>
        <v>458.333333333333</v>
      </c>
      <c r="J5" s="5" t="n">
        <f aca="false">J12*S14</f>
        <v>458.333333333333</v>
      </c>
      <c r="K5" s="5" t="n">
        <f aca="false">K15*S11</f>
        <v>444.997530864198</v>
      </c>
      <c r="L5" s="5" t="n">
        <f aca="false">L19*S9</f>
        <v>469.333333333333</v>
      </c>
      <c r="M5" s="5" t="n">
        <f aca="false">M21*S8</f>
        <v>458.333333333333</v>
      </c>
      <c r="N5" s="5" t="n">
        <f aca="false">N3*S5</f>
        <v>458.333333333333</v>
      </c>
      <c r="O5" s="5" t="n">
        <f aca="false">O6*S19</f>
        <v>469.333333333333</v>
      </c>
      <c r="P5" s="5" t="n">
        <f aca="false">P9*S16</f>
        <v>446.984126984127</v>
      </c>
      <c r="Q5" s="1" t="n">
        <v>10</v>
      </c>
      <c r="R5" s="1" t="n">
        <v>9</v>
      </c>
      <c r="S5" s="6" t="n">
        <f aca="false">Q5/R5</f>
        <v>1.11111111111111</v>
      </c>
      <c r="T5" s="1" t="s">
        <v>20</v>
      </c>
      <c r="AK5" s="7" t="n">
        <f aca="false">MODE(B5:P5)</f>
        <v>458.333333333333</v>
      </c>
      <c r="AL5" s="4" t="s">
        <v>19</v>
      </c>
    </row>
    <row r="6" customFormat="false" ht="14.4" hidden="false" customHeight="true" outlineLevel="0" collapsed="false">
      <c r="A6" s="4" t="s">
        <v>15</v>
      </c>
      <c r="B6" s="5" t="n">
        <f aca="false">B10*S17</f>
        <v>475.2</v>
      </c>
      <c r="C6" s="5" t="n">
        <f aca="false">C13*S13</f>
        <v>469.333333333333</v>
      </c>
      <c r="D6" s="5" t="n">
        <f aca="false">D16*S11</f>
        <v>469.333333333333</v>
      </c>
      <c r="E6" s="5" t="n">
        <f aca="false">E20*S8</f>
        <v>458.333333333333</v>
      </c>
      <c r="F6" s="5" t="n">
        <f aca="false">F22*S7</f>
        <v>469.333333333333</v>
      </c>
      <c r="G6" s="5" t="n">
        <f aca="false">G4*S5</f>
        <v>488.888888888889</v>
      </c>
      <c r="H6" s="5" t="n">
        <f aca="false">H7*S18/2</f>
        <v>229.166666666667</v>
      </c>
      <c r="I6" s="5" t="n">
        <f aca="false">I11*S16</f>
        <v>488.888888888889</v>
      </c>
      <c r="J6" s="5" t="n">
        <f aca="false">J12*S14</f>
        <v>458.333333333333</v>
      </c>
      <c r="K6" s="5" t="n">
        <f aca="false">K15*S12</f>
        <v>469.333333333333</v>
      </c>
      <c r="L6" s="5" t="n">
        <f aca="false">L19*S9</f>
        <v>469.333333333333</v>
      </c>
      <c r="M6" s="5" t="n">
        <f aca="false">M21*S8</f>
        <v>458.333333333333</v>
      </c>
      <c r="N6" s="5" t="n">
        <f aca="false">N3*S6</f>
        <v>464.0625</v>
      </c>
      <c r="O6" s="5" t="n">
        <f aca="false">O4/AH22</f>
        <v>234.666666666667</v>
      </c>
      <c r="P6" s="5" t="n">
        <f aca="false">P9*S18</f>
        <v>471.428571428571</v>
      </c>
      <c r="Q6" s="1" t="n">
        <v>9</v>
      </c>
      <c r="R6" s="1" t="n">
        <v>8</v>
      </c>
      <c r="S6" s="6" t="n">
        <f aca="false">Q6/R6</f>
        <v>1.125</v>
      </c>
      <c r="T6" s="1" t="s">
        <v>21</v>
      </c>
      <c r="U6" s="1" t="s">
        <v>3</v>
      </c>
      <c r="V6" s="1" t="s">
        <v>4</v>
      </c>
      <c r="W6" s="1" t="s">
        <v>5</v>
      </c>
      <c r="X6" s="1" t="s">
        <v>22</v>
      </c>
      <c r="Y6" s="1" t="n">
        <v>440</v>
      </c>
      <c r="Z6" s="1" t="s">
        <v>8</v>
      </c>
      <c r="AA6" s="1" t="s">
        <v>9</v>
      </c>
      <c r="AB6" s="1" t="s">
        <v>23</v>
      </c>
      <c r="AC6" s="1" t="s">
        <v>11</v>
      </c>
      <c r="AD6" s="1" t="s">
        <v>12</v>
      </c>
      <c r="AE6" s="1" t="s">
        <v>6</v>
      </c>
      <c r="AF6" s="1" t="s">
        <v>14</v>
      </c>
      <c r="AG6" s="1" t="s">
        <v>15</v>
      </c>
      <c r="AH6" s="1" t="s">
        <v>2</v>
      </c>
      <c r="AI6" s="1" t="s">
        <v>10</v>
      </c>
      <c r="AK6" s="7" t="n">
        <f aca="false">MODE(B6:P6)</f>
        <v>458.333333333333</v>
      </c>
      <c r="AL6" s="4" t="s">
        <v>15</v>
      </c>
    </row>
    <row r="7" customFormat="false" ht="14.4" hidden="false" customHeight="true" outlineLevel="0" collapsed="false">
      <c r="A7" s="4" t="s">
        <v>8</v>
      </c>
      <c r="B7" s="5" t="n">
        <f aca="false">B10*S18</f>
        <v>495</v>
      </c>
      <c r="C7" s="5" t="n">
        <f aca="false">C13*S14</f>
        <v>488.888888888889</v>
      </c>
      <c r="D7" s="5" t="n">
        <f aca="false">D16*S12</f>
        <v>495</v>
      </c>
      <c r="E7" s="5" t="n">
        <f aca="false">E20*S9</f>
        <v>488.888888888889</v>
      </c>
      <c r="F7" s="5" t="n">
        <f aca="false">F22*S8</f>
        <v>488.888888888889</v>
      </c>
      <c r="G7" s="5" t="n">
        <f aca="false">G4*S6</f>
        <v>495</v>
      </c>
      <c r="H7" s="5" t="n">
        <f aca="false">H4/AA22</f>
        <v>244.444444444444</v>
      </c>
      <c r="I7" s="5" t="n">
        <f aca="false">I11*S17</f>
        <v>495</v>
      </c>
      <c r="J7" s="5" t="n">
        <f aca="false">J12*S15</f>
        <v>481.25</v>
      </c>
      <c r="K7" s="5" t="n">
        <f aca="false">K15*S13</f>
        <v>500.622222222222</v>
      </c>
      <c r="L7" s="5" t="n">
        <f aca="false">L19*S10</f>
        <v>495</v>
      </c>
      <c r="M7" s="5" t="n">
        <f aca="false">M21*S9</f>
        <v>488.888888888889</v>
      </c>
      <c r="N7" s="5" t="n">
        <f aca="false">N3*S7</f>
        <v>495</v>
      </c>
      <c r="O7" s="5" t="n">
        <f aca="false">O6*S4</f>
        <v>250.311111111111</v>
      </c>
      <c r="P7" s="5" t="n">
        <f aca="false">P9*S19</f>
        <v>502.857142857143</v>
      </c>
      <c r="Q7" s="1" t="n">
        <v>6</v>
      </c>
      <c r="R7" s="1" t="n">
        <v>5</v>
      </c>
      <c r="S7" s="6" t="n">
        <f aca="false">Q7/R7</f>
        <v>1.2</v>
      </c>
      <c r="T7" s="1" t="s">
        <v>24</v>
      </c>
      <c r="X7" s="1" t="n">
        <v>440</v>
      </c>
      <c r="AF7" s="1" t="n">
        <v>440</v>
      </c>
      <c r="AK7" s="7" t="n">
        <f aca="false">MODE(B7:P7)</f>
        <v>495</v>
      </c>
      <c r="AL7" s="4" t="s">
        <v>8</v>
      </c>
    </row>
    <row r="8" customFormat="false" ht="14.4" hidden="false" customHeight="true" outlineLevel="0" collapsed="false">
      <c r="A8" s="8" t="s">
        <v>25</v>
      </c>
      <c r="B8" s="9" t="n">
        <f aca="false">B10*S18</f>
        <v>495</v>
      </c>
      <c r="C8" s="9" t="n">
        <f aca="false">C13*S15</f>
        <v>513.333333333333</v>
      </c>
      <c r="D8" s="9" t="n">
        <f aca="false">D16*S13</f>
        <v>528</v>
      </c>
      <c r="E8" s="9" t="n">
        <f aca="false">E20*S10</f>
        <v>515.625</v>
      </c>
      <c r="F8" s="9" t="n">
        <f aca="false">F22*S9</f>
        <v>521.481481481481</v>
      </c>
      <c r="G8" s="9" t="n">
        <f aca="false">G4*S7</f>
        <v>528</v>
      </c>
      <c r="H8" s="9" t="n">
        <f aca="false">H7*S4</f>
        <v>260.740740740741</v>
      </c>
      <c r="I8" s="9" t="n">
        <f aca="false">I11*S18</f>
        <v>515.625</v>
      </c>
      <c r="J8" s="9" t="n">
        <f aca="false">J12*S16</f>
        <v>488.888888888889</v>
      </c>
      <c r="K8" s="9" t="n">
        <f aca="false">K15*S14</f>
        <v>521.481481481482</v>
      </c>
      <c r="L8" s="9" t="n">
        <f aca="false">L19*S11</f>
        <v>500.622222222222</v>
      </c>
      <c r="M8" s="9" t="n">
        <f aca="false">M21*S10</f>
        <v>515.625</v>
      </c>
      <c r="N8" s="9" t="n">
        <f aca="false">N3*S8</f>
        <v>515.625</v>
      </c>
      <c r="O8" s="9" t="n">
        <f aca="false">O6*S5</f>
        <v>260.740740740741</v>
      </c>
      <c r="P8" s="9" t="n">
        <f aca="false">P9*S4*2</f>
        <v>536.380952380952</v>
      </c>
      <c r="Q8" s="1" t="n">
        <v>5</v>
      </c>
      <c r="R8" s="1" t="n">
        <v>4</v>
      </c>
      <c r="S8" s="6" t="n">
        <f aca="false">Q8/R8</f>
        <v>1.25</v>
      </c>
      <c r="T8" s="1" t="s">
        <v>26</v>
      </c>
      <c r="U8" s="1" t="s">
        <v>4</v>
      </c>
      <c r="V8" s="1" t="s">
        <v>5</v>
      </c>
      <c r="W8" s="1" t="s">
        <v>22</v>
      </c>
      <c r="X8" s="1" t="s">
        <v>19</v>
      </c>
      <c r="Y8" s="1" t="s">
        <v>8</v>
      </c>
      <c r="Z8" s="1" t="s">
        <v>9</v>
      </c>
      <c r="AA8" s="1" t="s">
        <v>23</v>
      </c>
      <c r="AB8" s="1" t="s">
        <v>27</v>
      </c>
      <c r="AC8" s="1" t="s">
        <v>12</v>
      </c>
      <c r="AD8" s="1" t="s">
        <v>6</v>
      </c>
      <c r="AE8" s="1" t="n">
        <v>440</v>
      </c>
      <c r="AF8" s="1" t="s">
        <v>15</v>
      </c>
      <c r="AG8" s="1" t="s">
        <v>2</v>
      </c>
      <c r="AH8" s="1" t="s">
        <v>3</v>
      </c>
      <c r="AI8" s="1" t="s">
        <v>11</v>
      </c>
      <c r="AK8" s="7" t="n">
        <f aca="false">MODE(B8:P8)</f>
        <v>515.625</v>
      </c>
      <c r="AL8" s="8" t="s">
        <v>25</v>
      </c>
    </row>
    <row r="9" customFormat="false" ht="14.4" hidden="false" customHeight="true" outlineLevel="0" collapsed="false">
      <c r="A9" s="4" t="s">
        <v>16</v>
      </c>
      <c r="B9" s="5" t="n">
        <f aca="false">B10*S18/2</f>
        <v>247.5</v>
      </c>
      <c r="C9" s="5" t="n">
        <f aca="false">C13*S16</f>
        <v>521.481481481481</v>
      </c>
      <c r="D9" s="5" t="n">
        <f aca="false">D16*S12</f>
        <v>495</v>
      </c>
      <c r="E9" s="5" t="n">
        <f aca="false">E20*S10</f>
        <v>515.625</v>
      </c>
      <c r="F9" s="5" t="n">
        <f aca="false">F22*S8</f>
        <v>488.888888888889</v>
      </c>
      <c r="G9" s="5" t="n">
        <f aca="false">G4*S6</f>
        <v>495</v>
      </c>
      <c r="H9" s="5" t="n">
        <f aca="false">H7*S4</f>
        <v>260.740740740741</v>
      </c>
      <c r="I9" s="5" t="n">
        <f aca="false">I11*S17/2</f>
        <v>247.5</v>
      </c>
      <c r="J9" s="5" t="n">
        <f aca="false">J12*S17</f>
        <v>495</v>
      </c>
      <c r="K9" s="5" t="n">
        <f aca="false">K15*S13</f>
        <v>500.622222222222</v>
      </c>
      <c r="L9" s="5" t="n">
        <f aca="false">L19*S11</f>
        <v>500.622222222222</v>
      </c>
      <c r="M9" s="5" t="n">
        <f aca="false">M21*S9</f>
        <v>488.888888888889</v>
      </c>
      <c r="N9" s="5" t="n">
        <f aca="false">N3*S7</f>
        <v>495</v>
      </c>
      <c r="O9" s="5" t="n">
        <f aca="false">O6*S5</f>
        <v>260.740740740741</v>
      </c>
      <c r="P9" s="5" t="n">
        <f aca="false">P4/AI22</f>
        <v>251.428571428571</v>
      </c>
      <c r="Q9" s="1" t="n">
        <v>4</v>
      </c>
      <c r="R9" s="1" t="n">
        <v>3</v>
      </c>
      <c r="S9" s="6" t="n">
        <f aca="false">Q9/R9</f>
        <v>1.33333333333333</v>
      </c>
      <c r="T9" s="1" t="s">
        <v>28</v>
      </c>
      <c r="U9" s="1" t="s">
        <v>12</v>
      </c>
      <c r="V9" s="1" t="s">
        <v>6</v>
      </c>
      <c r="W9" s="1" t="n">
        <v>440</v>
      </c>
      <c r="X9" s="1" t="s">
        <v>8</v>
      </c>
      <c r="Y9" s="1" t="s">
        <v>2</v>
      </c>
      <c r="Z9" s="1" t="s">
        <v>3</v>
      </c>
      <c r="AA9" s="1" t="s">
        <v>4</v>
      </c>
      <c r="AB9" s="1" t="s">
        <v>5</v>
      </c>
      <c r="AC9" s="1" t="s">
        <v>13</v>
      </c>
      <c r="AD9" s="1" t="s">
        <v>14</v>
      </c>
      <c r="AE9" s="1" t="s">
        <v>15</v>
      </c>
      <c r="AF9" s="1" t="s">
        <v>16</v>
      </c>
      <c r="AG9" s="1" t="s">
        <v>10</v>
      </c>
      <c r="AH9" s="1" t="s">
        <v>11</v>
      </c>
      <c r="AI9" s="1" t="s">
        <v>29</v>
      </c>
      <c r="AK9" s="7" t="n">
        <f aca="false">MODE(B9:P9)</f>
        <v>495</v>
      </c>
      <c r="AL9" s="4" t="s">
        <v>16</v>
      </c>
    </row>
    <row r="10" customFormat="false" ht="14.4" hidden="false" customHeight="true" outlineLevel="0" collapsed="false">
      <c r="A10" s="4" t="s">
        <v>2</v>
      </c>
      <c r="B10" s="5" t="n">
        <f aca="false">B4/U22</f>
        <v>264</v>
      </c>
      <c r="C10" s="5" t="n">
        <f aca="false">C13*S17</f>
        <v>528</v>
      </c>
      <c r="D10" s="5" t="n">
        <f aca="false">D16*S13</f>
        <v>528</v>
      </c>
      <c r="E10" s="5" t="n">
        <f aca="false">E20*S11</f>
        <v>521.481481481482</v>
      </c>
      <c r="F10" s="5" t="n">
        <f aca="false">F22*S9</f>
        <v>521.481481481481</v>
      </c>
      <c r="G10" s="5" t="n">
        <f aca="false">G4*S7</f>
        <v>528</v>
      </c>
      <c r="H10" s="5" t="n">
        <f aca="false">H7*S5</f>
        <v>271.604938271605</v>
      </c>
      <c r="I10" s="5" t="n">
        <f aca="false">I11*S18/2</f>
        <v>257.8125</v>
      </c>
      <c r="J10" s="5" t="n">
        <f aca="false">J12*S18</f>
        <v>515.625</v>
      </c>
      <c r="K10" s="5" t="n">
        <f aca="false">K15*S14</f>
        <v>521.481481481482</v>
      </c>
      <c r="L10" s="5" t="n">
        <f aca="false">L19*S12</f>
        <v>528</v>
      </c>
      <c r="M10" s="5" t="n">
        <f aca="false">M21*S10</f>
        <v>515.625</v>
      </c>
      <c r="N10" s="5" t="n">
        <f aca="false">N3*S8</f>
        <v>515.625</v>
      </c>
      <c r="O10" s="5" t="n">
        <f aca="false">O6*S6</f>
        <v>264</v>
      </c>
      <c r="P10" s="5" t="n">
        <f aca="false">P9*S4</f>
        <v>268.190476190476</v>
      </c>
      <c r="Q10" s="1" t="n">
        <v>45</v>
      </c>
      <c r="R10" s="1" t="n">
        <v>32</v>
      </c>
      <c r="S10" s="6" t="n">
        <f aca="false">Q10/R10</f>
        <v>1.40625</v>
      </c>
      <c r="T10" s="1" t="s">
        <v>30</v>
      </c>
      <c r="AD10" s="1" t="n">
        <v>440</v>
      </c>
      <c r="AK10" s="7" t="n">
        <f aca="false">MODE(B10:P10)</f>
        <v>528</v>
      </c>
      <c r="AL10" s="4" t="s">
        <v>2</v>
      </c>
    </row>
    <row r="11" customFormat="false" ht="14.4" hidden="false" customHeight="true" outlineLevel="0" collapsed="false">
      <c r="A11" s="4" t="s">
        <v>9</v>
      </c>
      <c r="B11" s="5" t="n">
        <f aca="false">B10*S4</f>
        <v>281.6</v>
      </c>
      <c r="C11" s="5" t="n">
        <f aca="false">C13*S18</f>
        <v>550</v>
      </c>
      <c r="D11" s="5" t="n">
        <f aca="false">D16*S14</f>
        <v>550</v>
      </c>
      <c r="E11" s="5" t="n">
        <f aca="false">E20*S12</f>
        <v>550</v>
      </c>
      <c r="F11" s="5" t="n">
        <f aca="false">F22*S10</f>
        <v>550</v>
      </c>
      <c r="G11" s="5" t="n">
        <f aca="false">G4*S8</f>
        <v>550</v>
      </c>
      <c r="H11" s="5" t="n">
        <f aca="false">H7*S6</f>
        <v>275</v>
      </c>
      <c r="I11" s="5" t="n">
        <f aca="false">I4/AB22</f>
        <v>275</v>
      </c>
      <c r="J11" s="5" t="n">
        <f aca="false">J12*S3</f>
        <v>275</v>
      </c>
      <c r="K11" s="5" t="n">
        <f aca="false">K15*S15</f>
        <v>547.555555555556</v>
      </c>
      <c r="L11" s="5" t="n">
        <f aca="false">L19*S13</f>
        <v>563.2</v>
      </c>
      <c r="M11" s="5" t="n">
        <f aca="false">M21*S11</f>
        <v>521.481481481482</v>
      </c>
      <c r="N11" s="5" t="n">
        <f aca="false">N3*S9</f>
        <v>550</v>
      </c>
      <c r="O11" s="5" t="n">
        <f aca="false">O6*S7</f>
        <v>281.6</v>
      </c>
      <c r="P11" s="5" t="n">
        <f aca="false">P9*S5</f>
        <v>279.365079365079</v>
      </c>
      <c r="Q11" s="1" t="n">
        <v>64</v>
      </c>
      <c r="R11" s="1" t="n">
        <v>45</v>
      </c>
      <c r="S11" s="6" t="n">
        <f aca="false">Q11/R11</f>
        <v>1.42222222222222</v>
      </c>
      <c r="T11" s="1" t="s">
        <v>31</v>
      </c>
      <c r="AK11" s="7" t="n">
        <f aca="false">MODE(B11:P11)</f>
        <v>550</v>
      </c>
      <c r="AL11" s="4" t="s">
        <v>9</v>
      </c>
    </row>
    <row r="12" customFormat="false" ht="14.4" hidden="false" customHeight="true" outlineLevel="0" collapsed="false">
      <c r="A12" s="4" t="s">
        <v>10</v>
      </c>
      <c r="B12" s="5" t="n">
        <f aca="false">B10*S5</f>
        <v>293.333333333333</v>
      </c>
      <c r="C12" s="5" t="n">
        <f aca="false">C13*S18/2</f>
        <v>275</v>
      </c>
      <c r="D12" s="5" t="n">
        <f aca="false">D16*S16</f>
        <v>586.666666666667</v>
      </c>
      <c r="E12" s="5" t="n">
        <f aca="false">E20*S12</f>
        <v>550</v>
      </c>
      <c r="F12" s="5" t="n">
        <f aca="false">F22*S11</f>
        <v>556.246913580247</v>
      </c>
      <c r="G12" s="5" t="n">
        <f aca="false">G4*S8</f>
        <v>550</v>
      </c>
      <c r="H12" s="5" t="n">
        <f aca="false">H7*S6</f>
        <v>275</v>
      </c>
      <c r="I12" s="5" t="n">
        <f aca="false">I11*S4</f>
        <v>293.333333333333</v>
      </c>
      <c r="J12" s="5" t="n">
        <f aca="false">J4/AC22</f>
        <v>275</v>
      </c>
      <c r="K12" s="5" t="n">
        <f aca="false">K15*S17</f>
        <v>563.2</v>
      </c>
      <c r="L12" s="5" t="n">
        <f aca="false">L19*S13</f>
        <v>563.2</v>
      </c>
      <c r="M12" s="5" t="n">
        <f aca="false">M21*S12</f>
        <v>550</v>
      </c>
      <c r="N12" s="5" t="n">
        <f aca="false">N3*S9</f>
        <v>550</v>
      </c>
      <c r="O12" s="5" t="n">
        <f aca="false">O6*S7</f>
        <v>281.6</v>
      </c>
      <c r="P12" s="5" t="n">
        <f aca="false">P9*S6</f>
        <v>282.857142857143</v>
      </c>
      <c r="Q12" s="1" t="n">
        <v>3</v>
      </c>
      <c r="R12" s="1" t="n">
        <v>2</v>
      </c>
      <c r="S12" s="6" t="n">
        <f aca="false">Q12/R12</f>
        <v>1.5</v>
      </c>
      <c r="T12" s="1" t="s">
        <v>32</v>
      </c>
      <c r="U12" s="1" t="s">
        <v>6</v>
      </c>
      <c r="V12" s="1" t="n">
        <v>440</v>
      </c>
      <c r="W12" s="1" t="s">
        <v>8</v>
      </c>
      <c r="X12" s="1" t="s">
        <v>9</v>
      </c>
      <c r="Y12" s="1" t="s">
        <v>3</v>
      </c>
      <c r="Z12" s="1" t="s">
        <v>4</v>
      </c>
      <c r="AA12" s="1" t="s">
        <v>5</v>
      </c>
      <c r="AB12" s="1" t="s">
        <v>22</v>
      </c>
      <c r="AC12" s="1" t="s">
        <v>14</v>
      </c>
      <c r="AD12" s="1" t="s">
        <v>15</v>
      </c>
      <c r="AE12" s="1" t="s">
        <v>2</v>
      </c>
      <c r="AF12" s="1" t="s">
        <v>10</v>
      </c>
      <c r="AG12" s="1" t="s">
        <v>11</v>
      </c>
      <c r="AH12" s="1" t="s">
        <v>12</v>
      </c>
      <c r="AI12" s="1" t="s">
        <v>13</v>
      </c>
      <c r="AK12" s="7" t="n">
        <f aca="false">MODE(B12:P12)</f>
        <v>550</v>
      </c>
      <c r="AL12" s="4" t="s">
        <v>10</v>
      </c>
    </row>
    <row r="13" customFormat="false" ht="14.4" hidden="false" customHeight="true" outlineLevel="0" collapsed="false">
      <c r="A13" s="4" t="s">
        <v>3</v>
      </c>
      <c r="B13" s="5" t="n">
        <f aca="false">B10*S6</f>
        <v>297</v>
      </c>
      <c r="C13" s="5" t="n">
        <f aca="false">C4/V22</f>
        <v>293.333333333333</v>
      </c>
      <c r="D13" s="5" t="n">
        <f aca="false">D16*S17</f>
        <v>594</v>
      </c>
      <c r="E13" s="5" t="n">
        <f aca="false">E20*S13</f>
        <v>586.666666666667</v>
      </c>
      <c r="F13" s="5" t="n">
        <f aca="false">F22*S12</f>
        <v>586.666666666667</v>
      </c>
      <c r="G13" s="5" t="n">
        <f aca="false">G4*S9</f>
        <v>586.666666666667</v>
      </c>
      <c r="H13" s="5" t="n">
        <f aca="false">H7*S7</f>
        <v>293.333333333333</v>
      </c>
      <c r="I13" s="5" t="n">
        <f aca="false">I11*S5</f>
        <v>305.555555555556</v>
      </c>
      <c r="J13" s="5" t="n">
        <f aca="false">J12*S4</f>
        <v>293.333333333333</v>
      </c>
      <c r="K13" s="5" t="n">
        <f aca="false">K15*S18</f>
        <v>586.666666666667</v>
      </c>
      <c r="L13" s="5" t="n">
        <f aca="false">L19*S14</f>
        <v>586.666666666667</v>
      </c>
      <c r="M13" s="5" t="n">
        <f aca="false">M21*S13</f>
        <v>586.666666666667</v>
      </c>
      <c r="N13" s="5" t="n">
        <f aca="false">N3*S10</f>
        <v>580.078125</v>
      </c>
      <c r="O13" s="5" t="n">
        <f aca="false">O6*S8</f>
        <v>293.333333333333</v>
      </c>
      <c r="P13" s="5" t="n">
        <f aca="false">P9*S7</f>
        <v>301.714285714286</v>
      </c>
      <c r="Q13" s="1" t="n">
        <v>8</v>
      </c>
      <c r="R13" s="1" t="n">
        <v>5</v>
      </c>
      <c r="S13" s="6" t="n">
        <f aca="false">Q13/R13</f>
        <v>1.6</v>
      </c>
      <c r="T13" s="1" t="s">
        <v>33</v>
      </c>
      <c r="AB13" s="1" t="n">
        <v>440</v>
      </c>
      <c r="AC13" s="1" t="n">
        <v>440</v>
      </c>
      <c r="AK13" s="7" t="n">
        <f aca="false">MODE(B13:P13)</f>
        <v>293.333333333333</v>
      </c>
      <c r="AL13" s="4" t="s">
        <v>3</v>
      </c>
    </row>
    <row r="14" customFormat="false" ht="14.4" hidden="false" customHeight="true" outlineLevel="0" collapsed="false">
      <c r="A14" s="4" t="s">
        <v>23</v>
      </c>
      <c r="B14" s="5" t="n">
        <f aca="false">B10*S7</f>
        <v>316.8</v>
      </c>
      <c r="C14" s="5" t="n">
        <f aca="false">C13*S4</f>
        <v>312.888888888889</v>
      </c>
      <c r="D14" s="5" t="n">
        <f aca="false">D16*S18</f>
        <v>618.75</v>
      </c>
      <c r="E14" s="5" t="n">
        <f aca="false">E20*S14</f>
        <v>611.111111111111</v>
      </c>
      <c r="F14" s="5" t="n">
        <f aca="false">F22*S13</f>
        <v>625.777777777778</v>
      </c>
      <c r="G14" s="5" t="n">
        <f aca="false">G4*S10</f>
        <v>618.75</v>
      </c>
      <c r="H14" s="5" t="n">
        <f aca="false">H7*S8</f>
        <v>305.555555555556</v>
      </c>
      <c r="I14" s="5" t="n">
        <f aca="false">I11*S6</f>
        <v>309.375</v>
      </c>
      <c r="J14" s="5" t="n">
        <f aca="false">J12*S5</f>
        <v>305.555555555556</v>
      </c>
      <c r="K14" s="5" t="n">
        <f aca="false">K15*S19</f>
        <v>625.777777777778</v>
      </c>
      <c r="L14" s="5" t="n">
        <f aca="false">L19*S15</f>
        <v>616</v>
      </c>
      <c r="M14" s="5" t="n">
        <f aca="false">M21*S14</f>
        <v>611.111111111111</v>
      </c>
      <c r="N14" s="5" t="n">
        <f aca="false">N3*S11</f>
        <v>586.666666666667</v>
      </c>
      <c r="O14" s="5" t="n">
        <f aca="false">O6*S9</f>
        <v>312.888888888889</v>
      </c>
      <c r="P14" s="5" t="n">
        <f aca="false">P9*S8</f>
        <v>314.285714285714</v>
      </c>
      <c r="Q14" s="1" t="n">
        <v>5</v>
      </c>
      <c r="R14" s="1" t="n">
        <v>3</v>
      </c>
      <c r="S14" s="6" t="n">
        <f aca="false">Q14/R14</f>
        <v>1.66666666666667</v>
      </c>
      <c r="T14" s="1" t="s">
        <v>34</v>
      </c>
      <c r="U14" s="1" t="n">
        <v>440</v>
      </c>
      <c r="V14" s="1" t="s">
        <v>8</v>
      </c>
      <c r="W14" s="1" t="s">
        <v>9</v>
      </c>
      <c r="X14" s="1" t="s">
        <v>23</v>
      </c>
      <c r="Y14" s="1" t="s">
        <v>4</v>
      </c>
      <c r="Z14" s="1" t="s">
        <v>5</v>
      </c>
      <c r="AA14" s="1" t="s">
        <v>22</v>
      </c>
      <c r="AB14" s="1" t="s">
        <v>19</v>
      </c>
      <c r="AC14" s="1" t="s">
        <v>15</v>
      </c>
      <c r="AD14" s="1" t="s">
        <v>2</v>
      </c>
      <c r="AE14" s="1" t="s">
        <v>3</v>
      </c>
      <c r="AF14" s="1" t="s">
        <v>11</v>
      </c>
      <c r="AG14" s="1" t="s">
        <v>12</v>
      </c>
      <c r="AH14" s="1" t="s">
        <v>6</v>
      </c>
      <c r="AI14" s="1" t="s">
        <v>14</v>
      </c>
      <c r="AK14" s="7" t="n">
        <f aca="false">MODE(B14:P14)</f>
        <v>305.555555555556</v>
      </c>
      <c r="AL14" s="4" t="s">
        <v>23</v>
      </c>
    </row>
    <row r="15" customFormat="false" ht="14.4" hidden="false" customHeight="true" outlineLevel="0" collapsed="false">
      <c r="A15" s="4" t="s">
        <v>11</v>
      </c>
      <c r="B15" s="5" t="n">
        <f aca="false">B10*S7</f>
        <v>316.8</v>
      </c>
      <c r="C15" s="5" t="n">
        <f aca="false">C13*S5</f>
        <v>325.925925925926</v>
      </c>
      <c r="D15" s="5" t="n">
        <f aca="false">D16*S18/2</f>
        <v>309.375</v>
      </c>
      <c r="E15" s="5" t="n">
        <f aca="false">E20*S16</f>
        <v>651.851851851852</v>
      </c>
      <c r="F15" s="5" t="n">
        <f aca="false">F22*S13</f>
        <v>625.777777777778</v>
      </c>
      <c r="G15" s="5" t="n">
        <f aca="false">G4*S11</f>
        <v>625.777777777778</v>
      </c>
      <c r="H15" s="5" t="n">
        <f aca="false">H7*S8</f>
        <v>305.555555555556</v>
      </c>
      <c r="I15" s="5" t="n">
        <f aca="false">I11*S6</f>
        <v>309.375</v>
      </c>
      <c r="J15" s="5" t="n">
        <f aca="false">J12*S6</f>
        <v>309.375</v>
      </c>
      <c r="K15" s="5" t="n">
        <f aca="false">K4/AD22</f>
        <v>312.888888888889</v>
      </c>
      <c r="L15" s="5" t="n">
        <f aca="false">L19*S17</f>
        <v>633.6</v>
      </c>
      <c r="M15" s="5" t="n">
        <f aca="false">M21*S14</f>
        <v>611.111111111111</v>
      </c>
      <c r="N15" s="5" t="n">
        <f aca="false">N3*S12</f>
        <v>618.75</v>
      </c>
      <c r="O15" s="5" t="n">
        <f aca="false">O6*S9</f>
        <v>312.888888888889</v>
      </c>
      <c r="P15" s="5" t="n">
        <f aca="false">P9*S8</f>
        <v>314.285714285714</v>
      </c>
      <c r="Q15" s="1" t="n">
        <v>7</v>
      </c>
      <c r="R15" s="1" t="n">
        <v>4</v>
      </c>
      <c r="S15" s="6" t="n">
        <f aca="false">Q15/R15</f>
        <v>1.75</v>
      </c>
      <c r="T15" s="1" t="s">
        <v>35</v>
      </c>
      <c r="AI15" s="1" t="n">
        <v>440</v>
      </c>
      <c r="AK15" s="7" t="n">
        <f aca="false">MODE(B15:P15)</f>
        <v>309.375</v>
      </c>
      <c r="AL15" s="4" t="s">
        <v>11</v>
      </c>
    </row>
    <row r="16" customFormat="false" ht="14.4" hidden="false" customHeight="true" outlineLevel="0" collapsed="false">
      <c r="A16" s="4" t="s">
        <v>4</v>
      </c>
      <c r="B16" s="5" t="n">
        <f aca="false">B10*S8</f>
        <v>330</v>
      </c>
      <c r="C16" s="5" t="n">
        <f aca="false">C13*S6</f>
        <v>330</v>
      </c>
      <c r="D16" s="5" t="n">
        <f aca="false">D4/W22</f>
        <v>330</v>
      </c>
      <c r="E16" s="5" t="n">
        <f aca="false">E20*S17</f>
        <v>660</v>
      </c>
      <c r="F16" s="5" t="n">
        <f aca="false">F22*S14</f>
        <v>651.851851851852</v>
      </c>
      <c r="G16" s="5" t="n">
        <f aca="false">G4*S12</f>
        <v>660</v>
      </c>
      <c r="H16" s="5" t="n">
        <f aca="false">H7*S9</f>
        <v>325.925925925926</v>
      </c>
      <c r="I16" s="5" t="n">
        <f aca="false">I11*S7</f>
        <v>330</v>
      </c>
      <c r="J16" s="5" t="n">
        <f aca="false">J12*S7</f>
        <v>330</v>
      </c>
      <c r="K16" s="5" t="n">
        <f aca="false">K15*S4</f>
        <v>333.748148148148</v>
      </c>
      <c r="L16" s="5" t="n">
        <f aca="false">L19*S18</f>
        <v>660</v>
      </c>
      <c r="M16" s="5" t="n">
        <f aca="false">M21*S15</f>
        <v>641.666666666667</v>
      </c>
      <c r="N16" s="5" t="n">
        <f aca="false">N3*S13</f>
        <v>660</v>
      </c>
      <c r="O16" s="5" t="n">
        <f aca="false">O6*S10</f>
        <v>330</v>
      </c>
      <c r="P16" s="5" t="n">
        <f aca="false">P9*S9</f>
        <v>335.238095238095</v>
      </c>
      <c r="Q16" s="1" t="n">
        <v>16</v>
      </c>
      <c r="R16" s="1" t="n">
        <v>9</v>
      </c>
      <c r="S16" s="6" t="n">
        <f aca="false">Q16/R16</f>
        <v>1.77777777777778</v>
      </c>
      <c r="T16" s="1" t="s">
        <v>36</v>
      </c>
      <c r="AK16" s="7" t="n">
        <f aca="false">MODE(B16:P16)</f>
        <v>330</v>
      </c>
      <c r="AL16" s="4" t="s">
        <v>4</v>
      </c>
    </row>
    <row r="17" customFormat="false" ht="14.4" hidden="false" customHeight="true" outlineLevel="0" collapsed="false">
      <c r="A17" s="4" t="s">
        <v>27</v>
      </c>
      <c r="B17" s="5" t="n">
        <f aca="false">B10*S9</f>
        <v>352</v>
      </c>
      <c r="C17" s="5" t="n">
        <f aca="false">C13*S7</f>
        <v>352</v>
      </c>
      <c r="D17" s="5" t="n">
        <f aca="false">D16*S4</f>
        <v>352</v>
      </c>
      <c r="E17" s="5" t="n">
        <f aca="false">E20*S18</f>
        <v>687.5</v>
      </c>
      <c r="F17" s="5" t="n">
        <f aca="false">F22*S15</f>
        <v>684.444444444444</v>
      </c>
      <c r="G17" s="5" t="n">
        <f aca="false">G4*S13</f>
        <v>704</v>
      </c>
      <c r="H17" s="5" t="n">
        <f aca="false">H7*S10</f>
        <v>343.75</v>
      </c>
      <c r="I17" s="5" t="n">
        <f aca="false">I11*S8</f>
        <v>343.75</v>
      </c>
      <c r="J17" s="5" t="n">
        <f aca="false">J12*S8</f>
        <v>343.75</v>
      </c>
      <c r="K17" s="5" t="n">
        <f aca="false">K15*S5</f>
        <v>347.654320987654</v>
      </c>
      <c r="L17" s="5" t="n">
        <f aca="false">L19*S19</f>
        <v>704</v>
      </c>
      <c r="M17" s="5" t="n">
        <f aca="false">M21*S16</f>
        <v>651.851851851852</v>
      </c>
      <c r="N17" s="5" t="n">
        <f aca="false">N3*S14</f>
        <v>687.5</v>
      </c>
      <c r="O17" s="5" t="n">
        <f aca="false">O6*S11</f>
        <v>333.748148148148</v>
      </c>
      <c r="P17" s="5" t="n">
        <f aca="false">P9*S10</f>
        <v>353.571428571429</v>
      </c>
      <c r="Q17" s="1" t="n">
        <v>9</v>
      </c>
      <c r="R17" s="1" t="n">
        <v>5</v>
      </c>
      <c r="S17" s="6" t="n">
        <f aca="false">Q17/R17</f>
        <v>1.8</v>
      </c>
      <c r="T17" s="1" t="s">
        <v>37</v>
      </c>
      <c r="AA17" s="1" t="n">
        <v>440</v>
      </c>
      <c r="AK17" s="7" t="n">
        <f aca="false">MODE(B17:P17)</f>
        <v>343.75</v>
      </c>
      <c r="AL17" s="4" t="s">
        <v>27</v>
      </c>
    </row>
    <row r="18" customFormat="false" ht="14.4" hidden="false" customHeight="true" outlineLevel="0" collapsed="false">
      <c r="A18" s="4" t="s">
        <v>29</v>
      </c>
      <c r="B18" s="5" t="n">
        <f aca="false">B10*S8</f>
        <v>330</v>
      </c>
      <c r="C18" s="5" t="n">
        <f aca="false">C13*S6</f>
        <v>330</v>
      </c>
      <c r="D18" s="5" t="n">
        <f aca="false">D16*S4</f>
        <v>352</v>
      </c>
      <c r="E18" s="5" t="n">
        <f aca="false">E20*S17</f>
        <v>660</v>
      </c>
      <c r="F18" s="5" t="n">
        <f aca="false">F22*S16</f>
        <v>695.308641975309</v>
      </c>
      <c r="G18" s="5" t="n">
        <f aca="false">G4*S12</f>
        <v>660</v>
      </c>
      <c r="H18" s="5" t="n">
        <f aca="false">H7*S10</f>
        <v>343.75</v>
      </c>
      <c r="I18" s="5" t="n">
        <f aca="false">I11*S7</f>
        <v>330</v>
      </c>
      <c r="J18" s="5" t="n">
        <f aca="false">J12*S7</f>
        <v>330</v>
      </c>
      <c r="K18" s="5" t="n">
        <f aca="false">K15*S5</f>
        <v>347.654320987654</v>
      </c>
      <c r="L18" s="5" t="n">
        <f aca="false">L19*S18/2</f>
        <v>330</v>
      </c>
      <c r="M18" s="5" t="n">
        <f aca="false">M21*S17</f>
        <v>660</v>
      </c>
      <c r="N18" s="5" t="n">
        <f aca="false">N3*S13</f>
        <v>660</v>
      </c>
      <c r="O18" s="5" t="n">
        <f aca="false">O6*S11</f>
        <v>333.748148148148</v>
      </c>
      <c r="P18" s="5" t="n">
        <f aca="false">P9*S9</f>
        <v>335.238095238095</v>
      </c>
      <c r="Q18" s="1" t="n">
        <v>15</v>
      </c>
      <c r="R18" s="1" t="n">
        <v>8</v>
      </c>
      <c r="S18" s="6" t="n">
        <f aca="false">Q18/R18</f>
        <v>1.875</v>
      </c>
      <c r="T18" s="1" t="s">
        <v>38</v>
      </c>
      <c r="U18" s="1" t="s">
        <v>8</v>
      </c>
      <c r="V18" s="1" t="s">
        <v>9</v>
      </c>
      <c r="W18" s="1" t="s">
        <v>23</v>
      </c>
      <c r="X18" s="1" t="s">
        <v>27</v>
      </c>
      <c r="Y18" s="1" t="s">
        <v>5</v>
      </c>
      <c r="Z18" s="1" t="s">
        <v>22</v>
      </c>
      <c r="AA18" s="1" t="s">
        <v>19</v>
      </c>
      <c r="AB18" s="1" t="s">
        <v>25</v>
      </c>
      <c r="AC18" s="1" t="s">
        <v>2</v>
      </c>
      <c r="AD18" s="1" t="s">
        <v>3</v>
      </c>
      <c r="AE18" s="1" t="s">
        <v>4</v>
      </c>
      <c r="AF18" s="1" t="s">
        <v>12</v>
      </c>
      <c r="AG18" s="1" t="s">
        <v>6</v>
      </c>
      <c r="AH18" s="1" t="n">
        <v>440</v>
      </c>
      <c r="AI18" s="1" t="s">
        <v>15</v>
      </c>
      <c r="AK18" s="7" t="n">
        <f aca="false">MODE(B18:P18)</f>
        <v>330</v>
      </c>
      <c r="AL18" s="4" t="s">
        <v>29</v>
      </c>
    </row>
    <row r="19" customFormat="false" ht="14.4" hidden="false" customHeight="true" outlineLevel="0" collapsed="false">
      <c r="A19" s="4" t="s">
        <v>12</v>
      </c>
      <c r="B19" s="5" t="n">
        <f aca="false">B10*S9</f>
        <v>352</v>
      </c>
      <c r="C19" s="5" t="n">
        <f aca="false">C13*S7</f>
        <v>352</v>
      </c>
      <c r="D19" s="10" t="n">
        <f aca="false">D16*S5</f>
        <v>366.666666666667</v>
      </c>
      <c r="E19" s="5" t="n">
        <f aca="false">E20*S18/2</f>
        <v>343.75</v>
      </c>
      <c r="F19" s="5" t="n">
        <f aca="false">F22*S17</f>
        <v>704</v>
      </c>
      <c r="G19" s="5" t="n">
        <f aca="false">G4*S13</f>
        <v>704</v>
      </c>
      <c r="H19" s="5" t="n">
        <f aca="false">H7*S11</f>
        <v>347.654320987654</v>
      </c>
      <c r="I19" s="5" t="n">
        <f aca="false">I11*S8</f>
        <v>343.75</v>
      </c>
      <c r="J19" s="5" t="n">
        <f aca="false">J12*S8</f>
        <v>343.75</v>
      </c>
      <c r="K19" s="5" t="n">
        <f aca="false">K15*S6</f>
        <v>352</v>
      </c>
      <c r="L19" s="5" t="n">
        <f aca="false">L4/AE22</f>
        <v>352</v>
      </c>
      <c r="M19" s="5" t="n">
        <f aca="false">M21*S18</f>
        <v>687.5</v>
      </c>
      <c r="N19" s="5" t="n">
        <f aca="false">N3*S14</f>
        <v>687.5</v>
      </c>
      <c r="O19" s="5" t="n">
        <f aca="false">O6*S12</f>
        <v>352</v>
      </c>
      <c r="P19" s="5" t="n">
        <f aca="false">P9*S10</f>
        <v>353.571428571429</v>
      </c>
      <c r="Q19" s="1" t="n">
        <v>2</v>
      </c>
      <c r="R19" s="1" t="n">
        <v>1</v>
      </c>
      <c r="S19" s="6" t="n">
        <f aca="false">Q19/R19</f>
        <v>2</v>
      </c>
      <c r="T19" s="1" t="s">
        <v>39</v>
      </c>
      <c r="AK19" s="7" t="n">
        <f aca="false">MODE(B19:P19)</f>
        <v>352</v>
      </c>
      <c r="AL19" s="4" t="s">
        <v>12</v>
      </c>
    </row>
    <row r="20" customFormat="false" ht="14.4" hidden="false" customHeight="true" outlineLevel="0" collapsed="false">
      <c r="A20" s="4" t="s">
        <v>5</v>
      </c>
      <c r="B20" s="5" t="n">
        <f aca="false">B10*S10</f>
        <v>371.25</v>
      </c>
      <c r="C20" s="5" t="n">
        <f aca="false">C13*S6</f>
        <v>330</v>
      </c>
      <c r="D20" s="5" t="n">
        <f aca="false">D16*S6</f>
        <v>371.25</v>
      </c>
      <c r="E20" s="5" t="n">
        <f aca="false">E4/X22</f>
        <v>366.666666666667</v>
      </c>
      <c r="F20" s="5" t="n">
        <f aca="false">F22*S18</f>
        <v>733.333333333333</v>
      </c>
      <c r="G20" s="5" t="n">
        <f aca="false">G4*S14</f>
        <v>733.333333333333</v>
      </c>
      <c r="H20" s="5" t="n">
        <f aca="false">H7*S12</f>
        <v>366.666666666667</v>
      </c>
      <c r="I20" s="5" t="n">
        <f aca="false">I11*S9</f>
        <v>366.666666666667</v>
      </c>
      <c r="J20" s="5" t="n">
        <f aca="false">J12*S9</f>
        <v>366.666666666667</v>
      </c>
      <c r="K20" s="5" t="n">
        <f aca="false">K15*S7</f>
        <v>375.466666666667</v>
      </c>
      <c r="L20" s="5" t="n">
        <f aca="false">L19*S4</f>
        <v>375.466666666667</v>
      </c>
      <c r="M20" s="5" t="n">
        <f aca="false">M21*S19</f>
        <v>733.333333333333</v>
      </c>
      <c r="N20" s="5" t="n">
        <f aca="false">N3*S15</f>
        <v>721.875</v>
      </c>
      <c r="O20" s="5" t="n">
        <f aca="false">O6*S13</f>
        <v>375.466666666667</v>
      </c>
      <c r="P20" s="5" t="n">
        <f aca="false">P9*S11</f>
        <v>357.587301587302</v>
      </c>
      <c r="U20" s="1" t="n">
        <f aca="false">MATCH(440,U1:U19,0)</f>
        <v>14</v>
      </c>
      <c r="V20" s="1" t="n">
        <f aca="false">MATCH(440,V1:V19,0)</f>
        <v>12</v>
      </c>
      <c r="W20" s="1" t="n">
        <f aca="false">MATCH(440,W1:W19,0)</f>
        <v>9</v>
      </c>
      <c r="X20" s="1" t="n">
        <f aca="false">MATCH(440,X1:X19,0)</f>
        <v>7</v>
      </c>
      <c r="Y20" s="1" t="n">
        <f aca="false">MATCH(440,Y1:Y19,0)</f>
        <v>6</v>
      </c>
      <c r="Z20" s="1" t="n">
        <f aca="false">MATCH(440,Z1:Z19,0)</f>
        <v>3</v>
      </c>
      <c r="AA20" s="1" t="n">
        <f aca="false">MATCH(440,AA1:AA19,0)</f>
        <v>17</v>
      </c>
      <c r="AB20" s="1" t="n">
        <f aca="false">MATCH(440,AB1:AB19,0)</f>
        <v>13</v>
      </c>
      <c r="AC20" s="1" t="n">
        <f aca="false">MATCH(440,AC1:AC19,0)</f>
        <v>13</v>
      </c>
      <c r="AD20" s="1" t="n">
        <f aca="false">MATCH(440,AD1:AD19,0)</f>
        <v>10</v>
      </c>
      <c r="AE20" s="1" t="n">
        <f aca="false">MATCH(440,AE1:AE19,0)</f>
        <v>8</v>
      </c>
      <c r="AF20" s="1" t="n">
        <f aca="false">MATCH(440,AF1:AF19,0)</f>
        <v>7</v>
      </c>
      <c r="AG20" s="1" t="n">
        <f aca="false">MATCH(440,AG1:AG19,0)</f>
        <v>4</v>
      </c>
      <c r="AH20" s="1" t="n">
        <f aca="false">MATCH(440,AH1:AH19,0)</f>
        <v>18</v>
      </c>
      <c r="AI20" s="1" t="n">
        <f aca="false">MATCH(440,AI1:AI19,0)</f>
        <v>15</v>
      </c>
      <c r="AK20" s="7" t="n">
        <f aca="false">MODE(B20:P20)</f>
        <v>366.666666666667</v>
      </c>
      <c r="AL20" s="4" t="s">
        <v>5</v>
      </c>
    </row>
    <row r="21" customFormat="false" ht="14.4" hidden="false" customHeight="true" outlineLevel="0" collapsed="false">
      <c r="A21" s="4" t="s">
        <v>13</v>
      </c>
      <c r="B21" s="5" t="n">
        <f aca="false">B10*S11</f>
        <v>375.466666666667</v>
      </c>
      <c r="C21" s="5" t="n">
        <f aca="false">C13*S6</f>
        <v>330</v>
      </c>
      <c r="D21" s="5" t="n">
        <f aca="false">D16*S6</f>
        <v>371.25</v>
      </c>
      <c r="E21" s="5" t="n">
        <f aca="false">E20*S4</f>
        <v>391.111111111111</v>
      </c>
      <c r="F21" s="5" t="n">
        <f aca="false">F22*S18/2</f>
        <v>366.666666666667</v>
      </c>
      <c r="G21" s="5" t="n">
        <f aca="false">G4*S16</f>
        <v>782.222222222222</v>
      </c>
      <c r="H21" s="5" t="n">
        <f aca="false">H7*S12</f>
        <v>366.666666666667</v>
      </c>
      <c r="I21" s="5" t="n">
        <f aca="false">I11*S10</f>
        <v>386.71875</v>
      </c>
      <c r="J21" s="5" t="n">
        <f aca="false">J12*S9</f>
        <v>366.666666666667</v>
      </c>
      <c r="K21" s="5" t="n">
        <f aca="false">K15*S7</f>
        <v>375.466666666667</v>
      </c>
      <c r="L21" s="5" t="n">
        <f aca="false">L19*S5</f>
        <v>391.111111111111</v>
      </c>
      <c r="M21" s="5" t="n">
        <f aca="false">M4/AF22</f>
        <v>366.666666666667</v>
      </c>
      <c r="N21" s="5" t="n">
        <f aca="false">N3*S17</f>
        <v>742.5</v>
      </c>
      <c r="O21" s="5" t="n">
        <f aca="false">O6*S13</f>
        <v>375.466666666667</v>
      </c>
      <c r="P21" s="5" t="n">
        <f aca="false">P9*S12</f>
        <v>377.142857142857</v>
      </c>
      <c r="U21" s="1" t="str">
        <f aca="false">_xlfn.CONCAT("S",U20)</f>
        <v>S14</v>
      </c>
      <c r="V21" s="1" t="str">
        <f aca="false">_xlfn.CONCAT("S",V20)</f>
        <v>S12</v>
      </c>
      <c r="W21" s="1" t="str">
        <f aca="false">_xlfn.CONCAT("S",W20)</f>
        <v>S9</v>
      </c>
      <c r="X21" s="1" t="str">
        <f aca="false">_xlfn.CONCAT("S",X20)</f>
        <v>S7</v>
      </c>
      <c r="Y21" s="1" t="str">
        <f aca="false">_xlfn.CONCAT("S",Y20)</f>
        <v>S6</v>
      </c>
      <c r="Z21" s="1" t="str">
        <f aca="false">_xlfn.CONCAT("S",Z20)</f>
        <v>S3</v>
      </c>
      <c r="AA21" s="1" t="str">
        <f aca="false">_xlfn.CONCAT("S",AA20)</f>
        <v>S17</v>
      </c>
      <c r="AB21" s="1" t="str">
        <f aca="false">_xlfn.CONCAT("S",AB20)</f>
        <v>S13</v>
      </c>
      <c r="AC21" s="1" t="str">
        <f aca="false">_xlfn.CONCAT("S",AC20)</f>
        <v>S13</v>
      </c>
      <c r="AD21" s="1" t="str">
        <f aca="false">_xlfn.CONCAT("S",AD20)</f>
        <v>S10</v>
      </c>
      <c r="AE21" s="1" t="str">
        <f aca="false">_xlfn.CONCAT("S",AE20)</f>
        <v>S8</v>
      </c>
      <c r="AF21" s="1" t="str">
        <f aca="false">_xlfn.CONCAT("S",AF20)</f>
        <v>S7</v>
      </c>
      <c r="AG21" s="1" t="str">
        <f aca="false">_xlfn.CONCAT("S",AG20)</f>
        <v>S4</v>
      </c>
      <c r="AH21" s="1" t="str">
        <f aca="false">_xlfn.CONCAT("S",AH20)</f>
        <v>S18</v>
      </c>
      <c r="AI21" s="1" t="str">
        <f aca="false">_xlfn.CONCAT("S",AI20)</f>
        <v>S15</v>
      </c>
      <c r="AK21" s="7" t="n">
        <f aca="false">MODE(B21:P21)</f>
        <v>366.666666666667</v>
      </c>
      <c r="AL21" s="4" t="s">
        <v>13</v>
      </c>
    </row>
    <row r="22" customFormat="false" ht="14.4" hidden="false" customHeight="true" outlineLevel="0" collapsed="false">
      <c r="A22" s="4" t="s">
        <v>6</v>
      </c>
      <c r="B22" s="5" t="n">
        <f aca="false">B10*S12</f>
        <v>396</v>
      </c>
      <c r="C22" s="5" t="n">
        <f aca="false">C13*S9</f>
        <v>391.111111111111</v>
      </c>
      <c r="D22" s="5" t="n">
        <f aca="false">D16*S7</f>
        <v>396</v>
      </c>
      <c r="E22" s="5" t="n">
        <f aca="false">E20*S5</f>
        <v>407.407407407407</v>
      </c>
      <c r="F22" s="5" t="n">
        <f aca="false">F4/Y22</f>
        <v>391.111111111111</v>
      </c>
      <c r="G22" s="5" t="n">
        <f aca="false">G4*S17</f>
        <v>792</v>
      </c>
      <c r="H22" s="5" t="n">
        <f aca="false">H7*S13</f>
        <v>391.111111111111</v>
      </c>
      <c r="I22" s="5" t="n">
        <f aca="false">I11*S11</f>
        <v>391.111111111111</v>
      </c>
      <c r="J22" s="5" t="n">
        <f aca="false">J12*S10</f>
        <v>386.71875</v>
      </c>
      <c r="K22" s="5" t="n">
        <f aca="false">K15*S8</f>
        <v>391.111111111111</v>
      </c>
      <c r="L22" s="5" t="n">
        <f aca="false">L19*S6</f>
        <v>396</v>
      </c>
      <c r="M22" s="5" t="n">
        <f aca="false">M21*S4</f>
        <v>391.111111111111</v>
      </c>
      <c r="N22" s="5" t="n">
        <f aca="false">N3*S18</f>
        <v>773.4375</v>
      </c>
      <c r="O22" s="5" t="n">
        <f aca="false">O6*S14</f>
        <v>391.111111111111</v>
      </c>
      <c r="P22" s="5" t="n">
        <f aca="false">P9*S13</f>
        <v>402.285714285714</v>
      </c>
      <c r="U22" s="1" t="n">
        <f aca="true">INDIRECT(U21)</f>
        <v>1.66666666666667</v>
      </c>
      <c r="V22" s="1" t="n">
        <f aca="true">INDIRECT(V21)</f>
        <v>1.5</v>
      </c>
      <c r="W22" s="1" t="n">
        <f aca="true">INDIRECT(W21)</f>
        <v>1.33333333333333</v>
      </c>
      <c r="X22" s="1" t="n">
        <f aca="true">INDIRECT(X21)</f>
        <v>1.2</v>
      </c>
      <c r="Y22" s="1" t="n">
        <f aca="true">INDIRECT(Y21)</f>
        <v>1.125</v>
      </c>
      <c r="Z22" s="1" t="n">
        <f aca="true">INDIRECT(Z21)</f>
        <v>1</v>
      </c>
      <c r="AA22" s="1" t="n">
        <f aca="true">INDIRECT(AA21)</f>
        <v>1.8</v>
      </c>
      <c r="AB22" s="1" t="n">
        <f aca="true">INDIRECT(AB21)</f>
        <v>1.6</v>
      </c>
      <c r="AC22" s="1" t="n">
        <f aca="true">INDIRECT(AC21)</f>
        <v>1.6</v>
      </c>
      <c r="AD22" s="1" t="n">
        <f aca="true">INDIRECT(AD21)</f>
        <v>1.40625</v>
      </c>
      <c r="AE22" s="1" t="n">
        <f aca="true">INDIRECT(AE21)</f>
        <v>1.25</v>
      </c>
      <c r="AF22" s="1" t="n">
        <f aca="true">INDIRECT(AF21)</f>
        <v>1.2</v>
      </c>
      <c r="AG22" s="1" t="n">
        <f aca="true">INDIRECT(AG21)</f>
        <v>1.06666666666667</v>
      </c>
      <c r="AH22" s="1" t="n">
        <f aca="true">INDIRECT(AH21)</f>
        <v>1.875</v>
      </c>
      <c r="AI22" s="1" t="n">
        <f aca="true">INDIRECT(AI21)</f>
        <v>1.75</v>
      </c>
      <c r="AK22" s="7" t="n">
        <f aca="false">MODE(B22:P22)</f>
        <v>391.111111111111</v>
      </c>
      <c r="AL22" s="4" t="s">
        <v>6</v>
      </c>
    </row>
    <row r="23" customFormat="false" ht="14.4" hidden="false" customHeight="true" outlineLevel="0" collapsed="false">
      <c r="A23" s="4" t="s">
        <v>22</v>
      </c>
      <c r="B23" s="5" t="n">
        <f aca="false">B10*S13</f>
        <v>422.4</v>
      </c>
      <c r="C23" s="5" t="n">
        <f aca="false">C13*S10</f>
        <v>412.5</v>
      </c>
      <c r="D23" s="5" t="n">
        <f aca="false">D16*S8</f>
        <v>412.5</v>
      </c>
      <c r="E23" s="5" t="n">
        <f aca="false">E20*S6</f>
        <v>412.5</v>
      </c>
      <c r="F23" s="5" t="n">
        <f aca="false">F22*S4</f>
        <v>417.185185185185</v>
      </c>
      <c r="G23" s="5" t="n">
        <f aca="false">G4*S18</f>
        <v>825</v>
      </c>
      <c r="H23" s="5" t="n">
        <f aca="false">H7*S14</f>
        <v>407.407407407407</v>
      </c>
      <c r="I23" s="5" t="n">
        <f aca="false">I11*S12</f>
        <v>412.5</v>
      </c>
      <c r="J23" s="5" t="n">
        <f aca="false">J12*S11</f>
        <v>391.111111111111</v>
      </c>
      <c r="K23" s="5" t="n">
        <f aca="false">K15*S9</f>
        <v>417.185185185185</v>
      </c>
      <c r="L23" s="5" t="n">
        <f aca="false">L19*S7</f>
        <v>422.4</v>
      </c>
      <c r="M23" s="5" t="n">
        <f aca="false">M21*S5</f>
        <v>407.407407407407</v>
      </c>
      <c r="N23" s="5" t="n">
        <f aca="false">N3*S19</f>
        <v>825</v>
      </c>
      <c r="O23" s="5" t="n">
        <f aca="false">O6*S15</f>
        <v>410.666666666667</v>
      </c>
      <c r="P23" s="5" t="n">
        <f aca="false">P9*S14</f>
        <v>419.047619047619</v>
      </c>
      <c r="AK23" s="7" t="n">
        <f aca="false">MODE(B23:P23)</f>
        <v>412.5</v>
      </c>
      <c r="AL23" s="4" t="s">
        <v>22</v>
      </c>
    </row>
    <row r="24" customFormat="false" ht="14.4" hidden="false" customHeight="true" outlineLevel="0" collapsed="false">
      <c r="AK24" s="7"/>
    </row>
    <row r="25" customFormat="false" ht="14.4" hidden="false" customHeight="true" outlineLevel="0" collapsed="false">
      <c r="R25" s="11"/>
      <c r="AK25" s="7"/>
    </row>
    <row r="26" customFormat="false" ht="14.4" hidden="false" customHeight="true" outlineLevel="0" collapsed="false">
      <c r="A26" s="2" t="s">
        <v>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R26" s="12" t="n">
        <v>207.6523</v>
      </c>
      <c r="S26" s="12" t="s">
        <v>41</v>
      </c>
      <c r="AK26" s="7"/>
    </row>
    <row r="27" customFormat="false" ht="14.4" hidden="false" customHeight="true" outlineLevel="0" collapsed="false">
      <c r="A27" s="3" t="s">
        <v>1</v>
      </c>
      <c r="B27" s="4" t="s">
        <v>2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  <c r="H27" s="4" t="s">
        <v>8</v>
      </c>
      <c r="I27" s="4" t="s">
        <v>9</v>
      </c>
      <c r="J27" s="4" t="s">
        <v>10</v>
      </c>
      <c r="K27" s="4" t="s">
        <v>11</v>
      </c>
      <c r="L27" s="4" t="s">
        <v>12</v>
      </c>
      <c r="M27" s="4" t="s">
        <v>13</v>
      </c>
      <c r="N27" s="4" t="s">
        <v>14</v>
      </c>
      <c r="O27" s="4" t="s">
        <v>15</v>
      </c>
      <c r="P27" s="4" t="s">
        <v>16</v>
      </c>
      <c r="R27" s="12" t="n">
        <v>220</v>
      </c>
      <c r="S27" s="12" t="s">
        <v>42</v>
      </c>
      <c r="AK27" s="7"/>
    </row>
    <row r="28" customFormat="false" ht="14.4" hidden="false" customHeight="true" outlineLevel="0" collapsed="false">
      <c r="A28" s="4" t="s">
        <v>7</v>
      </c>
      <c r="B28" s="5" t="n">
        <v>440</v>
      </c>
      <c r="C28" s="12" t="n">
        <v>440</v>
      </c>
      <c r="D28" s="12" t="n">
        <v>440</v>
      </c>
      <c r="E28" s="12" t="n">
        <v>440</v>
      </c>
      <c r="F28" s="12" t="n">
        <v>440</v>
      </c>
      <c r="G28" s="12" t="n">
        <v>440</v>
      </c>
      <c r="H28" s="12" t="n">
        <v>440</v>
      </c>
      <c r="I28" s="12" t="n">
        <v>440</v>
      </c>
      <c r="J28" s="12" t="n">
        <v>440</v>
      </c>
      <c r="K28" s="12" t="n">
        <v>440</v>
      </c>
      <c r="L28" s="12" t="n">
        <v>440</v>
      </c>
      <c r="M28" s="12" t="n">
        <v>440</v>
      </c>
      <c r="N28" s="12" t="n">
        <v>440</v>
      </c>
      <c r="O28" s="5" t="n">
        <v>440</v>
      </c>
      <c r="P28" s="5" t="n">
        <v>440</v>
      </c>
      <c r="R28" s="12" t="n">
        <v>233.0819</v>
      </c>
      <c r="S28" s="12" t="s">
        <v>43</v>
      </c>
      <c r="AI28" s="1" t="n">
        <f aca="false">AJ28-AK28</f>
        <v>0</v>
      </c>
      <c r="AJ28" s="13" t="n">
        <f aca="false">MODE(B28:P28)</f>
        <v>440</v>
      </c>
      <c r="AK28" s="7" t="n">
        <v>440</v>
      </c>
      <c r="AL28" s="4" t="s">
        <v>7</v>
      </c>
    </row>
    <row r="29" customFormat="false" ht="14.4" hidden="false" customHeight="true" outlineLevel="0" collapsed="false">
      <c r="A29" s="4" t="s">
        <v>44</v>
      </c>
      <c r="B29" s="12" t="n">
        <v>466.1638</v>
      </c>
      <c r="C29" s="12" t="n">
        <v>466.1638</v>
      </c>
      <c r="D29" s="12" t="n">
        <v>466.1638</v>
      </c>
      <c r="E29" s="12" t="n">
        <v>466.1638</v>
      </c>
      <c r="F29" s="12" t="n">
        <v>466.1638</v>
      </c>
      <c r="G29" s="12" t="n">
        <v>466.1638</v>
      </c>
      <c r="H29" s="12" t="n">
        <v>466.1638</v>
      </c>
      <c r="I29" s="12" t="n">
        <v>466.1638</v>
      </c>
      <c r="J29" s="12" t="n">
        <v>466.1638</v>
      </c>
      <c r="K29" s="12" t="n">
        <v>466.1638</v>
      </c>
      <c r="L29" s="12" t="n">
        <v>466.1638</v>
      </c>
      <c r="M29" s="12" t="n">
        <v>466.1638</v>
      </c>
      <c r="N29" s="12" t="n">
        <v>466.1638</v>
      </c>
      <c r="O29" s="12" t="n">
        <v>233.0819</v>
      </c>
      <c r="P29" s="12" t="n">
        <v>466.1638</v>
      </c>
      <c r="R29" s="12" t="n">
        <v>233.0819</v>
      </c>
      <c r="S29" s="12" t="s">
        <v>45</v>
      </c>
      <c r="AI29" s="1" t="n">
        <f aca="false">AJ29-AK29</f>
        <v>7.83079999999995</v>
      </c>
      <c r="AJ29" s="13" t="n">
        <f aca="false">MODE(B29:P29)</f>
        <v>466.1638</v>
      </c>
      <c r="AK29" s="7" t="n">
        <v>458.333</v>
      </c>
      <c r="AL29" s="4" t="s">
        <v>44</v>
      </c>
    </row>
    <row r="30" customFormat="false" ht="14.4" hidden="false" customHeight="true" outlineLevel="0" collapsed="false">
      <c r="A30" s="4" t="s">
        <v>46</v>
      </c>
      <c r="B30" s="12" t="n">
        <v>493.8833</v>
      </c>
      <c r="C30" s="12" t="n">
        <v>493.8833</v>
      </c>
      <c r="D30" s="12" t="n">
        <v>493.8833</v>
      </c>
      <c r="E30" s="12" t="n">
        <v>493.8833</v>
      </c>
      <c r="F30" s="12" t="n">
        <v>493.8833</v>
      </c>
      <c r="G30" s="12" t="n">
        <v>493.8833</v>
      </c>
      <c r="H30" s="12" t="n">
        <v>246.9417</v>
      </c>
      <c r="I30" s="12" t="n">
        <v>493.8833</v>
      </c>
      <c r="J30" s="12" t="n">
        <v>493.8833</v>
      </c>
      <c r="K30" s="12" t="n">
        <v>493.8833</v>
      </c>
      <c r="L30" s="12" t="n">
        <v>493.8833</v>
      </c>
      <c r="M30" s="12" t="n">
        <v>493.8833</v>
      </c>
      <c r="N30" s="12" t="n">
        <v>493.8833</v>
      </c>
      <c r="O30" s="12" t="n">
        <v>246.9417</v>
      </c>
      <c r="P30" s="12" t="n">
        <v>246.9417</v>
      </c>
      <c r="R30" s="12" t="n">
        <v>246.9417</v>
      </c>
      <c r="S30" s="12" t="s">
        <v>47</v>
      </c>
      <c r="AI30" s="1" t="n">
        <f aca="false">AJ30-AK30</f>
        <v>-1.11669999999998</v>
      </c>
      <c r="AJ30" s="13" t="n">
        <f aca="false">MODE(B30:P30)</f>
        <v>493.8833</v>
      </c>
      <c r="AK30" s="7" t="n">
        <v>495</v>
      </c>
      <c r="AL30" s="4" t="s">
        <v>46</v>
      </c>
    </row>
    <row r="31" customFormat="false" ht="14.4" hidden="false" customHeight="true" outlineLevel="0" collapsed="false">
      <c r="A31" s="4" t="s">
        <v>2</v>
      </c>
      <c r="B31" s="12" t="n">
        <v>261.6256</v>
      </c>
      <c r="C31" s="12" t="n">
        <v>523.2511</v>
      </c>
      <c r="D31" s="12" t="n">
        <v>523.2511</v>
      </c>
      <c r="E31" s="12" t="n">
        <v>523.2511</v>
      </c>
      <c r="F31" s="12" t="n">
        <v>523.2511</v>
      </c>
      <c r="G31" s="12" t="n">
        <v>523.2511</v>
      </c>
      <c r="H31" s="12" t="n">
        <v>261.6256</v>
      </c>
      <c r="I31" s="12" t="n">
        <v>523.2511</v>
      </c>
      <c r="J31" s="12" t="n">
        <v>523.2511</v>
      </c>
      <c r="K31" s="12" t="n">
        <v>523.2511</v>
      </c>
      <c r="L31" s="12" t="n">
        <v>523.2511</v>
      </c>
      <c r="M31" s="12" t="n">
        <v>523.2511</v>
      </c>
      <c r="N31" s="12" t="n">
        <v>523.2511</v>
      </c>
      <c r="O31" s="12" t="n">
        <v>261.6256</v>
      </c>
      <c r="P31" s="12" t="n">
        <v>261.6256</v>
      </c>
      <c r="R31" s="12" t="n">
        <v>261.6256</v>
      </c>
      <c r="S31" s="14" t="s">
        <v>48</v>
      </c>
      <c r="AI31" s="1" t="n">
        <f aca="false">AJ31-AK31</f>
        <v>-4.74890000000005</v>
      </c>
      <c r="AJ31" s="13" t="n">
        <f aca="false">MODE(B31:P31)</f>
        <v>523.2511</v>
      </c>
      <c r="AK31" s="7" t="n">
        <v>528</v>
      </c>
      <c r="AL31" s="4" t="s">
        <v>2</v>
      </c>
    </row>
    <row r="32" customFormat="false" ht="14.4" hidden="false" customHeight="true" outlineLevel="0" collapsed="false">
      <c r="A32" s="4" t="s">
        <v>49</v>
      </c>
      <c r="B32" s="12" t="n">
        <v>277.1826</v>
      </c>
      <c r="C32" s="12" t="n">
        <v>554.3653</v>
      </c>
      <c r="D32" s="12" t="n">
        <v>554.3653</v>
      </c>
      <c r="E32" s="12" t="n">
        <v>554.3653</v>
      </c>
      <c r="F32" s="12" t="n">
        <v>554.3653</v>
      </c>
      <c r="G32" s="12" t="n">
        <v>554.3653</v>
      </c>
      <c r="H32" s="12" t="n">
        <v>277.1826</v>
      </c>
      <c r="I32" s="12" t="n">
        <v>277.1826</v>
      </c>
      <c r="J32" s="12" t="n">
        <v>277.1826</v>
      </c>
      <c r="K32" s="12" t="n">
        <v>554.3653</v>
      </c>
      <c r="L32" s="12" t="n">
        <v>554.3653</v>
      </c>
      <c r="M32" s="12" t="n">
        <v>554.3653</v>
      </c>
      <c r="N32" s="12" t="n">
        <v>554.3653</v>
      </c>
      <c r="O32" s="12" t="n">
        <v>277.1826</v>
      </c>
      <c r="P32" s="12" t="n">
        <v>277.1826</v>
      </c>
      <c r="R32" s="12" t="n">
        <v>277.1826</v>
      </c>
      <c r="S32" s="14" t="s">
        <v>50</v>
      </c>
      <c r="AI32" s="1" t="n">
        <f aca="false">AJ32-AK32</f>
        <v>4.36530000000005</v>
      </c>
      <c r="AJ32" s="13" t="n">
        <f aca="false">MODE(B32:P32)</f>
        <v>554.3653</v>
      </c>
      <c r="AK32" s="7" t="n">
        <v>550</v>
      </c>
      <c r="AL32" s="4" t="s">
        <v>49</v>
      </c>
    </row>
    <row r="33" customFormat="false" ht="14.4" hidden="false" customHeight="true" outlineLevel="0" collapsed="false">
      <c r="A33" s="4" t="s">
        <v>3</v>
      </c>
      <c r="B33" s="12" t="n">
        <v>293.6648</v>
      </c>
      <c r="C33" s="12" t="n">
        <v>293.6648</v>
      </c>
      <c r="D33" s="12" t="n">
        <v>587.3295</v>
      </c>
      <c r="E33" s="12" t="n">
        <v>587.3295</v>
      </c>
      <c r="F33" s="12" t="n">
        <v>587.3295</v>
      </c>
      <c r="G33" s="12" t="n">
        <v>587.3295</v>
      </c>
      <c r="H33" s="12" t="n">
        <v>293.6648</v>
      </c>
      <c r="I33" s="12" t="n">
        <v>293.6648</v>
      </c>
      <c r="J33" s="12" t="n">
        <v>293.6648</v>
      </c>
      <c r="K33" s="12" t="n">
        <v>587.3295</v>
      </c>
      <c r="L33" s="12" t="n">
        <v>587.3295</v>
      </c>
      <c r="M33" s="12" t="n">
        <v>587.3295</v>
      </c>
      <c r="N33" s="12" t="n">
        <v>587.3295</v>
      </c>
      <c r="O33" s="12" t="n">
        <v>293.6648</v>
      </c>
      <c r="P33" s="12" t="n">
        <v>293.6648</v>
      </c>
      <c r="R33" s="12" t="n">
        <v>293.6648</v>
      </c>
      <c r="S33" s="14" t="s">
        <v>51</v>
      </c>
      <c r="AI33" s="1" t="n">
        <f aca="false">AJ33-AK33</f>
        <v>0.662500000000023</v>
      </c>
      <c r="AJ33" s="13" t="n">
        <f aca="false">MODE(B33:P33)</f>
        <v>587.3295</v>
      </c>
      <c r="AK33" s="7" t="n">
        <v>586.667</v>
      </c>
      <c r="AL33" s="4" t="s">
        <v>3</v>
      </c>
    </row>
    <row r="34" customFormat="false" ht="14.4" hidden="false" customHeight="true" outlineLevel="0" collapsed="false">
      <c r="A34" s="4" t="s">
        <v>52</v>
      </c>
      <c r="B34" s="12" t="n">
        <v>311.127</v>
      </c>
      <c r="C34" s="12" t="n">
        <v>311.127</v>
      </c>
      <c r="D34" s="12" t="n">
        <v>622.254</v>
      </c>
      <c r="E34" s="12" t="n">
        <v>622.254</v>
      </c>
      <c r="F34" s="12" t="n">
        <v>622.254</v>
      </c>
      <c r="G34" s="12" t="n">
        <v>622.254</v>
      </c>
      <c r="H34" s="12" t="n">
        <v>311.127</v>
      </c>
      <c r="I34" s="12" t="n">
        <v>311.127</v>
      </c>
      <c r="J34" s="12" t="n">
        <v>311.127</v>
      </c>
      <c r="K34" s="12" t="n">
        <v>311.127</v>
      </c>
      <c r="L34" s="12" t="n">
        <v>622.254</v>
      </c>
      <c r="M34" s="12" t="n">
        <v>622.254</v>
      </c>
      <c r="N34" s="12" t="n">
        <v>622.254</v>
      </c>
      <c r="O34" s="12" t="n">
        <v>311.127</v>
      </c>
      <c r="P34" s="12" t="n">
        <v>311.127</v>
      </c>
      <c r="R34" s="12" t="n">
        <v>311.127</v>
      </c>
      <c r="S34" s="14" t="s">
        <v>53</v>
      </c>
      <c r="AI34" s="1" t="n">
        <f aca="false">AJ34-AK34</f>
        <v>3.661</v>
      </c>
      <c r="AJ34" s="13" t="n">
        <f aca="false">MODE(B34:P34)</f>
        <v>311.127</v>
      </c>
      <c r="AK34" s="15" t="n">
        <v>307.466</v>
      </c>
      <c r="AL34" s="4" t="s">
        <v>52</v>
      </c>
      <c r="AM34" s="0"/>
    </row>
    <row r="35" customFormat="false" ht="14.4" hidden="false" customHeight="true" outlineLevel="0" collapsed="false">
      <c r="A35" s="4" t="s">
        <v>54</v>
      </c>
      <c r="B35" s="12" t="n">
        <v>329.6276</v>
      </c>
      <c r="C35" s="12" t="n">
        <v>329.6276</v>
      </c>
      <c r="D35" s="12" t="n">
        <v>659.2551</v>
      </c>
      <c r="E35" s="12" t="n">
        <v>659.2551</v>
      </c>
      <c r="F35" s="12" t="n">
        <v>659.2551</v>
      </c>
      <c r="G35" s="12" t="n">
        <v>659.2551</v>
      </c>
      <c r="H35" s="12" t="n">
        <v>329.6276</v>
      </c>
      <c r="I35" s="12" t="n">
        <v>329.6276</v>
      </c>
      <c r="J35" s="12" t="n">
        <v>329.6276</v>
      </c>
      <c r="K35" s="12" t="n">
        <v>329.6276</v>
      </c>
      <c r="L35" s="12" t="n">
        <v>659.2551</v>
      </c>
      <c r="M35" s="12" t="n">
        <v>659.2551</v>
      </c>
      <c r="N35" s="12" t="n">
        <v>659.2551</v>
      </c>
      <c r="O35" s="12" t="n">
        <v>329.6276</v>
      </c>
      <c r="P35" s="12" t="n">
        <v>329.6276</v>
      </c>
      <c r="R35" s="12" t="n">
        <v>329.6276</v>
      </c>
      <c r="S35" s="14" t="s">
        <v>55</v>
      </c>
      <c r="AI35" s="1" t="n">
        <f aca="false">AJ35-AK35</f>
        <v>-0.372400000000027</v>
      </c>
      <c r="AJ35" s="13" t="n">
        <f aca="false">MODE(B35:P35)</f>
        <v>329.6276</v>
      </c>
      <c r="AK35" s="7" t="n">
        <v>330</v>
      </c>
      <c r="AL35" s="4" t="s">
        <v>54</v>
      </c>
    </row>
    <row r="36" customFormat="false" ht="14.4" hidden="false" customHeight="true" outlineLevel="0" collapsed="false">
      <c r="A36" s="4" t="s">
        <v>56</v>
      </c>
      <c r="B36" s="12" t="n">
        <v>349.2282</v>
      </c>
      <c r="C36" s="12" t="n">
        <v>349.2282</v>
      </c>
      <c r="D36" s="12" t="n">
        <v>698.4565</v>
      </c>
      <c r="E36" s="12" t="n">
        <v>698.4565</v>
      </c>
      <c r="F36" s="12" t="n">
        <v>698.4565</v>
      </c>
      <c r="G36" s="12" t="n">
        <v>698.4565</v>
      </c>
      <c r="H36" s="12" t="n">
        <v>349.2282</v>
      </c>
      <c r="I36" s="12" t="n">
        <v>349.2282</v>
      </c>
      <c r="J36" s="12" t="n">
        <v>349.2282</v>
      </c>
      <c r="K36" s="12" t="n">
        <v>349.2282</v>
      </c>
      <c r="L36" s="12" t="n">
        <v>349.2282</v>
      </c>
      <c r="M36" s="12" t="n">
        <v>698.4565</v>
      </c>
      <c r="N36" s="12" t="n">
        <v>698.4565</v>
      </c>
      <c r="O36" s="12" t="n">
        <v>349.2282</v>
      </c>
      <c r="P36" s="12" t="n">
        <v>349.2282</v>
      </c>
      <c r="R36" s="12" t="n">
        <v>349.2282</v>
      </c>
      <c r="S36" s="14" t="s">
        <v>57</v>
      </c>
      <c r="AI36" s="1" t="n">
        <f aca="false">AJ36-AK36</f>
        <v>-2.77179999999998</v>
      </c>
      <c r="AJ36" s="13" t="n">
        <f aca="false">MODE(B36:P36)</f>
        <v>349.2282</v>
      </c>
      <c r="AK36" s="7" t="n">
        <v>352</v>
      </c>
      <c r="AL36" s="4" t="s">
        <v>56</v>
      </c>
    </row>
    <row r="37" customFormat="false" ht="14.4" hidden="false" customHeight="true" outlineLevel="0" collapsed="false">
      <c r="A37" s="4" t="s">
        <v>58</v>
      </c>
      <c r="B37" s="12" t="n">
        <v>369.9944</v>
      </c>
      <c r="C37" s="12" t="n">
        <v>369.9944</v>
      </c>
      <c r="D37" s="12" t="n">
        <v>739.9888</v>
      </c>
      <c r="E37" s="12" t="n">
        <v>369.9944</v>
      </c>
      <c r="F37" s="12" t="n">
        <v>739.9888</v>
      </c>
      <c r="G37" s="12" t="n">
        <v>739.9888</v>
      </c>
      <c r="H37" s="12" t="n">
        <v>369.9944</v>
      </c>
      <c r="I37" s="12" t="n">
        <v>369.9944</v>
      </c>
      <c r="J37" s="12" t="n">
        <v>369.9944</v>
      </c>
      <c r="K37" s="12" t="n">
        <v>369.9944</v>
      </c>
      <c r="L37" s="12" t="n">
        <v>369.9944</v>
      </c>
      <c r="M37" s="12" t="n">
        <v>369.9944</v>
      </c>
      <c r="N37" s="12" t="n">
        <v>739.9888</v>
      </c>
      <c r="O37" s="12" t="n">
        <v>369.9944</v>
      </c>
      <c r="P37" s="12" t="n">
        <v>369.9944</v>
      </c>
      <c r="R37" s="12" t="n">
        <v>369.9944</v>
      </c>
      <c r="S37" s="14" t="s">
        <v>59</v>
      </c>
      <c r="AI37" s="1" t="n">
        <f aca="false">AJ37-AK37</f>
        <v>3.32740000000001</v>
      </c>
      <c r="AJ37" s="13" t="n">
        <f aca="false">MODE(B37:P37)</f>
        <v>369.9944</v>
      </c>
      <c r="AK37" s="7" t="n">
        <v>366.667</v>
      </c>
      <c r="AL37" s="4" t="s">
        <v>58</v>
      </c>
    </row>
    <row r="38" customFormat="false" ht="14.4" hidden="false" customHeight="true" outlineLevel="0" collapsed="false">
      <c r="A38" s="4" t="s">
        <v>6</v>
      </c>
      <c r="B38" s="12" t="n">
        <v>391.9954</v>
      </c>
      <c r="C38" s="12" t="n">
        <v>391.9954</v>
      </c>
      <c r="D38" s="12" t="n">
        <v>783.9909</v>
      </c>
      <c r="E38" s="12" t="n">
        <v>391.9954</v>
      </c>
      <c r="F38" s="12" t="n">
        <v>391.9954</v>
      </c>
      <c r="G38" s="12" t="n">
        <v>783.9909</v>
      </c>
      <c r="H38" s="12" t="n">
        <v>391.9954</v>
      </c>
      <c r="I38" s="12" t="n">
        <v>391.9954</v>
      </c>
      <c r="J38" s="12" t="n">
        <v>391.9954</v>
      </c>
      <c r="K38" s="12" t="n">
        <v>391.9954</v>
      </c>
      <c r="L38" s="12" t="n">
        <v>391.9954</v>
      </c>
      <c r="M38" s="12" t="n">
        <v>391.9954</v>
      </c>
      <c r="N38" s="12" t="n">
        <v>783.9909</v>
      </c>
      <c r="O38" s="12" t="n">
        <v>391.9954</v>
      </c>
      <c r="P38" s="12" t="n">
        <v>391.9954</v>
      </c>
      <c r="R38" s="12" t="n">
        <v>391.9954</v>
      </c>
      <c r="S38" s="14" t="s">
        <v>60</v>
      </c>
      <c r="AI38" s="1" t="n">
        <f aca="false">AJ38-AK38</f>
        <v>0.884400000000028</v>
      </c>
      <c r="AJ38" s="13" t="n">
        <f aca="false">MODE(B38:P38)</f>
        <v>391.9954</v>
      </c>
      <c r="AK38" s="7" t="n">
        <v>391.111</v>
      </c>
      <c r="AL38" s="4" t="s">
        <v>6</v>
      </c>
    </row>
    <row r="39" customFormat="false" ht="14.4" hidden="false" customHeight="true" outlineLevel="0" collapsed="false">
      <c r="A39" s="4" t="s">
        <v>61</v>
      </c>
      <c r="B39" s="12" t="n">
        <v>415.3047</v>
      </c>
      <c r="C39" s="12" t="n">
        <v>415.3047</v>
      </c>
      <c r="D39" s="12" t="n">
        <v>830.6094</v>
      </c>
      <c r="E39" s="12" t="n">
        <v>415.3047</v>
      </c>
      <c r="F39" s="12" t="n">
        <v>415.3047</v>
      </c>
      <c r="G39" s="12" t="n">
        <v>830.6094</v>
      </c>
      <c r="H39" s="12" t="n">
        <v>415.3047</v>
      </c>
      <c r="I39" s="12" t="n">
        <v>415.3047</v>
      </c>
      <c r="J39" s="12" t="n">
        <v>415.3047</v>
      </c>
      <c r="K39" s="12" t="n">
        <v>415.3047</v>
      </c>
      <c r="L39" s="12" t="n">
        <v>415.3047</v>
      </c>
      <c r="M39" s="12" t="n">
        <v>415.3047</v>
      </c>
      <c r="N39" s="12" t="n">
        <v>415.3047</v>
      </c>
      <c r="O39" s="12" t="n">
        <v>415.3047</v>
      </c>
      <c r="P39" s="12" t="n">
        <v>415.3047</v>
      </c>
      <c r="R39" s="12" t="n">
        <v>415.3047</v>
      </c>
      <c r="S39" s="14" t="s">
        <v>62</v>
      </c>
      <c r="AI39" s="1" t="n">
        <f aca="false">AJ39-AK39</f>
        <v>2.80470000000003</v>
      </c>
      <c r="AJ39" s="13" t="n">
        <f aca="false">MODE(B39:P39)</f>
        <v>415.3047</v>
      </c>
      <c r="AK39" s="7" t="n">
        <v>412.5</v>
      </c>
      <c r="AL39" s="4" t="s">
        <v>61</v>
      </c>
    </row>
    <row r="40" customFormat="false" ht="14.4" hidden="false" customHeight="true" outlineLevel="0" collapsed="false">
      <c r="A40" s="16"/>
      <c r="B40" s="16"/>
      <c r="C40" s="16"/>
      <c r="D40" s="12"/>
      <c r="E40" s="16"/>
      <c r="F40" s="16"/>
      <c r="G40" s="12"/>
      <c r="H40" s="16"/>
      <c r="I40" s="16"/>
      <c r="J40" s="16"/>
      <c r="K40" s="16"/>
      <c r="L40" s="16"/>
      <c r="M40" s="16"/>
      <c r="N40" s="16"/>
      <c r="O40" s="16"/>
      <c r="P40" s="16"/>
      <c r="R40" s="12" t="n">
        <v>440</v>
      </c>
      <c r="S40" s="14" t="s">
        <v>63</v>
      </c>
    </row>
    <row r="41" customFormat="false" ht="14.4" hidden="false" customHeight="true" outlineLevel="0" collapsed="false">
      <c r="A41" s="16"/>
      <c r="B41" s="16"/>
      <c r="C41" s="16"/>
      <c r="D41" s="12"/>
      <c r="E41" s="16"/>
      <c r="F41" s="16"/>
      <c r="G41" s="12"/>
      <c r="H41" s="16"/>
      <c r="I41" s="16"/>
      <c r="J41" s="16"/>
      <c r="K41" s="16"/>
      <c r="L41" s="16"/>
      <c r="M41" s="16"/>
      <c r="N41" s="16"/>
      <c r="O41" s="16"/>
      <c r="P41" s="16"/>
      <c r="R41" s="12" t="n">
        <v>466.1638</v>
      </c>
      <c r="S41" s="14" t="s">
        <v>64</v>
      </c>
    </row>
    <row r="42" customFormat="false" ht="14.4" hidden="false" customHeight="true" outlineLevel="0" collapsed="false">
      <c r="A42" s="16"/>
      <c r="B42" s="16"/>
      <c r="C42" s="16"/>
      <c r="D42" s="12"/>
      <c r="E42" s="16"/>
      <c r="F42" s="16"/>
      <c r="G42" s="12"/>
      <c r="H42" s="16"/>
      <c r="I42" s="16"/>
      <c r="J42" s="16"/>
      <c r="K42" s="16"/>
      <c r="L42" s="16"/>
      <c r="M42" s="16"/>
      <c r="N42" s="16"/>
      <c r="O42" s="16"/>
      <c r="P42" s="16"/>
      <c r="R42" s="12" t="n">
        <v>493.8833</v>
      </c>
      <c r="S42" s="14" t="s">
        <v>65</v>
      </c>
    </row>
    <row r="43" customFormat="false" ht="14.4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0"/>
      <c r="P43" s="0"/>
      <c r="Q43" s="0"/>
      <c r="R43" s="12" t="n">
        <v>523.2511</v>
      </c>
      <c r="S43" s="14" t="s">
        <v>66</v>
      </c>
    </row>
    <row r="44" customFormat="false" ht="14.4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0"/>
      <c r="P44" s="0"/>
      <c r="Q44" s="0"/>
      <c r="R44" s="12" t="n">
        <v>554.3653</v>
      </c>
      <c r="S44" s="14" t="s">
        <v>67</v>
      </c>
    </row>
    <row r="45" customFormat="false" ht="14.4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0"/>
      <c r="P45" s="0"/>
      <c r="Q45" s="0"/>
      <c r="R45" s="12" t="n">
        <v>587.3295</v>
      </c>
      <c r="S45" s="14" t="s">
        <v>68</v>
      </c>
    </row>
    <row r="46" customFormat="false" ht="14.4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0"/>
      <c r="P46" s="0"/>
      <c r="Q46" s="0"/>
      <c r="R46" s="12" t="n">
        <v>622.254</v>
      </c>
      <c r="S46" s="14" t="s">
        <v>69</v>
      </c>
    </row>
    <row r="47" customFormat="false" ht="14.4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0"/>
      <c r="P47" s="0"/>
      <c r="Q47" s="0"/>
      <c r="R47" s="12" t="n">
        <v>659.2551</v>
      </c>
      <c r="S47" s="14" t="s">
        <v>70</v>
      </c>
    </row>
    <row r="48" customFormat="false" ht="14.4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0"/>
      <c r="P48" s="0"/>
      <c r="R48" s="12" t="n">
        <v>698.4565</v>
      </c>
      <c r="S48" s="14" t="s">
        <v>71</v>
      </c>
    </row>
    <row r="49" customFormat="false" ht="14.4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0"/>
      <c r="P49" s="0"/>
      <c r="R49" s="12" t="n">
        <v>739.9888</v>
      </c>
      <c r="S49" s="14" t="s">
        <v>72</v>
      </c>
    </row>
    <row r="50" customFormat="false" ht="14.4" hidden="false" customHeight="true" outlineLevel="0" collapsed="false">
      <c r="O50" s="0"/>
      <c r="P50" s="0"/>
      <c r="R50" s="12" t="n">
        <v>783.9909</v>
      </c>
      <c r="S50" s="14" t="s">
        <v>73</v>
      </c>
    </row>
    <row r="51" customFormat="false" ht="14.4" hidden="false" customHeight="true" outlineLevel="0" collapsed="false">
      <c r="O51" s="0"/>
      <c r="P51" s="0"/>
      <c r="R51" s="12" t="n">
        <v>830.6094</v>
      </c>
      <c r="S51" s="14" t="s">
        <v>74</v>
      </c>
    </row>
    <row r="52" customFormat="false" ht="14.4" hidden="false" customHeight="true" outlineLevel="0" collapsed="false">
      <c r="O52" s="0"/>
      <c r="P52" s="0"/>
      <c r="R52" s="12" t="n">
        <v>880</v>
      </c>
      <c r="S52" s="14" t="s">
        <v>75</v>
      </c>
    </row>
    <row r="53" customFormat="false" ht="14.4" hidden="false" customHeight="true" outlineLevel="0" collapsed="false">
      <c r="O53" s="0"/>
      <c r="P53" s="0"/>
      <c r="R53" s="12" t="n">
        <v>932.3275</v>
      </c>
      <c r="S53" s="14" t="s">
        <v>76</v>
      </c>
    </row>
    <row r="54" customFormat="false" ht="14.4" hidden="false" customHeight="true" outlineLevel="0" collapsed="false">
      <c r="O54" s="0"/>
      <c r="P54" s="0"/>
      <c r="R54" s="12" t="n">
        <v>987.7666</v>
      </c>
      <c r="S54" s="14" t="s">
        <v>77</v>
      </c>
    </row>
    <row r="55" customFormat="false" ht="14.4" hidden="false" customHeight="true" outlineLevel="0" collapsed="false">
      <c r="O55" s="0"/>
      <c r="P55" s="0"/>
      <c r="R55" s="0"/>
      <c r="S55" s="0"/>
    </row>
    <row r="56" customFormat="false" ht="14.4" hidden="false" customHeight="true" outlineLevel="0" collapsed="false">
      <c r="F56" s="0"/>
      <c r="G56" s="0"/>
      <c r="H56" s="0"/>
      <c r="O56" s="0"/>
      <c r="P56" s="0"/>
      <c r="R56" s="0"/>
      <c r="S56" s="0"/>
    </row>
    <row r="57" customFormat="false" ht="14.4" hidden="false" customHeight="true" outlineLevel="0" collapsed="false">
      <c r="F57" s="0"/>
      <c r="G57" s="0"/>
      <c r="H57" s="0"/>
      <c r="O57" s="0"/>
      <c r="P57" s="0"/>
      <c r="R57" s="0"/>
      <c r="S57" s="0"/>
    </row>
    <row r="58" customFormat="false" ht="14.4" hidden="false" customHeight="true" outlineLevel="0" collapsed="false">
      <c r="F58" s="0"/>
      <c r="G58" s="0"/>
      <c r="H58" s="0"/>
      <c r="O58" s="0"/>
      <c r="P58" s="0"/>
      <c r="R58" s="0"/>
      <c r="S58" s="0"/>
      <c r="T58" s="0"/>
      <c r="U58" s="0"/>
    </row>
    <row r="59" customFormat="false" ht="14.4" hidden="false" customHeight="true" outlineLevel="0" collapsed="false">
      <c r="F59" s="0"/>
      <c r="G59" s="0"/>
      <c r="H59" s="0"/>
      <c r="O59" s="0"/>
      <c r="P59" s="0"/>
      <c r="R59" s="0"/>
      <c r="S59" s="0"/>
      <c r="T59" s="0"/>
      <c r="U59" s="0"/>
    </row>
    <row r="60" customFormat="false" ht="14.4" hidden="false" customHeight="true" outlineLevel="0" collapsed="false">
      <c r="F60" s="0"/>
      <c r="G60" s="0"/>
      <c r="H60" s="0"/>
      <c r="O60" s="0"/>
      <c r="P60" s="0"/>
      <c r="R60" s="0"/>
      <c r="S60" s="0"/>
      <c r="T60" s="0"/>
      <c r="U60" s="0"/>
    </row>
    <row r="61" customFormat="false" ht="14.4" hidden="false" customHeight="true" outlineLevel="0" collapsed="false">
      <c r="F61" s="0"/>
      <c r="G61" s="0"/>
      <c r="H61" s="0"/>
      <c r="O61" s="0"/>
      <c r="P61" s="0"/>
      <c r="R61" s="0"/>
      <c r="S61" s="0"/>
      <c r="T61" s="0"/>
      <c r="U61" s="0"/>
    </row>
    <row r="62" customFormat="false" ht="14.4" hidden="false" customHeight="true" outlineLevel="0" collapsed="false">
      <c r="F62" s="0"/>
      <c r="G62" s="0"/>
      <c r="H62" s="0"/>
      <c r="O62" s="0"/>
      <c r="P62" s="0"/>
      <c r="R62" s="0"/>
      <c r="S62" s="0"/>
      <c r="T62" s="0"/>
      <c r="U62" s="0"/>
    </row>
    <row r="63" customFormat="false" ht="14.4" hidden="false" customHeight="true" outlineLevel="0" collapsed="false">
      <c r="F63" s="0"/>
      <c r="G63" s="0"/>
      <c r="H63" s="0"/>
      <c r="O63" s="0"/>
      <c r="P63" s="0"/>
      <c r="R63" s="0"/>
      <c r="S63" s="0"/>
    </row>
    <row r="64" customFormat="false" ht="14.4" hidden="false" customHeight="true" outlineLevel="0" collapsed="false">
      <c r="F64" s="0"/>
      <c r="G64" s="0"/>
      <c r="H64" s="0"/>
      <c r="O64" s="0"/>
      <c r="P64" s="0"/>
    </row>
    <row r="65" customFormat="false" ht="14.4" hidden="false" customHeight="true" outlineLevel="0" collapsed="false">
      <c r="F65" s="0"/>
      <c r="G65" s="0"/>
      <c r="H65" s="0"/>
      <c r="O65" s="0"/>
      <c r="P65" s="0"/>
    </row>
    <row r="66" customFormat="false" ht="14.4" hidden="false" customHeight="true" outlineLevel="0" collapsed="false">
      <c r="F66" s="0"/>
      <c r="G66" s="0"/>
      <c r="H66" s="0"/>
      <c r="O66" s="0"/>
      <c r="P66" s="0"/>
    </row>
    <row r="67" customFormat="false" ht="14.4" hidden="false" customHeight="true" outlineLevel="0" collapsed="false">
      <c r="F67" s="0"/>
      <c r="G67" s="0"/>
      <c r="H67" s="0"/>
      <c r="O67" s="0"/>
      <c r="P67" s="0"/>
    </row>
    <row r="68" customFormat="false" ht="14.4" hidden="false" customHeight="true" outlineLevel="0" collapsed="false">
      <c r="F68" s="0"/>
      <c r="G68" s="0"/>
      <c r="H68" s="0"/>
      <c r="O68" s="0"/>
      <c r="P68" s="0"/>
    </row>
    <row r="69" customFormat="false" ht="14.4" hidden="false" customHeight="true" outlineLevel="0" collapsed="false">
      <c r="F69" s="0"/>
      <c r="G69" s="0"/>
      <c r="H69" s="0"/>
      <c r="O69" s="0"/>
      <c r="P69" s="0"/>
    </row>
    <row r="70" customFormat="false" ht="14.4" hidden="false" customHeight="true" outlineLevel="0" collapsed="false">
      <c r="F70" s="0"/>
      <c r="G70" s="0"/>
      <c r="H70" s="0"/>
      <c r="O70" s="0"/>
      <c r="P70" s="0"/>
    </row>
    <row r="71" customFormat="false" ht="14.4" hidden="false" customHeight="true" outlineLevel="0" collapsed="false">
      <c r="F71" s="0"/>
      <c r="G71" s="0"/>
      <c r="H71" s="0"/>
      <c r="O71" s="0"/>
      <c r="P71" s="0"/>
    </row>
    <row r="72" customFormat="false" ht="14.4" hidden="false" customHeight="true" outlineLevel="0" collapsed="false">
      <c r="F72" s="0"/>
      <c r="G72" s="0"/>
      <c r="H72" s="0"/>
    </row>
    <row r="73" customFormat="false" ht="14.4" hidden="false" customHeight="true" outlineLevel="0" collapsed="false">
      <c r="F73" s="0"/>
      <c r="G73" s="0"/>
      <c r="H73" s="0"/>
    </row>
    <row r="74" customFormat="false" ht="14.4" hidden="false" customHeight="true" outlineLevel="0" collapsed="false">
      <c r="F74" s="0"/>
      <c r="G74" s="0"/>
      <c r="H74" s="0"/>
    </row>
    <row r="75" customFormat="false" ht="14.4" hidden="false" customHeight="true" outlineLevel="0" collapsed="false">
      <c r="F75" s="0"/>
      <c r="G75" s="0"/>
      <c r="H75" s="0"/>
    </row>
    <row r="76" customFormat="false" ht="14.4" hidden="false" customHeight="true" outlineLevel="0" collapsed="false">
      <c r="F76" s="0"/>
      <c r="G76" s="0"/>
      <c r="H76" s="0"/>
    </row>
    <row r="77" customFormat="false" ht="14.4" hidden="false" customHeight="true" outlineLevel="0" collapsed="false">
      <c r="F77" s="0"/>
      <c r="G77" s="0"/>
      <c r="H77" s="0"/>
    </row>
    <row r="78" customFormat="false" ht="14.4" hidden="false" customHeight="true" outlineLevel="0" collapsed="false">
      <c r="F78" s="0"/>
      <c r="G78" s="0"/>
      <c r="H78" s="0"/>
    </row>
    <row r="79" customFormat="false" ht="14.4" hidden="false" customHeight="true" outlineLevel="0" collapsed="false">
      <c r="F79" s="0"/>
      <c r="G79" s="0"/>
      <c r="H79" s="0"/>
    </row>
  </sheetData>
  <mergeCells count="2">
    <mergeCell ref="A1:P1"/>
    <mergeCell ref="A26:P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2012-09-16T14:17:13Z</dcterms:created>
  <dc:creator>Julia</dc:creator>
  <dc:description/>
  <dc:language>en-US</dc:language>
  <cp:lastModifiedBy/>
  <cp:lastPrinted>2012-09-17T05:30:46Z</cp:lastPrinted>
  <dcterms:modified xsi:type="dcterms:W3CDTF">2019-02-02T22:12:33Z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