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o\Documents\MASTERS\Masters Project\CURRENT DOCUMENTS\YOU ARE WORKING ON THIS CURRENTLY\THESIS\"/>
    </mc:Choice>
  </mc:AlternateContent>
  <xr:revisionPtr revIDLastSave="0" documentId="13_ncr:1_{A02C9DD0-110C-4AD3-9EAA-154F0F149EFE}" xr6:coauthVersionLast="47" xr6:coauthVersionMax="47" xr10:uidLastSave="{00000000-0000-0000-0000-000000000000}"/>
  <bookViews>
    <workbookView xWindow="-120" yWindow="-120" windowWidth="20730" windowHeight="11310" activeTab="1" xr2:uid="{962950F4-27CD-4665-A8BD-2D8E08F19256}"/>
  </bookViews>
  <sheets>
    <sheet name=" Juvenile Only" sheetId="3" r:id="rId1"/>
    <sheet name="Combined Juveniles" sheetId="1" r:id="rId2"/>
    <sheet name="Physiochemical" sheetId="4" r:id="rId3"/>
    <sheet name="DISCHARGE WET " sheetId="7" r:id="rId4"/>
    <sheet name="Sheet2" sheetId="6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P2" i="7"/>
  <c r="Q2" i="7"/>
  <c r="R2" i="7"/>
  <c r="X2" i="7"/>
  <c r="K3" i="7"/>
  <c r="P3" i="7"/>
  <c r="Q3" i="7"/>
  <c r="R3" i="7"/>
  <c r="X3" i="7"/>
  <c r="K4" i="7"/>
  <c r="P4" i="7"/>
  <c r="Q4" i="7"/>
  <c r="R4" i="7"/>
  <c r="X4" i="7"/>
  <c r="K5" i="7"/>
  <c r="P5" i="7"/>
  <c r="Q5" i="7"/>
  <c r="R5" i="7"/>
  <c r="K6" i="7"/>
  <c r="P6" i="7"/>
  <c r="Q6" i="7"/>
  <c r="R6" i="7"/>
  <c r="K7" i="7"/>
  <c r="P7" i="7"/>
  <c r="Q7" i="7"/>
  <c r="R7" i="7"/>
  <c r="K8" i="7"/>
  <c r="P8" i="7"/>
  <c r="Q8" i="7"/>
  <c r="R8" i="7"/>
  <c r="K9" i="7"/>
  <c r="P9" i="7"/>
  <c r="Q9" i="7"/>
  <c r="R9" i="7"/>
  <c r="K10" i="7"/>
  <c r="P10" i="7"/>
  <c r="Q10" i="7"/>
  <c r="R10" i="7"/>
  <c r="K11" i="7"/>
  <c r="P11" i="7"/>
  <c r="Q11" i="7"/>
  <c r="R11" i="7"/>
  <c r="K12" i="7"/>
  <c r="P12" i="7"/>
  <c r="Q12" i="7"/>
  <c r="R12" i="7"/>
  <c r="K13" i="7"/>
  <c r="P13" i="7"/>
  <c r="Q13" i="7"/>
  <c r="R13" i="7"/>
  <c r="K14" i="7"/>
  <c r="P14" i="7"/>
  <c r="Q14" i="7"/>
  <c r="R14" i="7"/>
  <c r="K15" i="7"/>
  <c r="P15" i="7"/>
  <c r="Q15" i="7"/>
  <c r="R15" i="7"/>
  <c r="K16" i="7"/>
  <c r="P16" i="7"/>
  <c r="Q16" i="7"/>
  <c r="R16" i="7"/>
  <c r="K17" i="7"/>
  <c r="R17" i="7"/>
  <c r="K18" i="7"/>
  <c r="R18" i="7"/>
  <c r="K19" i="7"/>
  <c r="R19" i="7"/>
  <c r="M22" i="7"/>
  <c r="N22" i="7"/>
  <c r="O22" i="7"/>
  <c r="J23" i="7"/>
  <c r="M43" i="7"/>
  <c r="N43" i="7"/>
  <c r="M44" i="7"/>
  <c r="N44" i="7"/>
  <c r="M45" i="7"/>
  <c r="N45" i="7"/>
  <c r="M46" i="7"/>
  <c r="N46" i="7"/>
  <c r="M47" i="7"/>
  <c r="N47" i="7"/>
  <c r="N48" i="7"/>
  <c r="M52" i="7"/>
  <c r="N52" i="7"/>
  <c r="M53" i="7"/>
  <c r="N53" i="7"/>
  <c r="M54" i="7"/>
  <c r="N54" i="7"/>
  <c r="M55" i="7"/>
  <c r="N55" i="7"/>
  <c r="N56" i="7"/>
  <c r="N57" i="7"/>
  <c r="M62" i="7"/>
  <c r="N62" i="7"/>
  <c r="O62" i="7"/>
  <c r="M63" i="7"/>
  <c r="N63" i="7"/>
  <c r="O63" i="7"/>
  <c r="O64" i="7"/>
  <c r="M73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N115" i="7"/>
  <c r="N116" i="7"/>
  <c r="N117" i="7"/>
  <c r="N118" i="7"/>
  <c r="M124" i="7"/>
  <c r="N124" i="7"/>
  <c r="O124" i="7"/>
  <c r="M125" i="7"/>
  <c r="N125" i="7"/>
  <c r="O125" i="7"/>
  <c r="M126" i="7"/>
  <c r="N126" i="7"/>
  <c r="O126" i="7"/>
  <c r="M127" i="7"/>
  <c r="N127" i="7"/>
  <c r="O127" i="7"/>
  <c r="M128" i="7"/>
  <c r="N128" i="7"/>
  <c r="O128" i="7"/>
  <c r="M129" i="7"/>
  <c r="N129" i="7"/>
  <c r="O129" i="7"/>
  <c r="M130" i="7"/>
  <c r="N130" i="7"/>
  <c r="O130" i="7"/>
  <c r="M131" i="7"/>
  <c r="N131" i="7"/>
  <c r="O131" i="7"/>
  <c r="M133" i="7"/>
  <c r="N133" i="7"/>
  <c r="O133" i="7"/>
  <c r="M134" i="7"/>
  <c r="N134" i="7"/>
  <c r="O134" i="7"/>
  <c r="M135" i="7"/>
  <c r="N135" i="7"/>
  <c r="O135" i="7"/>
  <c r="M136" i="7"/>
  <c r="N136" i="7"/>
  <c r="O136" i="7"/>
  <c r="M137" i="7"/>
  <c r="N137" i="7"/>
  <c r="O137" i="7"/>
  <c r="M138" i="7"/>
  <c r="N138" i="7"/>
  <c r="O138" i="7"/>
  <c r="M139" i="7"/>
  <c r="N139" i="7"/>
  <c r="O139" i="7"/>
  <c r="M140" i="7"/>
  <c r="N140" i="7"/>
  <c r="O140" i="7"/>
  <c r="X5" i="7" l="1"/>
  <c r="K23" i="7"/>
  <c r="Q21" i="7"/>
  <c r="O23" i="7"/>
  <c r="R21" i="7"/>
  <c r="P21" i="7"/>
  <c r="R23" i="7" l="1"/>
  <c r="T23" i="7" s="1"/>
</calcChain>
</file>

<file path=xl/sharedStrings.xml><?xml version="1.0" encoding="utf-8"?>
<sst xmlns="http://schemas.openxmlformats.org/spreadsheetml/2006/main" count="19644" uniqueCount="428">
  <si>
    <t>Site</t>
  </si>
  <si>
    <t>Effort</t>
  </si>
  <si>
    <t>Technique</t>
  </si>
  <si>
    <t>Month</t>
  </si>
  <si>
    <t>Duration</t>
  </si>
  <si>
    <t>Overnight</t>
  </si>
  <si>
    <t>n</t>
  </si>
  <si>
    <r>
      <t>Temp (</t>
    </r>
    <r>
      <rPr>
        <b/>
        <sz val="11"/>
        <color theme="1"/>
        <rFont val="Calibri"/>
        <family val="2"/>
      </rPr>
      <t>°C)</t>
    </r>
  </si>
  <si>
    <t>pH</t>
  </si>
  <si>
    <r>
      <t>EC (</t>
    </r>
    <r>
      <rPr>
        <b/>
        <sz val="11"/>
        <color theme="1"/>
        <rFont val="Arial"/>
        <family val="2"/>
      </rPr>
      <t>μ</t>
    </r>
    <r>
      <rPr>
        <b/>
        <sz val="11"/>
        <color theme="1"/>
        <rFont val="Calibri"/>
        <family val="2"/>
        <scheme val="minor"/>
      </rPr>
      <t>S/m)</t>
    </r>
  </si>
  <si>
    <t>TDS (ppm)</t>
  </si>
  <si>
    <t>DF to AF (mm)</t>
  </si>
  <si>
    <t>DG (mm)</t>
  </si>
  <si>
    <t>DA (mm)</t>
  </si>
  <si>
    <t>LH (mm)</t>
  </si>
  <si>
    <t>LV (mm)</t>
  </si>
  <si>
    <t>RH (mm)</t>
  </si>
  <si>
    <t>RV (mm)</t>
  </si>
  <si>
    <t>Eye Index</t>
  </si>
  <si>
    <t>Pattern notes</t>
  </si>
  <si>
    <t>Life stage</t>
  </si>
  <si>
    <t>Blood</t>
  </si>
  <si>
    <t>Genetic Code</t>
  </si>
  <si>
    <t>Tail photo</t>
  </si>
  <si>
    <t>Photo Code</t>
  </si>
  <si>
    <t>PIT</t>
  </si>
  <si>
    <t>GPS</t>
  </si>
  <si>
    <t>Moon Phase</t>
  </si>
  <si>
    <t>Time: Net In</t>
  </si>
  <si>
    <t>Time: Net Retrieval</t>
  </si>
  <si>
    <t>Weight (g)</t>
  </si>
  <si>
    <t>Sex</t>
  </si>
  <si>
    <t>Sabaki</t>
  </si>
  <si>
    <t>GEN</t>
  </si>
  <si>
    <t>August</t>
  </si>
  <si>
    <t>1413hrs</t>
  </si>
  <si>
    <t>yes</t>
  </si>
  <si>
    <t>Jumburu</t>
  </si>
  <si>
    <t>M</t>
  </si>
  <si>
    <t>0902hrs</t>
  </si>
  <si>
    <t>SBEJV04/8</t>
  </si>
  <si>
    <t>Glass eel</t>
  </si>
  <si>
    <t>SBEJV05/8</t>
  </si>
  <si>
    <t>SBEJV03/8</t>
  </si>
  <si>
    <t>SBEJV06/8</t>
  </si>
  <si>
    <t>Elver</t>
  </si>
  <si>
    <t>Snake eel</t>
  </si>
  <si>
    <t>Gufadi</t>
  </si>
  <si>
    <t>Mbinini</t>
  </si>
  <si>
    <t>Fume</t>
  </si>
  <si>
    <t>F</t>
  </si>
  <si>
    <t>SBEJV09/8</t>
  </si>
  <si>
    <t>SBEJV12/8</t>
  </si>
  <si>
    <t>SBEJV10/8</t>
  </si>
  <si>
    <t>SBEJV11/8</t>
  </si>
  <si>
    <r>
      <t>3</t>
    </r>
    <r>
      <rPr>
        <sz val="11"/>
        <color theme="1"/>
        <rFont val="Calibri"/>
        <family val="2"/>
      </rPr>
      <t>°09'11"S 40°07'40"E</t>
    </r>
  </si>
  <si>
    <r>
      <t>3</t>
    </r>
    <r>
      <rPr>
        <sz val="11"/>
        <color theme="1"/>
        <rFont val="Calibri"/>
        <family val="2"/>
      </rPr>
      <t>°08'58"S 40°07'14"E</t>
    </r>
  </si>
  <si>
    <r>
      <t>3</t>
    </r>
    <r>
      <rPr>
        <sz val="11"/>
        <color theme="1"/>
        <rFont val="Calibri"/>
        <family val="2"/>
      </rPr>
      <t>°09'12"S 40°07'41"E</t>
    </r>
  </si>
  <si>
    <r>
      <t>3</t>
    </r>
    <r>
      <rPr>
        <sz val="11"/>
        <color theme="1"/>
        <rFont val="Calibri"/>
        <family val="2"/>
      </rPr>
      <t>°08'52"S 40°07'28"E</t>
    </r>
  </si>
  <si>
    <t>Moonrise</t>
  </si>
  <si>
    <t>Moonset</t>
  </si>
  <si>
    <t>0948hrs</t>
  </si>
  <si>
    <t>0925hrs</t>
  </si>
  <si>
    <t>2211hrs</t>
  </si>
  <si>
    <t>2238hrs</t>
  </si>
  <si>
    <t>1317hrs</t>
  </si>
  <si>
    <t>1414hrs</t>
  </si>
  <si>
    <t>1444hrs</t>
  </si>
  <si>
    <t>2252hrs</t>
  </si>
  <si>
    <t>0846hrs</t>
  </si>
  <si>
    <t>0927hrs</t>
  </si>
  <si>
    <t>2338hrs</t>
  </si>
  <si>
    <t>SBEJV08/8</t>
  </si>
  <si>
    <t>Season</t>
  </si>
  <si>
    <t>Wet+Dry</t>
  </si>
  <si>
    <t>Biotope</t>
  </si>
  <si>
    <t xml:space="preserve">Rocky/Muddy </t>
  </si>
  <si>
    <t>Vegetation edges</t>
  </si>
  <si>
    <t>S/N_ID Number</t>
  </si>
  <si>
    <t>English Name</t>
  </si>
  <si>
    <t>TL (cm)</t>
  </si>
  <si>
    <t>SL (cm)</t>
  </si>
  <si>
    <t>Local name)</t>
  </si>
  <si>
    <t xml:space="preserve">Species </t>
  </si>
  <si>
    <t>Family</t>
  </si>
  <si>
    <t>Koe</t>
  </si>
  <si>
    <t>Kamba</t>
  </si>
  <si>
    <t>SBEJV17/8</t>
  </si>
  <si>
    <t>Waxing Creascent</t>
  </si>
  <si>
    <t>First Quarter</t>
  </si>
  <si>
    <t>SBEJV15/8</t>
  </si>
  <si>
    <t>Scylla serrata</t>
  </si>
  <si>
    <t>Portunidae</t>
  </si>
  <si>
    <t>Ophichthidae</t>
  </si>
  <si>
    <t>Tiger tooth croaker</t>
  </si>
  <si>
    <t>Sciaenidae</t>
  </si>
  <si>
    <t>Otolithes ruber</t>
  </si>
  <si>
    <t>Sudan catfish</t>
  </si>
  <si>
    <t>Bagrus docmak</t>
  </si>
  <si>
    <t>Bagridae </t>
  </si>
  <si>
    <t>Mud crab</t>
  </si>
  <si>
    <t>prawns</t>
  </si>
  <si>
    <t>SBEJV07/8</t>
  </si>
  <si>
    <t>SBEJV13/8</t>
  </si>
  <si>
    <t>SBEJV14/8</t>
  </si>
  <si>
    <t>Cichlidae</t>
  </si>
  <si>
    <t>1213hrs</t>
  </si>
  <si>
    <t>2235hrs</t>
  </si>
  <si>
    <t>1105hrs</t>
  </si>
  <si>
    <t>1140hrs</t>
  </si>
  <si>
    <t>1112hrs</t>
  </si>
  <si>
    <t>SBEJV16/8</t>
  </si>
  <si>
    <t>SBEJV18/8</t>
  </si>
  <si>
    <t>SBEJV22/8</t>
  </si>
  <si>
    <t>SBEJV19/8</t>
  </si>
  <si>
    <t>SBEJV21/8</t>
  </si>
  <si>
    <t>SBEJV20/8</t>
  </si>
  <si>
    <t>SBEJV23/8</t>
  </si>
  <si>
    <t>1107hrs</t>
  </si>
  <si>
    <t>1136hrs</t>
  </si>
  <si>
    <t>1401hrs</t>
  </si>
  <si>
    <t>1150hrs</t>
  </si>
  <si>
    <t>1005hrs</t>
  </si>
  <si>
    <t>1220hrs</t>
  </si>
  <si>
    <t>SBEJV24/8</t>
  </si>
  <si>
    <t>SBEJV25/8</t>
  </si>
  <si>
    <t>SBEJV26/8</t>
  </si>
  <si>
    <t>SBEJV27/8</t>
  </si>
  <si>
    <t>SBEJV28/8</t>
  </si>
  <si>
    <t>Wanning Gibbous</t>
  </si>
  <si>
    <t>0933hrs</t>
  </si>
  <si>
    <t>SBEJV29/8</t>
  </si>
  <si>
    <t>SBEJV30/8</t>
  </si>
  <si>
    <t>SBEJV31/8</t>
  </si>
  <si>
    <t>SBEJV32/8</t>
  </si>
  <si>
    <t>SBEJV33/8</t>
  </si>
  <si>
    <t>SBEJV34/8</t>
  </si>
  <si>
    <t>Anguilla marmorata</t>
  </si>
  <si>
    <t>Anguilla bengalensis</t>
  </si>
  <si>
    <t>Anguilla mossaambica</t>
  </si>
  <si>
    <t>Anguillidae</t>
  </si>
  <si>
    <t>Glossogobius giuris</t>
  </si>
  <si>
    <t>Gobiidae</t>
  </si>
  <si>
    <t>Tank goby</t>
  </si>
  <si>
    <t>Anguilla mossambica</t>
  </si>
  <si>
    <t>Bagridae</t>
  </si>
  <si>
    <t>Anguilla begalensis</t>
  </si>
  <si>
    <t>Anguillla mossambica</t>
  </si>
  <si>
    <t>JULY</t>
  </si>
  <si>
    <t>0917hrs</t>
  </si>
  <si>
    <t>0856hrs</t>
  </si>
  <si>
    <t>Last Quarter</t>
  </si>
  <si>
    <t>1144hrs</t>
  </si>
  <si>
    <t>1205hrs</t>
  </si>
  <si>
    <t>SBEJV01/8</t>
  </si>
  <si>
    <t>SBEJV02/8</t>
  </si>
  <si>
    <t>Wet</t>
  </si>
  <si>
    <t>1033hrs</t>
  </si>
  <si>
    <t>0914hrs</t>
  </si>
  <si>
    <t>Diamond mullet</t>
  </si>
  <si>
    <t>Planiliza alata</t>
  </si>
  <si>
    <t>Mugilidae</t>
  </si>
  <si>
    <t>0938hrs</t>
  </si>
  <si>
    <t>1015hrs</t>
  </si>
  <si>
    <t>1110hrs</t>
  </si>
  <si>
    <t>1236hrs</t>
  </si>
  <si>
    <t>1235hrs</t>
  </si>
  <si>
    <t>SBEJV36/8</t>
  </si>
  <si>
    <t>SBEJV37/8</t>
  </si>
  <si>
    <t>SBEJV38/8</t>
  </si>
  <si>
    <t>SBEJV39/8</t>
  </si>
  <si>
    <t>SBEJV40/8</t>
  </si>
  <si>
    <t>SBEJV42/8</t>
  </si>
  <si>
    <t>SBEJV43/8</t>
  </si>
  <si>
    <t>unkown</t>
  </si>
  <si>
    <t>1118hrs</t>
  </si>
  <si>
    <t>0844hrs</t>
  </si>
  <si>
    <t>1204hrs</t>
  </si>
  <si>
    <t>0906hrs</t>
  </si>
  <si>
    <t>1031hrs</t>
  </si>
  <si>
    <t>0937hrs</t>
  </si>
  <si>
    <t>1017hrs</t>
  </si>
  <si>
    <t>1058hrs</t>
  </si>
  <si>
    <t>1102hrs</t>
  </si>
  <si>
    <t>1123hrs</t>
  </si>
  <si>
    <t>Dry</t>
  </si>
  <si>
    <t>Mkunga</t>
  </si>
  <si>
    <t>25th/09/21</t>
  </si>
  <si>
    <t>September</t>
  </si>
  <si>
    <t>1135hrs</t>
  </si>
  <si>
    <t>0845hrs</t>
  </si>
  <si>
    <t>Depth (cm)</t>
  </si>
  <si>
    <t>Date</t>
  </si>
  <si>
    <t>0813hrs</t>
  </si>
  <si>
    <t>1210hrs</t>
  </si>
  <si>
    <t>0900hrs</t>
  </si>
  <si>
    <t>Parapara</t>
  </si>
  <si>
    <t>0928hrs</t>
  </si>
  <si>
    <t>0955hrs</t>
  </si>
  <si>
    <t>26th/09/21</t>
  </si>
  <si>
    <t>0958hrs</t>
  </si>
  <si>
    <t>1032hrs</t>
  </si>
  <si>
    <t>0952hrs</t>
  </si>
  <si>
    <t>1113hrs</t>
  </si>
  <si>
    <t>1041hrs</t>
  </si>
  <si>
    <t>1010hrs</t>
  </si>
  <si>
    <t>1054hrs</t>
  </si>
  <si>
    <t>1045hrs</t>
  </si>
  <si>
    <t>27th/09/21</t>
  </si>
  <si>
    <t>1016hrs</t>
  </si>
  <si>
    <t>1053hrs</t>
  </si>
  <si>
    <t>1038hrs</t>
  </si>
  <si>
    <t>1049hrs</t>
  </si>
  <si>
    <t>28th/09/21</t>
  </si>
  <si>
    <t>1129hrs</t>
  </si>
  <si>
    <t>1057hrs</t>
  </si>
  <si>
    <t>1219hrs</t>
  </si>
  <si>
    <t>1146hrs</t>
  </si>
  <si>
    <t>1108hrs</t>
  </si>
  <si>
    <t>1056hrs</t>
  </si>
  <si>
    <t>Standard Length (cm)</t>
  </si>
  <si>
    <t>Total Length (cm)</t>
  </si>
  <si>
    <t>1243hrs</t>
  </si>
  <si>
    <t>1019hrs</t>
  </si>
  <si>
    <t>1050hrs</t>
  </si>
  <si>
    <t>1248hrs</t>
  </si>
  <si>
    <r>
      <t>3</t>
    </r>
    <r>
      <rPr>
        <sz val="11"/>
        <color theme="1"/>
        <rFont val="Calibri"/>
        <family val="2"/>
      </rPr>
      <t>°08'53"S 40°07'29"E</t>
    </r>
  </si>
  <si>
    <r>
      <t>3</t>
    </r>
    <r>
      <rPr>
        <sz val="11"/>
        <color theme="1"/>
        <rFont val="Calibri"/>
        <family val="2"/>
      </rPr>
      <t>°08'52"S 40°07'29"E</t>
    </r>
  </si>
  <si>
    <r>
      <t>3</t>
    </r>
    <r>
      <rPr>
        <sz val="11"/>
        <color theme="1"/>
        <rFont val="Calibri"/>
        <family val="2"/>
      </rPr>
      <t>°08'58"S 40°07'13"E</t>
    </r>
  </si>
  <si>
    <r>
      <t>3</t>
    </r>
    <r>
      <rPr>
        <sz val="11"/>
        <color theme="1"/>
        <rFont val="Calibri"/>
        <family val="2"/>
      </rPr>
      <t>°08'57"S 40°07'19"E</t>
    </r>
  </si>
  <si>
    <t>SBEJV44/8</t>
  </si>
  <si>
    <t>SBEJV41/8</t>
  </si>
  <si>
    <t>SBEJV45/8</t>
  </si>
  <si>
    <t>SBEJV46/8</t>
  </si>
  <si>
    <t>SBEJV47/8</t>
  </si>
  <si>
    <t>SBEJV48/8</t>
  </si>
  <si>
    <t>SBEJV49/8</t>
  </si>
  <si>
    <t>SBEJV50/8</t>
  </si>
  <si>
    <t>SBEJV35/8</t>
  </si>
  <si>
    <t>SBEJV57/9</t>
  </si>
  <si>
    <t>SBEJV58/9</t>
  </si>
  <si>
    <t>November</t>
  </si>
  <si>
    <t>Black Jumburu</t>
  </si>
  <si>
    <t>23/11/21</t>
  </si>
  <si>
    <t>1510hrs</t>
  </si>
  <si>
    <t>0840hrs</t>
  </si>
  <si>
    <t>0930hrs</t>
  </si>
  <si>
    <t>0935hrs</t>
  </si>
  <si>
    <t>1522hrs</t>
  </si>
  <si>
    <t>1020hrs</t>
  </si>
  <si>
    <t>1411hrs</t>
  </si>
  <si>
    <t>1429hrs</t>
  </si>
  <si>
    <t>24/11/21</t>
  </si>
  <si>
    <t>DG (cm)</t>
  </si>
  <si>
    <t>SBEJV54/8</t>
  </si>
  <si>
    <t>SBEJV55/8</t>
  </si>
  <si>
    <t>SBEJV56/8</t>
  </si>
  <si>
    <t>0931hrs</t>
  </si>
  <si>
    <t>0911hrs</t>
  </si>
  <si>
    <t>1256hrs</t>
  </si>
  <si>
    <t>1533hrs</t>
  </si>
  <si>
    <t>1044hrs</t>
  </si>
  <si>
    <t>1022hrs</t>
  </si>
  <si>
    <t>19/10/21</t>
  </si>
  <si>
    <t>1040hrs</t>
  </si>
  <si>
    <t>1048hrs</t>
  </si>
  <si>
    <t>1021hrs</t>
  </si>
  <si>
    <t>0853hrs</t>
  </si>
  <si>
    <t>25/11/21</t>
  </si>
  <si>
    <t>1137hrs</t>
  </si>
  <si>
    <t>1111hrs</t>
  </si>
  <si>
    <t>SBEJV69/11</t>
  </si>
  <si>
    <t>SBEJV70/11</t>
  </si>
  <si>
    <t>1055hrs</t>
  </si>
  <si>
    <t>1026hrs</t>
  </si>
  <si>
    <t>SBEJV71/11</t>
  </si>
  <si>
    <t>SBEJV72/11</t>
  </si>
  <si>
    <t>SBEJV73/11</t>
  </si>
  <si>
    <t>1059hrs</t>
  </si>
  <si>
    <t>26/11/21</t>
  </si>
  <si>
    <t>1225hrs</t>
  </si>
  <si>
    <t>1159hrs</t>
  </si>
  <si>
    <t>1002hrs</t>
  </si>
  <si>
    <t>1013hrs</t>
  </si>
  <si>
    <t>SBEJV74/11</t>
  </si>
  <si>
    <t>1128hrs</t>
  </si>
  <si>
    <t>SBEJV75/11</t>
  </si>
  <si>
    <t>SBEJV76/11</t>
  </si>
  <si>
    <t>SBEJV77/11</t>
  </si>
  <si>
    <t>SBEJV78/11</t>
  </si>
  <si>
    <t>SBEJV79/11</t>
  </si>
  <si>
    <t>October</t>
  </si>
  <si>
    <t>SBEJV59/10</t>
  </si>
  <si>
    <t>SBEJV60/10</t>
  </si>
  <si>
    <t>SBEJV61/10</t>
  </si>
  <si>
    <t>SBEJV62/10</t>
  </si>
  <si>
    <t>SBEJV63/10</t>
  </si>
  <si>
    <t>SBEJV67/10</t>
  </si>
  <si>
    <t>SBEJV66/10</t>
  </si>
  <si>
    <t>SBEJV64/10</t>
  </si>
  <si>
    <t>SBEJV65/10</t>
  </si>
  <si>
    <t>SBEJV68/10</t>
  </si>
  <si>
    <t>Pisonodophis boro</t>
  </si>
  <si>
    <t>Full moon</t>
  </si>
  <si>
    <t>1731hrs</t>
  </si>
  <si>
    <t>1711hrs</t>
  </si>
  <si>
    <t>December</t>
  </si>
  <si>
    <t>January</t>
  </si>
  <si>
    <t>February</t>
  </si>
  <si>
    <t>March</t>
  </si>
  <si>
    <t>19/10/22</t>
  </si>
  <si>
    <t>22/10/21</t>
  </si>
  <si>
    <t>21/10/21</t>
  </si>
  <si>
    <t>0714hrs</t>
  </si>
  <si>
    <t>0717hrs</t>
  </si>
  <si>
    <t>1441hrs</t>
  </si>
  <si>
    <t>0909hrs</t>
  </si>
  <si>
    <t>0806hrs</t>
  </si>
  <si>
    <t>0753hrs</t>
  </si>
  <si>
    <t>1116hrs</t>
  </si>
  <si>
    <t>152.0.8</t>
  </si>
  <si>
    <t>Riffle</t>
  </si>
  <si>
    <t>Sabaki bridge</t>
  </si>
  <si>
    <t>Pool</t>
  </si>
  <si>
    <t xml:space="preserve">Sabaki bridge </t>
  </si>
  <si>
    <t>Sabaki bridge (up the bridge)</t>
  </si>
  <si>
    <t>Close to estuary</t>
  </si>
  <si>
    <t>30/08/2021</t>
  </si>
  <si>
    <t>29/08/2021</t>
  </si>
  <si>
    <t>28/08/2021</t>
  </si>
  <si>
    <t xml:space="preserve">Vegetation edges </t>
  </si>
  <si>
    <t>July</t>
  </si>
  <si>
    <t>Riffles</t>
  </si>
  <si>
    <t xml:space="preserve">River sabaki </t>
  </si>
  <si>
    <t>30/06/2021</t>
  </si>
  <si>
    <t>June</t>
  </si>
  <si>
    <t>29/06/2021</t>
  </si>
  <si>
    <t>Sabaki bridge (upper side of bridge)</t>
  </si>
  <si>
    <t xml:space="preserve">Saabaki bridge </t>
  </si>
  <si>
    <t>28/06/2021</t>
  </si>
  <si>
    <t xml:space="preserve">Sabaki estuary </t>
  </si>
  <si>
    <t>Sabaki estuary</t>
  </si>
  <si>
    <t>April</t>
  </si>
  <si>
    <t>Lower Sabaki_tsanganyikoni</t>
  </si>
  <si>
    <t>Lower Sabaki_Bridge</t>
  </si>
  <si>
    <t>Turbidity</t>
  </si>
  <si>
    <t>TDS(mg/l)</t>
  </si>
  <si>
    <t>Salinity (ppt)</t>
  </si>
  <si>
    <t>Dissolved oxgyen mg/l</t>
  </si>
  <si>
    <t xml:space="preserve">Biotope </t>
  </si>
  <si>
    <t xml:space="preserve">River name </t>
  </si>
  <si>
    <t>Sampling session</t>
  </si>
  <si>
    <t xml:space="preserve">Month </t>
  </si>
  <si>
    <t xml:space="preserve">Season </t>
  </si>
  <si>
    <t>21/1/2022</t>
  </si>
  <si>
    <t>Lower Sabaki</t>
  </si>
  <si>
    <t>22/1/22</t>
  </si>
  <si>
    <t>23/1/22</t>
  </si>
  <si>
    <t>24/1/22</t>
  </si>
  <si>
    <t>Sabaki Tilapia</t>
  </si>
  <si>
    <t>Karange</t>
  </si>
  <si>
    <t>Uknown</t>
  </si>
  <si>
    <t>Unknown</t>
  </si>
  <si>
    <t>23/01/22</t>
  </si>
  <si>
    <t>24/01/22</t>
  </si>
  <si>
    <t>0951hrs</t>
  </si>
  <si>
    <t>1120hrs</t>
  </si>
  <si>
    <t>1206hrs</t>
  </si>
  <si>
    <t>1143hrs</t>
  </si>
  <si>
    <t>Conductivity (EC) (µS/cm)</t>
  </si>
  <si>
    <t>Tem (°c)</t>
  </si>
  <si>
    <t>Number of sampling points</t>
  </si>
  <si>
    <r>
      <t>Discharge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</si>
  <si>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t>Averaga CSA (m2)</t>
  </si>
  <si>
    <t xml:space="preserve">Average depth (m) </t>
  </si>
  <si>
    <t>Average width (m)</t>
  </si>
  <si>
    <t>Mean_Velocity (m/s)</t>
  </si>
  <si>
    <t>Sec</t>
  </si>
  <si>
    <t xml:space="preserve">Time </t>
  </si>
  <si>
    <t>Distance (m)</t>
  </si>
  <si>
    <t>24/1/2021</t>
  </si>
  <si>
    <t>22/1/2021</t>
  </si>
  <si>
    <t xml:space="preserve">width </t>
  </si>
  <si>
    <t>29/11/2021</t>
  </si>
  <si>
    <t>width</t>
  </si>
  <si>
    <t>Velocity (m/s)</t>
  </si>
  <si>
    <t>Pool (Ppoint 4)</t>
  </si>
  <si>
    <t>Beyond bridge</t>
  </si>
  <si>
    <t>Pool (Ppoint 3)</t>
  </si>
  <si>
    <t>Riffle (Point 1)</t>
  </si>
  <si>
    <t>Riffle (river channel)</t>
  </si>
  <si>
    <t>Depth (m)_3</t>
  </si>
  <si>
    <t>Depth (m)_2</t>
  </si>
  <si>
    <t>Depth (m)_1</t>
  </si>
  <si>
    <t>Average depth_depth profile_(m)</t>
  </si>
  <si>
    <t>Interval (m)/width_3</t>
  </si>
  <si>
    <t>Interval (m)/width_2</t>
  </si>
  <si>
    <t>Interval (m)/width_1</t>
  </si>
  <si>
    <t>Distance btwn/interval (m)</t>
  </si>
  <si>
    <t>DATE</t>
  </si>
  <si>
    <t>Time (Sec)</t>
  </si>
  <si>
    <t xml:space="preserve">Average </t>
  </si>
  <si>
    <t xml:space="preserve">Total </t>
  </si>
  <si>
    <t>2 min 23 sec</t>
  </si>
  <si>
    <t>2 min 41 sec</t>
  </si>
  <si>
    <t xml:space="preserve">5 min 18 second </t>
  </si>
  <si>
    <t>CSA_3_(m2)</t>
  </si>
  <si>
    <t>CSA_2 _(m2)</t>
  </si>
  <si>
    <t>Cross section area (CSA)_1_ (m2)</t>
  </si>
  <si>
    <t>Interval (m)</t>
  </si>
  <si>
    <t>River</t>
  </si>
  <si>
    <t>Anguillla marmorata</t>
  </si>
  <si>
    <t>White Shrimp</t>
  </si>
  <si>
    <t>Penaeus indicus</t>
  </si>
  <si>
    <t>Penaeidae</t>
  </si>
  <si>
    <t>Oreochromis mossambicus</t>
  </si>
  <si>
    <t>Mozambique tilapia</t>
  </si>
  <si>
    <t>Africa river gobby</t>
  </si>
  <si>
    <t>Stenogobius kenyae</t>
  </si>
  <si>
    <t>Barbus oxyrhynchus</t>
  </si>
  <si>
    <t>Pangani barb</t>
  </si>
  <si>
    <t>Cyprinidae</t>
  </si>
  <si>
    <t>African longfine eel</t>
  </si>
  <si>
    <t>Indian mottled eel</t>
  </si>
  <si>
    <t>Giant mottled eel</t>
  </si>
  <si>
    <t>Mkunga nyoka</t>
  </si>
  <si>
    <t>Oreochromis spirulus spirulus</t>
  </si>
  <si>
    <t>Sudan Catfish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</si>
</sst>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576B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00CC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textRotation="90"/>
    </xf>
    <xf numFmtId="164" fontId="1" fillId="3" borderId="1" xfId="0" applyNumberFormat="1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1" fillId="5" borderId="1" xfId="0" applyFont="1" applyFill="1" applyBorder="1" applyAlignment="1">
      <alignment horizontal="center" textRotation="90"/>
    </xf>
    <xf numFmtId="0" fontId="0" fillId="6" borderId="2" xfId="0" applyFill="1" applyBorder="1" applyAlignment="1">
      <alignment horizontal="center" textRotation="90"/>
    </xf>
    <xf numFmtId="0" fontId="0" fillId="2" borderId="1" xfId="0" applyFill="1" applyBorder="1"/>
    <xf numFmtId="0" fontId="0" fillId="5" borderId="1" xfId="0" applyFill="1" applyBorder="1"/>
    <xf numFmtId="0" fontId="0" fillId="6" borderId="3" xfId="0" applyFill="1" applyBorder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0" borderId="4" xfId="0" applyBorder="1"/>
    <xf numFmtId="0" fontId="8" fillId="5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9" borderId="0" xfId="0" applyFill="1"/>
    <xf numFmtId="0" fontId="1" fillId="2" borderId="3" xfId="0" applyFont="1" applyFill="1" applyBorder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5" fillId="2" borderId="0" xfId="0" applyFont="1" applyFill="1" applyAlignment="1">
      <alignment horizontal="center" textRotation="90"/>
    </xf>
    <xf numFmtId="0" fontId="1" fillId="5" borderId="0" xfId="0" applyFont="1" applyFill="1" applyAlignment="1">
      <alignment horizontal="center" textRotation="90"/>
    </xf>
    <xf numFmtId="0" fontId="0" fillId="6" borderId="0" xfId="0" applyFill="1" applyAlignment="1">
      <alignment horizontal="center" textRotation="90"/>
    </xf>
    <xf numFmtId="0" fontId="1" fillId="10" borderId="0" xfId="0" applyFont="1" applyFill="1"/>
    <xf numFmtId="14" fontId="0" fillId="0" borderId="0" xfId="0" applyNumberFormat="1"/>
    <xf numFmtId="14" fontId="0" fillId="9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8" fillId="0" borderId="1" xfId="0" applyFont="1" applyBorder="1"/>
    <xf numFmtId="0" fontId="0" fillId="0" borderId="3" xfId="0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River channel_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Cross section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68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'DISCHARGE WET '!$K$1</c:f>
              <c:strCache>
                <c:ptCount val="1"/>
                <c:pt idx="0">
                  <c:v>Average depth_depth profile_(m)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'DISCHARGE WET '!$J$2:$J$19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'DISCHARGE WET '!$K$2:$K$19</c:f>
              <c:numCache>
                <c:formatCode>General</c:formatCode>
                <c:ptCount val="18"/>
                <c:pt idx="0">
                  <c:v>0</c:v>
                </c:pt>
                <c:pt idx="1">
                  <c:v>0.22666666666666666</c:v>
                </c:pt>
                <c:pt idx="2">
                  <c:v>0.26</c:v>
                </c:pt>
                <c:pt idx="3">
                  <c:v>0.32333333333333331</c:v>
                </c:pt>
                <c:pt idx="4">
                  <c:v>0.38999999999999996</c:v>
                </c:pt>
                <c:pt idx="5">
                  <c:v>0.45</c:v>
                </c:pt>
                <c:pt idx="6">
                  <c:v>0.52</c:v>
                </c:pt>
                <c:pt idx="7">
                  <c:v>2.0466666666666669</c:v>
                </c:pt>
                <c:pt idx="8">
                  <c:v>0.56333333333333335</c:v>
                </c:pt>
                <c:pt idx="9">
                  <c:v>0.62333333333333329</c:v>
                </c:pt>
                <c:pt idx="10">
                  <c:v>0.71666666666666667</c:v>
                </c:pt>
                <c:pt idx="11">
                  <c:v>1.8</c:v>
                </c:pt>
                <c:pt idx="12">
                  <c:v>0.91</c:v>
                </c:pt>
                <c:pt idx="13">
                  <c:v>3.4499999999999997</c:v>
                </c:pt>
                <c:pt idx="14">
                  <c:v>0.31</c:v>
                </c:pt>
                <c:pt idx="15">
                  <c:v>0.98</c:v>
                </c:pt>
                <c:pt idx="16">
                  <c:v>1.2</c:v>
                </c:pt>
                <c:pt idx="17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7-4ED4-8259-75370CD4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34523416"/>
        <c:axId val="382565768"/>
      </c:areaChart>
      <c:catAx>
        <c:axId val="3345234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Width (m)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/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5768"/>
        <c:crosses val="autoZero"/>
        <c:auto val="1"/>
        <c:lblAlgn val="ctr"/>
        <c:lblOffset val="100"/>
        <c:noMultiLvlLbl val="0"/>
      </c:catAx>
      <c:valAx>
        <c:axId val="3825657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Depth (m)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2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161925</xdr:colOff>
      <xdr:row>1</xdr:row>
      <xdr:rowOff>190506</xdr:rowOff>
    </xdr:from>
    <xdr:to>
      <xdr:col>34</xdr:col>
      <xdr:colOff>466725</xdr:colOff>
      <xdr:row>16</xdr:row>
      <xdr:rowOff>38106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F0104-F252-47AF-BB73-0B8CCD6F4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F5C4-1F02-4286-9A0C-FF7C14AA56BC}">
  <dimension ref="A1:AR77"/>
  <sheetViews>
    <sheetView topLeftCell="C1" workbookViewId="0">
      <pane ySplit="1" topLeftCell="A70" activePane="bottomLeft" state="frozen"/>
      <selection pane="bottomLeft" activeCell="R72" sqref="R72"/>
    </sheetView>
  </sheetViews>
  <sheetFormatPr defaultRowHeight="15" x14ac:dyDescent="0.25"/>
  <cols>
    <col min="1" max="1" width="11" bestFit="1" customWidth="1"/>
    <col min="5" max="5" width="18.7109375" bestFit="1" customWidth="1"/>
    <col min="7" max="7" width="16.7109375" bestFit="1" customWidth="1"/>
    <col min="8" max="8" width="10.85546875" bestFit="1" customWidth="1"/>
    <col min="9" max="9" width="16.85546875" bestFit="1" customWidth="1"/>
    <col min="10" max="10" width="7.7109375" bestFit="1" customWidth="1"/>
    <col min="18" max="18" width="21.7109375" style="17" bestFit="1" customWidth="1"/>
    <col min="20" max="20" width="11.140625" bestFit="1" customWidth="1"/>
  </cols>
  <sheetData>
    <row r="1" spans="1:44" ht="96.75" x14ac:dyDescent="0.25">
      <c r="A1" s="1" t="s">
        <v>78</v>
      </c>
      <c r="B1" s="1" t="s">
        <v>0</v>
      </c>
      <c r="C1" s="1" t="s">
        <v>1</v>
      </c>
      <c r="D1" s="1" t="s">
        <v>2</v>
      </c>
      <c r="E1" s="1" t="s">
        <v>26</v>
      </c>
      <c r="F1" s="1" t="s">
        <v>73</v>
      </c>
      <c r="G1" s="1" t="s">
        <v>75</v>
      </c>
      <c r="H1" s="1" t="s">
        <v>3</v>
      </c>
      <c r="I1" s="1" t="s">
        <v>27</v>
      </c>
      <c r="J1" s="1" t="s">
        <v>59</v>
      </c>
      <c r="K1" s="1" t="s">
        <v>60</v>
      </c>
      <c r="L1" s="2" t="s">
        <v>28</v>
      </c>
      <c r="M1" s="3" t="s">
        <v>29</v>
      </c>
      <c r="N1" s="3" t="s">
        <v>4</v>
      </c>
      <c r="O1" s="3" t="s">
        <v>5</v>
      </c>
      <c r="P1" s="3" t="s">
        <v>82</v>
      </c>
      <c r="Q1" s="3" t="s">
        <v>79</v>
      </c>
      <c r="R1" s="4" t="s">
        <v>83</v>
      </c>
      <c r="S1" s="4"/>
      <c r="T1" s="4" t="s">
        <v>84</v>
      </c>
      <c r="U1" s="4" t="s">
        <v>6</v>
      </c>
      <c r="V1" s="5" t="s">
        <v>80</v>
      </c>
      <c r="W1" s="5" t="s">
        <v>81</v>
      </c>
      <c r="X1" s="1" t="s">
        <v>0</v>
      </c>
      <c r="Y1" s="1" t="s">
        <v>2</v>
      </c>
      <c r="Z1" s="7" t="s">
        <v>11</v>
      </c>
      <c r="AA1" s="7" t="s">
        <v>13</v>
      </c>
      <c r="AB1" s="27" t="s">
        <v>253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19</v>
      </c>
      <c r="AI1" s="7" t="s">
        <v>20</v>
      </c>
      <c r="AJ1" s="7" t="s">
        <v>21</v>
      </c>
      <c r="AK1" s="7" t="s">
        <v>22</v>
      </c>
      <c r="AL1" s="7" t="s">
        <v>23</v>
      </c>
      <c r="AM1" s="7" t="s">
        <v>24</v>
      </c>
      <c r="AN1" s="8" t="s">
        <v>25</v>
      </c>
      <c r="AO1" s="1" t="s">
        <v>7</v>
      </c>
      <c r="AP1" s="1" t="s">
        <v>8</v>
      </c>
      <c r="AQ1" s="1" t="s">
        <v>9</v>
      </c>
      <c r="AR1" s="6" t="s">
        <v>10</v>
      </c>
    </row>
    <row r="2" spans="1:44" x14ac:dyDescent="0.25">
      <c r="A2" s="14" t="s">
        <v>154</v>
      </c>
      <c r="B2" s="14" t="s">
        <v>32</v>
      </c>
      <c r="C2" s="14">
        <v>2</v>
      </c>
      <c r="D2" s="14" t="s">
        <v>33</v>
      </c>
      <c r="E2" t="s">
        <v>55</v>
      </c>
      <c r="F2" s="14" t="s">
        <v>156</v>
      </c>
      <c r="G2" s="14" t="s">
        <v>77</v>
      </c>
      <c r="H2" s="14" t="s">
        <v>148</v>
      </c>
      <c r="I2" s="14" t="s">
        <v>151</v>
      </c>
      <c r="J2" s="14" t="s">
        <v>152</v>
      </c>
      <c r="K2" s="14" t="s">
        <v>153</v>
      </c>
      <c r="L2" s="14" t="s">
        <v>157</v>
      </c>
      <c r="M2" s="14" t="s">
        <v>158</v>
      </c>
      <c r="N2" s="14"/>
      <c r="O2" s="14" t="s">
        <v>36</v>
      </c>
      <c r="P2" s="14" t="s">
        <v>41</v>
      </c>
      <c r="Q2" s="14" t="s">
        <v>41</v>
      </c>
      <c r="R2" s="34" t="s">
        <v>144</v>
      </c>
      <c r="S2" s="14"/>
      <c r="T2" s="14" t="s">
        <v>140</v>
      </c>
      <c r="U2" s="14">
        <v>1</v>
      </c>
      <c r="V2" s="14">
        <v>5.4</v>
      </c>
      <c r="W2" s="14"/>
      <c r="X2" s="14"/>
      <c r="Y2" s="14"/>
      <c r="Z2">
        <v>135.29599999999999</v>
      </c>
      <c r="AA2">
        <v>131.928</v>
      </c>
      <c r="AB2">
        <v>1.2</v>
      </c>
      <c r="AC2">
        <v>54.384</v>
      </c>
      <c r="AD2">
        <v>48.853999999999999</v>
      </c>
      <c r="AE2">
        <v>50.773000000000003</v>
      </c>
      <c r="AF2">
        <v>49.911999999999999</v>
      </c>
      <c r="AO2" s="35"/>
    </row>
    <row r="3" spans="1:44" x14ac:dyDescent="0.25">
      <c r="A3" s="14" t="s">
        <v>155</v>
      </c>
      <c r="B3" s="14" t="s">
        <v>32</v>
      </c>
      <c r="C3" s="14">
        <v>2</v>
      </c>
      <c r="D3" s="14" t="s">
        <v>33</v>
      </c>
      <c r="E3" t="s">
        <v>55</v>
      </c>
      <c r="F3" s="14" t="s">
        <v>156</v>
      </c>
      <c r="G3" s="14" t="s">
        <v>77</v>
      </c>
      <c r="H3" s="14" t="s">
        <v>148</v>
      </c>
      <c r="I3" s="14" t="s">
        <v>151</v>
      </c>
      <c r="J3" s="14" t="s">
        <v>152</v>
      </c>
      <c r="K3" s="14" t="s">
        <v>153</v>
      </c>
      <c r="L3" s="14" t="s">
        <v>157</v>
      </c>
      <c r="M3" s="14" t="s">
        <v>158</v>
      </c>
      <c r="N3" s="14"/>
      <c r="O3" s="14" t="s">
        <v>36</v>
      </c>
      <c r="P3" s="14" t="s">
        <v>41</v>
      </c>
      <c r="Q3" s="14" t="s">
        <v>41</v>
      </c>
      <c r="R3" s="34" t="s">
        <v>138</v>
      </c>
      <c r="S3" s="14"/>
      <c r="T3" s="14" t="s">
        <v>140</v>
      </c>
      <c r="U3" s="14">
        <v>1</v>
      </c>
      <c r="V3" s="14">
        <v>5.3</v>
      </c>
      <c r="W3" s="14"/>
      <c r="X3" s="14"/>
      <c r="Y3" s="14"/>
      <c r="Z3">
        <v>102.01900000000001</v>
      </c>
      <c r="AA3">
        <v>61.219000000000001</v>
      </c>
      <c r="AB3">
        <v>1.4</v>
      </c>
      <c r="AC3">
        <v>72.546999999999997</v>
      </c>
      <c r="AD3">
        <v>60.497999999999998</v>
      </c>
      <c r="AE3">
        <v>64.677000000000007</v>
      </c>
      <c r="AF3">
        <v>64.994</v>
      </c>
      <c r="AO3" s="35"/>
    </row>
    <row r="4" spans="1:44" x14ac:dyDescent="0.25">
      <c r="A4" t="s">
        <v>43</v>
      </c>
      <c r="B4" t="s">
        <v>32</v>
      </c>
      <c r="C4">
        <v>4</v>
      </c>
      <c r="D4" t="s">
        <v>33</v>
      </c>
      <c r="E4" s="14" t="s">
        <v>56</v>
      </c>
      <c r="F4" s="14" t="s">
        <v>74</v>
      </c>
      <c r="G4" s="14" t="s">
        <v>77</v>
      </c>
      <c r="H4" t="s">
        <v>34</v>
      </c>
      <c r="I4" s="14" t="s">
        <v>88</v>
      </c>
      <c r="J4" s="14" t="s">
        <v>62</v>
      </c>
      <c r="K4" t="s">
        <v>61</v>
      </c>
      <c r="L4" t="s">
        <v>35</v>
      </c>
      <c r="M4" t="s">
        <v>39</v>
      </c>
      <c r="O4" t="s">
        <v>36</v>
      </c>
      <c r="P4" t="s">
        <v>41</v>
      </c>
      <c r="Q4" s="17"/>
      <c r="R4" s="17" t="s">
        <v>138</v>
      </c>
      <c r="S4" s="17"/>
      <c r="T4" t="s">
        <v>140</v>
      </c>
      <c r="U4">
        <v>1</v>
      </c>
      <c r="V4">
        <v>5.7</v>
      </c>
      <c r="Z4">
        <v>153.96</v>
      </c>
      <c r="AA4">
        <v>134.54300000000001</v>
      </c>
      <c r="AB4">
        <v>1.5</v>
      </c>
      <c r="AC4">
        <v>57.156999999999996</v>
      </c>
      <c r="AD4">
        <v>47.01</v>
      </c>
      <c r="AE4">
        <v>62.707000000000001</v>
      </c>
      <c r="AF4">
        <v>65.471000000000004</v>
      </c>
    </row>
    <row r="5" spans="1:44" x14ac:dyDescent="0.25">
      <c r="A5" t="s">
        <v>40</v>
      </c>
      <c r="B5" t="s">
        <v>32</v>
      </c>
      <c r="C5">
        <v>4</v>
      </c>
      <c r="D5" t="s">
        <v>33</v>
      </c>
      <c r="E5" s="14" t="s">
        <v>56</v>
      </c>
      <c r="F5" s="14" t="s">
        <v>74</v>
      </c>
      <c r="G5" s="14" t="s">
        <v>77</v>
      </c>
      <c r="H5" t="s">
        <v>34</v>
      </c>
      <c r="I5" s="14" t="s">
        <v>88</v>
      </c>
      <c r="J5" s="14" t="s">
        <v>62</v>
      </c>
      <c r="K5" t="s">
        <v>61</v>
      </c>
      <c r="L5" t="s">
        <v>35</v>
      </c>
      <c r="M5" t="s">
        <v>39</v>
      </c>
      <c r="O5" t="s">
        <v>36</v>
      </c>
      <c r="P5" t="s">
        <v>41</v>
      </c>
      <c r="Q5" s="17"/>
      <c r="R5" s="17" t="s">
        <v>137</v>
      </c>
      <c r="S5" s="17"/>
      <c r="T5" t="s">
        <v>140</v>
      </c>
      <c r="U5">
        <v>1</v>
      </c>
      <c r="V5">
        <v>5</v>
      </c>
      <c r="Z5">
        <v>130.89400000000001</v>
      </c>
      <c r="AA5">
        <v>99.149000000000001</v>
      </c>
      <c r="AB5">
        <v>1.8</v>
      </c>
      <c r="AC5">
        <v>71.072000000000003</v>
      </c>
      <c r="AD5">
        <v>67.313999999999993</v>
      </c>
      <c r="AE5">
        <v>66.373999999999995</v>
      </c>
      <c r="AF5">
        <v>76.507000000000005</v>
      </c>
    </row>
    <row r="6" spans="1:44" x14ac:dyDescent="0.25">
      <c r="A6" t="s">
        <v>42</v>
      </c>
      <c r="B6" t="s">
        <v>32</v>
      </c>
      <c r="C6">
        <v>4</v>
      </c>
      <c r="D6" t="s">
        <v>33</v>
      </c>
      <c r="E6" s="14" t="s">
        <v>56</v>
      </c>
      <c r="F6" s="14" t="s">
        <v>74</v>
      </c>
      <c r="G6" s="14" t="s">
        <v>77</v>
      </c>
      <c r="H6" t="s">
        <v>34</v>
      </c>
      <c r="I6" s="14" t="s">
        <v>88</v>
      </c>
      <c r="J6" s="14" t="s">
        <v>62</v>
      </c>
      <c r="K6" t="s">
        <v>61</v>
      </c>
      <c r="L6" t="s">
        <v>35</v>
      </c>
      <c r="M6" t="s">
        <v>39</v>
      </c>
      <c r="O6" t="s">
        <v>36</v>
      </c>
      <c r="P6" t="s">
        <v>41</v>
      </c>
      <c r="Q6" s="17"/>
      <c r="R6" s="17" t="s">
        <v>139</v>
      </c>
      <c r="S6" s="17"/>
      <c r="T6" t="s">
        <v>140</v>
      </c>
      <c r="U6">
        <v>1</v>
      </c>
      <c r="V6">
        <v>5.2</v>
      </c>
      <c r="Z6">
        <v>107.43899999999999</v>
      </c>
      <c r="AA6">
        <v>80.161000000000001</v>
      </c>
      <c r="AB6">
        <v>1.6</v>
      </c>
      <c r="AC6">
        <v>70.344999999999999</v>
      </c>
      <c r="AD6">
        <v>53.676000000000002</v>
      </c>
      <c r="AE6">
        <v>65.814999999999998</v>
      </c>
      <c r="AF6">
        <v>47.902000000000001</v>
      </c>
    </row>
    <row r="7" spans="1:44" x14ac:dyDescent="0.25">
      <c r="A7" t="s">
        <v>44</v>
      </c>
      <c r="B7" t="s">
        <v>32</v>
      </c>
      <c r="C7">
        <v>3</v>
      </c>
      <c r="D7" t="s">
        <v>33</v>
      </c>
      <c r="E7" s="14" t="s">
        <v>58</v>
      </c>
      <c r="F7" s="14" t="s">
        <v>74</v>
      </c>
      <c r="G7" s="15" t="s">
        <v>76</v>
      </c>
      <c r="H7" t="s">
        <v>34</v>
      </c>
      <c r="I7" s="14" t="s">
        <v>88</v>
      </c>
      <c r="J7" s="14" t="s">
        <v>62</v>
      </c>
      <c r="K7" t="s">
        <v>61</v>
      </c>
      <c r="L7" t="s">
        <v>65</v>
      </c>
      <c r="M7" t="s">
        <v>66</v>
      </c>
      <c r="O7" t="s">
        <v>36</v>
      </c>
      <c r="P7" t="s">
        <v>45</v>
      </c>
      <c r="Q7" s="17"/>
      <c r="R7" s="17" t="s">
        <v>144</v>
      </c>
      <c r="S7" s="17"/>
      <c r="T7" t="s">
        <v>140</v>
      </c>
      <c r="U7">
        <v>1</v>
      </c>
      <c r="V7">
        <v>10.1</v>
      </c>
      <c r="Z7">
        <v>137.57</v>
      </c>
      <c r="AA7">
        <v>95.41</v>
      </c>
      <c r="AB7">
        <v>3.1</v>
      </c>
      <c r="AC7">
        <v>92.984999999999999</v>
      </c>
      <c r="AD7">
        <v>94.010999999999996</v>
      </c>
      <c r="AE7">
        <v>95.804000000000002</v>
      </c>
      <c r="AF7">
        <v>98.241</v>
      </c>
    </row>
    <row r="8" spans="1:44" x14ac:dyDescent="0.25">
      <c r="A8" t="s">
        <v>102</v>
      </c>
      <c r="B8" t="s">
        <v>32</v>
      </c>
      <c r="C8">
        <v>1</v>
      </c>
      <c r="D8" t="s">
        <v>33</v>
      </c>
      <c r="E8" s="14" t="s">
        <v>57</v>
      </c>
      <c r="F8" s="14" t="s">
        <v>74</v>
      </c>
      <c r="G8" t="s">
        <v>77</v>
      </c>
      <c r="H8" t="s">
        <v>34</v>
      </c>
      <c r="I8" s="14" t="s">
        <v>88</v>
      </c>
      <c r="J8" s="14" t="s">
        <v>62</v>
      </c>
      <c r="K8" t="s">
        <v>61</v>
      </c>
      <c r="L8" t="s">
        <v>67</v>
      </c>
      <c r="M8" t="s">
        <v>68</v>
      </c>
      <c r="O8" t="s">
        <v>36</v>
      </c>
      <c r="P8" t="s">
        <v>41</v>
      </c>
      <c r="R8" s="17" t="s">
        <v>138</v>
      </c>
      <c r="T8" t="s">
        <v>140</v>
      </c>
      <c r="U8">
        <v>1</v>
      </c>
      <c r="V8">
        <v>5.6</v>
      </c>
      <c r="Z8">
        <v>109.694</v>
      </c>
      <c r="AA8">
        <v>107.405</v>
      </c>
      <c r="AB8">
        <v>1.8</v>
      </c>
      <c r="AC8">
        <v>68.126000000000005</v>
      </c>
      <c r="AD8">
        <v>67.647000000000006</v>
      </c>
      <c r="AE8">
        <v>66.527000000000001</v>
      </c>
      <c r="AF8">
        <v>71.072000000000003</v>
      </c>
    </row>
    <row r="9" spans="1:44" x14ac:dyDescent="0.25">
      <c r="A9" t="s">
        <v>72</v>
      </c>
      <c r="B9" t="s">
        <v>32</v>
      </c>
      <c r="C9">
        <v>2</v>
      </c>
      <c r="D9" t="s">
        <v>33</v>
      </c>
      <c r="E9" t="s">
        <v>55</v>
      </c>
      <c r="F9" s="14" t="s">
        <v>74</v>
      </c>
      <c r="G9" t="s">
        <v>77</v>
      </c>
      <c r="H9" t="s">
        <v>34</v>
      </c>
      <c r="I9" s="14" t="s">
        <v>88</v>
      </c>
      <c r="J9" s="14" t="s">
        <v>62</v>
      </c>
      <c r="K9" t="s">
        <v>61</v>
      </c>
      <c r="L9" t="s">
        <v>67</v>
      </c>
      <c r="M9" t="s">
        <v>68</v>
      </c>
      <c r="O9" t="s">
        <v>36</v>
      </c>
      <c r="P9" t="s">
        <v>41</v>
      </c>
      <c r="R9" s="17" t="s">
        <v>138</v>
      </c>
      <c r="T9" t="s">
        <v>140</v>
      </c>
      <c r="U9">
        <v>1</v>
      </c>
      <c r="V9">
        <v>5.3</v>
      </c>
      <c r="Z9">
        <v>119.01900000000001</v>
      </c>
      <c r="AA9">
        <v>109.69</v>
      </c>
      <c r="AB9">
        <v>1.2</v>
      </c>
      <c r="AC9">
        <v>66.393000000000001</v>
      </c>
      <c r="AD9">
        <v>57.13</v>
      </c>
      <c r="AE9">
        <v>64.582999999999998</v>
      </c>
      <c r="AF9">
        <v>66.47</v>
      </c>
    </row>
    <row r="10" spans="1:44" x14ac:dyDescent="0.25">
      <c r="A10" t="s">
        <v>51</v>
      </c>
      <c r="B10" t="s">
        <v>32</v>
      </c>
      <c r="C10">
        <v>3</v>
      </c>
      <c r="D10" t="s">
        <v>33</v>
      </c>
      <c r="E10" s="14" t="s">
        <v>58</v>
      </c>
      <c r="F10" s="14" t="s">
        <v>74</v>
      </c>
      <c r="G10" t="s">
        <v>76</v>
      </c>
      <c r="H10" t="s">
        <v>34</v>
      </c>
      <c r="I10" s="14" t="s">
        <v>88</v>
      </c>
      <c r="J10" t="s">
        <v>63</v>
      </c>
      <c r="K10" t="s">
        <v>64</v>
      </c>
      <c r="L10" t="s">
        <v>65</v>
      </c>
      <c r="M10" t="s">
        <v>69</v>
      </c>
      <c r="O10" t="s">
        <v>36</v>
      </c>
      <c r="P10" t="s">
        <v>41</v>
      </c>
      <c r="R10" s="17" t="s">
        <v>139</v>
      </c>
      <c r="S10" s="17"/>
      <c r="T10" t="s">
        <v>140</v>
      </c>
      <c r="U10">
        <v>1</v>
      </c>
      <c r="V10">
        <v>5.7</v>
      </c>
      <c r="Z10">
        <v>216.262</v>
      </c>
      <c r="AA10">
        <v>188.262</v>
      </c>
      <c r="AB10">
        <v>2.2000000000000002</v>
      </c>
      <c r="AC10">
        <v>70.841999999999999</v>
      </c>
      <c r="AD10">
        <v>67.528000000000006</v>
      </c>
      <c r="AE10">
        <v>65.784999999999997</v>
      </c>
      <c r="AF10">
        <v>64.994</v>
      </c>
    </row>
    <row r="11" spans="1:44" x14ac:dyDescent="0.25">
      <c r="A11" t="s">
        <v>52</v>
      </c>
      <c r="B11" t="s">
        <v>32</v>
      </c>
      <c r="C11">
        <v>4</v>
      </c>
      <c r="D11" t="s">
        <v>33</v>
      </c>
      <c r="E11" s="14" t="s">
        <v>56</v>
      </c>
      <c r="F11" s="14" t="s">
        <v>74</v>
      </c>
      <c r="G11" t="s">
        <v>77</v>
      </c>
      <c r="H11" t="s">
        <v>34</v>
      </c>
      <c r="I11" s="14" t="s">
        <v>88</v>
      </c>
      <c r="J11" t="s">
        <v>63</v>
      </c>
      <c r="K11" t="s">
        <v>64</v>
      </c>
      <c r="L11" t="s">
        <v>35</v>
      </c>
      <c r="M11" t="s">
        <v>70</v>
      </c>
      <c r="O11" t="s">
        <v>36</v>
      </c>
      <c r="P11" t="s">
        <v>41</v>
      </c>
      <c r="R11" s="17" t="s">
        <v>139</v>
      </c>
      <c r="T11" t="s">
        <v>140</v>
      </c>
      <c r="U11">
        <v>1</v>
      </c>
      <c r="V11">
        <v>5.7</v>
      </c>
      <c r="Z11">
        <v>66.506</v>
      </c>
      <c r="AA11">
        <v>64.251999999999995</v>
      </c>
      <c r="AB11">
        <v>2</v>
      </c>
      <c r="AC11">
        <v>70.284000000000006</v>
      </c>
      <c r="AD11">
        <v>74.12</v>
      </c>
      <c r="AE11">
        <v>67.257000000000005</v>
      </c>
      <c r="AF11">
        <v>78.625</v>
      </c>
    </row>
    <row r="12" spans="1:44" x14ac:dyDescent="0.25">
      <c r="A12" t="s">
        <v>53</v>
      </c>
      <c r="B12" t="s">
        <v>32</v>
      </c>
      <c r="C12">
        <v>4</v>
      </c>
      <c r="D12" t="s">
        <v>33</v>
      </c>
      <c r="E12" s="14" t="s">
        <v>56</v>
      </c>
      <c r="F12" s="14" t="s">
        <v>74</v>
      </c>
      <c r="G12" t="s">
        <v>77</v>
      </c>
      <c r="H12" t="s">
        <v>34</v>
      </c>
      <c r="I12" s="14" t="s">
        <v>88</v>
      </c>
      <c r="J12" t="s">
        <v>63</v>
      </c>
      <c r="K12" t="s">
        <v>64</v>
      </c>
      <c r="L12" t="s">
        <v>35</v>
      </c>
      <c r="M12" t="s">
        <v>70</v>
      </c>
      <c r="O12" t="s">
        <v>36</v>
      </c>
      <c r="P12" t="s">
        <v>41</v>
      </c>
      <c r="R12" s="17" t="s">
        <v>138</v>
      </c>
      <c r="T12" t="s">
        <v>140</v>
      </c>
      <c r="U12">
        <v>1</v>
      </c>
      <c r="V12">
        <v>5.5</v>
      </c>
      <c r="Z12">
        <v>112.25700000000001</v>
      </c>
      <c r="AA12">
        <v>110.678</v>
      </c>
      <c r="AB12">
        <v>1.8</v>
      </c>
      <c r="AC12">
        <v>68.994</v>
      </c>
      <c r="AD12">
        <v>67.674000000000007</v>
      </c>
      <c r="AE12">
        <v>65.678899999999999</v>
      </c>
      <c r="AF12">
        <v>69.457999999999998</v>
      </c>
    </row>
    <row r="13" spans="1:44" x14ac:dyDescent="0.25">
      <c r="A13" t="s">
        <v>54</v>
      </c>
      <c r="B13" t="s">
        <v>32</v>
      </c>
      <c r="C13">
        <v>4</v>
      </c>
      <c r="D13" t="s">
        <v>33</v>
      </c>
      <c r="E13" s="14" t="s">
        <v>56</v>
      </c>
      <c r="F13" s="14" t="s">
        <v>74</v>
      </c>
      <c r="G13" t="s">
        <v>77</v>
      </c>
      <c r="H13" t="s">
        <v>34</v>
      </c>
      <c r="I13" s="14" t="s">
        <v>88</v>
      </c>
      <c r="J13" t="s">
        <v>63</v>
      </c>
      <c r="K13" t="s">
        <v>64</v>
      </c>
      <c r="L13" t="s">
        <v>35</v>
      </c>
      <c r="M13" t="s">
        <v>70</v>
      </c>
      <c r="O13" t="s">
        <v>36</v>
      </c>
      <c r="P13" t="s">
        <v>41</v>
      </c>
      <c r="R13" s="17" t="s">
        <v>144</v>
      </c>
      <c r="T13" t="s">
        <v>140</v>
      </c>
      <c r="U13">
        <v>1</v>
      </c>
      <c r="V13">
        <v>4.9000000000000004</v>
      </c>
      <c r="Z13">
        <v>90.695999999999998</v>
      </c>
      <c r="AA13">
        <v>59.777000000000001</v>
      </c>
      <c r="AB13">
        <v>1.2</v>
      </c>
      <c r="AC13">
        <v>62.795999999999999</v>
      </c>
      <c r="AD13">
        <v>56.677</v>
      </c>
      <c r="AE13">
        <v>61.216000000000001</v>
      </c>
      <c r="AF13">
        <v>60.475000000000001</v>
      </c>
    </row>
    <row r="14" spans="1:44" x14ac:dyDescent="0.25">
      <c r="A14" t="s">
        <v>103</v>
      </c>
      <c r="B14" t="s">
        <v>32</v>
      </c>
      <c r="C14">
        <v>2</v>
      </c>
      <c r="D14" t="s">
        <v>33</v>
      </c>
      <c r="E14" t="s">
        <v>55</v>
      </c>
      <c r="F14" s="14" t="s">
        <v>74</v>
      </c>
      <c r="G14" t="s">
        <v>77</v>
      </c>
      <c r="H14" t="s">
        <v>34</v>
      </c>
      <c r="I14" s="14" t="s">
        <v>88</v>
      </c>
      <c r="J14" t="s">
        <v>63</v>
      </c>
      <c r="K14" t="s">
        <v>64</v>
      </c>
      <c r="L14" t="s">
        <v>319</v>
      </c>
      <c r="M14" t="s">
        <v>182</v>
      </c>
      <c r="O14" t="s">
        <v>36</v>
      </c>
      <c r="P14" t="s">
        <v>41</v>
      </c>
      <c r="R14" s="17" t="s">
        <v>138</v>
      </c>
      <c r="T14" t="s">
        <v>140</v>
      </c>
      <c r="U14">
        <v>1</v>
      </c>
      <c r="V14">
        <v>5.4</v>
      </c>
      <c r="Z14">
        <v>199.37899999999999</v>
      </c>
      <c r="AA14">
        <v>181.21600000000001</v>
      </c>
      <c r="AB14">
        <v>1.1000000000000001</v>
      </c>
      <c r="AC14">
        <v>74.686000000000007</v>
      </c>
      <c r="AD14">
        <v>64.582999999999998</v>
      </c>
      <c r="AE14">
        <v>66.373999999999995</v>
      </c>
      <c r="AF14">
        <v>66.393000000000001</v>
      </c>
    </row>
    <row r="15" spans="1:44" x14ac:dyDescent="0.25">
      <c r="A15" t="s">
        <v>104</v>
      </c>
      <c r="B15" t="s">
        <v>32</v>
      </c>
      <c r="C15">
        <v>2</v>
      </c>
      <c r="D15" t="s">
        <v>33</v>
      </c>
      <c r="E15" t="s">
        <v>55</v>
      </c>
      <c r="F15" s="14" t="s">
        <v>74</v>
      </c>
      <c r="G15" t="s">
        <v>77</v>
      </c>
      <c r="H15" t="s">
        <v>34</v>
      </c>
      <c r="I15" s="14" t="s">
        <v>88</v>
      </c>
      <c r="J15" t="s">
        <v>63</v>
      </c>
      <c r="K15" t="s">
        <v>64</v>
      </c>
      <c r="L15" t="s">
        <v>319</v>
      </c>
      <c r="M15" t="s">
        <v>182</v>
      </c>
      <c r="O15" t="s">
        <v>36</v>
      </c>
      <c r="P15" t="s">
        <v>41</v>
      </c>
      <c r="R15" s="17" t="s">
        <v>138</v>
      </c>
      <c r="T15" t="s">
        <v>140</v>
      </c>
      <c r="U15">
        <v>1</v>
      </c>
      <c r="V15">
        <v>5.3</v>
      </c>
      <c r="Z15">
        <v>117.628</v>
      </c>
      <c r="AA15">
        <v>110.39700000000001</v>
      </c>
      <c r="AB15">
        <v>1.3</v>
      </c>
      <c r="AC15">
        <v>67.894000000000005</v>
      </c>
      <c r="AD15">
        <v>62.478999999999999</v>
      </c>
      <c r="AE15">
        <v>63.978000000000002</v>
      </c>
      <c r="AF15">
        <v>65.748999999999995</v>
      </c>
    </row>
    <row r="16" spans="1:44" x14ac:dyDescent="0.25">
      <c r="A16" t="s">
        <v>90</v>
      </c>
      <c r="B16" t="s">
        <v>32</v>
      </c>
      <c r="C16">
        <v>3</v>
      </c>
      <c r="D16" t="s">
        <v>33</v>
      </c>
      <c r="E16" s="14" t="s">
        <v>58</v>
      </c>
      <c r="F16" s="14" t="s">
        <v>74</v>
      </c>
      <c r="G16" t="s">
        <v>76</v>
      </c>
      <c r="H16" t="s">
        <v>34</v>
      </c>
      <c r="I16" s="14" t="s">
        <v>89</v>
      </c>
      <c r="J16" t="s">
        <v>110</v>
      </c>
      <c r="K16" t="s">
        <v>109</v>
      </c>
      <c r="L16" t="s">
        <v>35</v>
      </c>
      <c r="M16" t="s">
        <v>108</v>
      </c>
      <c r="O16" t="s">
        <v>36</v>
      </c>
      <c r="P16" t="s">
        <v>41</v>
      </c>
      <c r="R16" s="17" t="s">
        <v>138</v>
      </c>
      <c r="T16" t="s">
        <v>140</v>
      </c>
      <c r="U16">
        <v>1</v>
      </c>
      <c r="V16">
        <v>5.6</v>
      </c>
      <c r="Z16">
        <v>108.15900000000001</v>
      </c>
      <c r="AA16">
        <v>105.245</v>
      </c>
      <c r="AB16">
        <v>2</v>
      </c>
      <c r="AC16">
        <v>69.457999999999998</v>
      </c>
      <c r="AD16">
        <v>67.415000000000006</v>
      </c>
      <c r="AE16">
        <v>65.748000000000005</v>
      </c>
      <c r="AF16">
        <v>78.015000000000001</v>
      </c>
    </row>
    <row r="17" spans="1:32" x14ac:dyDescent="0.25">
      <c r="A17" t="s">
        <v>87</v>
      </c>
      <c r="B17" t="s">
        <v>32</v>
      </c>
      <c r="C17">
        <v>3</v>
      </c>
      <c r="D17" t="s">
        <v>33</v>
      </c>
      <c r="E17" s="14" t="s">
        <v>58</v>
      </c>
      <c r="F17" s="14" t="s">
        <v>74</v>
      </c>
      <c r="G17" t="s">
        <v>76</v>
      </c>
      <c r="H17" t="s">
        <v>34</v>
      </c>
      <c r="I17" s="14" t="s">
        <v>89</v>
      </c>
      <c r="J17" t="s">
        <v>110</v>
      </c>
      <c r="K17" t="s">
        <v>109</v>
      </c>
      <c r="L17" t="s">
        <v>35</v>
      </c>
      <c r="M17" t="s">
        <v>108</v>
      </c>
      <c r="O17" t="s">
        <v>36</v>
      </c>
      <c r="P17" t="s">
        <v>41</v>
      </c>
      <c r="R17" s="17" t="s">
        <v>144</v>
      </c>
      <c r="T17" t="s">
        <v>140</v>
      </c>
      <c r="U17">
        <v>1</v>
      </c>
      <c r="V17">
        <v>5.3</v>
      </c>
      <c r="Z17">
        <v>86.908000000000001</v>
      </c>
      <c r="AA17">
        <v>61.972000000000001</v>
      </c>
      <c r="AB17">
        <v>1.3</v>
      </c>
      <c r="AC17">
        <v>69.138999999999996</v>
      </c>
      <c r="AD17">
        <v>59.978999999999999</v>
      </c>
      <c r="AE17">
        <v>59.715000000000003</v>
      </c>
      <c r="AF17">
        <v>65.504000000000005</v>
      </c>
    </row>
    <row r="18" spans="1:32" x14ac:dyDescent="0.25">
      <c r="A18" t="s">
        <v>111</v>
      </c>
      <c r="B18" t="s">
        <v>32</v>
      </c>
      <c r="C18">
        <v>3</v>
      </c>
      <c r="D18" t="s">
        <v>33</v>
      </c>
      <c r="E18" s="14" t="s">
        <v>58</v>
      </c>
      <c r="F18" s="14" t="s">
        <v>74</v>
      </c>
      <c r="G18" t="s">
        <v>76</v>
      </c>
      <c r="H18" t="s">
        <v>34</v>
      </c>
      <c r="I18" s="14" t="s">
        <v>89</v>
      </c>
      <c r="J18" t="s">
        <v>110</v>
      </c>
      <c r="K18" t="s">
        <v>109</v>
      </c>
      <c r="L18" t="s">
        <v>35</v>
      </c>
      <c r="M18" t="s">
        <v>108</v>
      </c>
      <c r="O18" t="s">
        <v>36</v>
      </c>
      <c r="P18" t="s">
        <v>41</v>
      </c>
      <c r="R18" s="17" t="s">
        <v>138</v>
      </c>
      <c r="T18" t="s">
        <v>140</v>
      </c>
      <c r="U18">
        <v>1</v>
      </c>
      <c r="V18">
        <v>4.9000000000000004</v>
      </c>
      <c r="Z18">
        <v>114.303</v>
      </c>
      <c r="AA18">
        <v>121.261</v>
      </c>
      <c r="AB18">
        <v>1.7</v>
      </c>
      <c r="AC18">
        <v>67.289000000000001</v>
      </c>
      <c r="AD18">
        <v>69.156999999999996</v>
      </c>
      <c r="AE18">
        <v>57.15</v>
      </c>
      <c r="AF18">
        <v>59.021999999999998</v>
      </c>
    </row>
    <row r="19" spans="1:32" x14ac:dyDescent="0.25">
      <c r="A19" t="s">
        <v>112</v>
      </c>
      <c r="B19" t="s">
        <v>32</v>
      </c>
      <c r="C19">
        <v>3</v>
      </c>
      <c r="D19" t="s">
        <v>33</v>
      </c>
      <c r="E19" s="14" t="s">
        <v>58</v>
      </c>
      <c r="F19" s="15" t="s">
        <v>74</v>
      </c>
      <c r="G19" t="s">
        <v>76</v>
      </c>
      <c r="H19" t="s">
        <v>34</v>
      </c>
      <c r="I19" s="14" t="s">
        <v>89</v>
      </c>
      <c r="J19" t="s">
        <v>110</v>
      </c>
      <c r="K19" t="s">
        <v>109</v>
      </c>
      <c r="L19" t="s">
        <v>35</v>
      </c>
      <c r="M19" t="s">
        <v>108</v>
      </c>
      <c r="O19" t="s">
        <v>36</v>
      </c>
      <c r="P19" t="s">
        <v>41</v>
      </c>
      <c r="R19" s="17" t="s">
        <v>144</v>
      </c>
      <c r="T19" t="s">
        <v>140</v>
      </c>
      <c r="U19">
        <v>1</v>
      </c>
      <c r="V19">
        <v>5.3</v>
      </c>
      <c r="Z19">
        <v>48.365000000000002</v>
      </c>
      <c r="AA19">
        <v>101.27500000000001</v>
      </c>
      <c r="AB19">
        <v>1.9</v>
      </c>
      <c r="AC19">
        <v>63.478999999999999</v>
      </c>
      <c r="AD19">
        <v>58.963999999999999</v>
      </c>
      <c r="AE19">
        <v>59.021999999999998</v>
      </c>
      <c r="AF19">
        <v>57.453000000000003</v>
      </c>
    </row>
    <row r="20" spans="1:32" x14ac:dyDescent="0.25">
      <c r="A20" t="s">
        <v>113</v>
      </c>
      <c r="B20" t="s">
        <v>32</v>
      </c>
      <c r="C20">
        <v>1</v>
      </c>
      <c r="D20" t="s">
        <v>33</v>
      </c>
      <c r="E20" s="14" t="s">
        <v>57</v>
      </c>
      <c r="F20" s="15" t="s">
        <v>74</v>
      </c>
      <c r="G20" t="s">
        <v>77</v>
      </c>
      <c r="H20" t="s">
        <v>34</v>
      </c>
      <c r="I20" s="15" t="s">
        <v>89</v>
      </c>
      <c r="J20" t="s">
        <v>118</v>
      </c>
      <c r="K20" t="s">
        <v>119</v>
      </c>
      <c r="L20" t="s">
        <v>120</v>
      </c>
      <c r="M20" t="s">
        <v>121</v>
      </c>
      <c r="O20" t="s">
        <v>36</v>
      </c>
      <c r="P20" t="s">
        <v>41</v>
      </c>
      <c r="R20" s="17" t="s">
        <v>146</v>
      </c>
      <c r="T20" t="s">
        <v>140</v>
      </c>
      <c r="U20">
        <v>1</v>
      </c>
      <c r="V20">
        <v>4.5999999999999996</v>
      </c>
      <c r="Z20">
        <v>74.817999999999998</v>
      </c>
      <c r="AA20">
        <v>56.677</v>
      </c>
      <c r="AB20">
        <v>2.1</v>
      </c>
      <c r="AC20">
        <v>61.216000000000001</v>
      </c>
      <c r="AD20">
        <v>62.764000000000003</v>
      </c>
      <c r="AE20">
        <v>57.478000000000002</v>
      </c>
      <c r="AF20">
        <v>58.194000000000003</v>
      </c>
    </row>
    <row r="21" spans="1:32" x14ac:dyDescent="0.25">
      <c r="A21" t="s">
        <v>114</v>
      </c>
      <c r="B21" t="s">
        <v>32</v>
      </c>
      <c r="C21">
        <v>1</v>
      </c>
      <c r="D21" t="s">
        <v>33</v>
      </c>
      <c r="E21" s="14" t="s">
        <v>57</v>
      </c>
      <c r="F21" s="15" t="s">
        <v>74</v>
      </c>
      <c r="G21" t="s">
        <v>77</v>
      </c>
      <c r="H21" t="s">
        <v>34</v>
      </c>
      <c r="I21" s="15" t="s">
        <v>89</v>
      </c>
      <c r="J21" t="s">
        <v>118</v>
      </c>
      <c r="K21" t="s">
        <v>119</v>
      </c>
      <c r="L21" t="s">
        <v>120</v>
      </c>
      <c r="M21" t="s">
        <v>121</v>
      </c>
      <c r="O21" t="s">
        <v>36</v>
      </c>
      <c r="P21" t="s">
        <v>41</v>
      </c>
      <c r="R21" s="17" t="s">
        <v>146</v>
      </c>
      <c r="T21" t="s">
        <v>140</v>
      </c>
      <c r="U21">
        <v>1</v>
      </c>
      <c r="V21">
        <v>5.3</v>
      </c>
      <c r="Z21">
        <v>123.955</v>
      </c>
      <c r="AA21">
        <v>96.741</v>
      </c>
      <c r="AB21">
        <v>1.8</v>
      </c>
      <c r="AC21">
        <v>69.561000000000007</v>
      </c>
      <c r="AD21">
        <v>57.557000000000002</v>
      </c>
      <c r="AE21">
        <v>55.942</v>
      </c>
      <c r="AF21">
        <v>56.003</v>
      </c>
    </row>
    <row r="22" spans="1:32" x14ac:dyDescent="0.25">
      <c r="A22" t="s">
        <v>115</v>
      </c>
      <c r="B22" t="s">
        <v>32</v>
      </c>
      <c r="C22">
        <v>1</v>
      </c>
      <c r="D22" t="s">
        <v>33</v>
      </c>
      <c r="E22" s="14" t="s">
        <v>57</v>
      </c>
      <c r="F22" s="15" t="s">
        <v>74</v>
      </c>
      <c r="G22" t="s">
        <v>77</v>
      </c>
      <c r="H22" t="s">
        <v>34</v>
      </c>
      <c r="I22" s="15" t="s">
        <v>89</v>
      </c>
      <c r="J22" t="s">
        <v>118</v>
      </c>
      <c r="K22" t="s">
        <v>119</v>
      </c>
      <c r="L22" t="s">
        <v>120</v>
      </c>
      <c r="M22" t="s">
        <v>121</v>
      </c>
      <c r="O22" t="s">
        <v>36</v>
      </c>
      <c r="P22" t="s">
        <v>41</v>
      </c>
      <c r="R22" s="17" t="s">
        <v>144</v>
      </c>
      <c r="T22" t="s">
        <v>140</v>
      </c>
      <c r="U22">
        <v>1</v>
      </c>
      <c r="V22">
        <v>5.0999999999999996</v>
      </c>
      <c r="Z22">
        <v>157.94800000000001</v>
      </c>
      <c r="AA22">
        <v>106.596</v>
      </c>
      <c r="AB22">
        <v>1.7</v>
      </c>
      <c r="AC22">
        <v>64.305000000000007</v>
      </c>
      <c r="AD22">
        <v>68.013000000000005</v>
      </c>
      <c r="AE22">
        <v>66.608999999999995</v>
      </c>
      <c r="AF22">
        <v>66.519000000000005</v>
      </c>
    </row>
    <row r="23" spans="1:32" x14ac:dyDescent="0.25">
      <c r="A23" t="s">
        <v>116</v>
      </c>
      <c r="B23" t="s">
        <v>32</v>
      </c>
      <c r="C23">
        <v>1</v>
      </c>
      <c r="D23" t="s">
        <v>33</v>
      </c>
      <c r="E23" s="14" t="s">
        <v>57</v>
      </c>
      <c r="F23" s="15" t="s">
        <v>74</v>
      </c>
      <c r="G23" t="s">
        <v>77</v>
      </c>
      <c r="H23" t="s">
        <v>34</v>
      </c>
      <c r="I23" s="15" t="s">
        <v>89</v>
      </c>
      <c r="J23" t="s">
        <v>118</v>
      </c>
      <c r="K23" t="s">
        <v>119</v>
      </c>
      <c r="L23" t="s">
        <v>120</v>
      </c>
      <c r="M23" t="s">
        <v>121</v>
      </c>
      <c r="O23" t="s">
        <v>36</v>
      </c>
      <c r="P23" t="s">
        <v>41</v>
      </c>
      <c r="R23" s="17" t="s">
        <v>138</v>
      </c>
      <c r="T23" t="s">
        <v>140</v>
      </c>
      <c r="U23">
        <v>1</v>
      </c>
      <c r="V23">
        <v>5.3</v>
      </c>
      <c r="Z23">
        <v>163.99299999999999</v>
      </c>
      <c r="AA23">
        <v>145.096</v>
      </c>
      <c r="AB23">
        <v>2</v>
      </c>
      <c r="AC23">
        <v>64.251999999999995</v>
      </c>
      <c r="AD23">
        <v>65.147999999999996</v>
      </c>
      <c r="AE23">
        <v>61.972000000000001</v>
      </c>
      <c r="AF23">
        <v>62.722999999999999</v>
      </c>
    </row>
    <row r="24" spans="1:32" x14ac:dyDescent="0.25">
      <c r="A24" t="s">
        <v>117</v>
      </c>
      <c r="B24" t="s">
        <v>32</v>
      </c>
      <c r="C24">
        <v>1</v>
      </c>
      <c r="D24" t="s">
        <v>33</v>
      </c>
      <c r="E24" s="14" t="s">
        <v>57</v>
      </c>
      <c r="F24" s="15" t="s">
        <v>74</v>
      </c>
      <c r="G24" t="s">
        <v>77</v>
      </c>
      <c r="H24" t="s">
        <v>34</v>
      </c>
      <c r="I24" s="15" t="s">
        <v>89</v>
      </c>
      <c r="J24" t="s">
        <v>118</v>
      </c>
      <c r="K24" t="s">
        <v>119</v>
      </c>
      <c r="L24" t="s">
        <v>120</v>
      </c>
      <c r="M24" t="s">
        <v>121</v>
      </c>
      <c r="O24" t="s">
        <v>36</v>
      </c>
      <c r="P24" t="s">
        <v>41</v>
      </c>
      <c r="R24" s="17" t="s">
        <v>138</v>
      </c>
      <c r="T24" t="s">
        <v>140</v>
      </c>
      <c r="U24">
        <v>1</v>
      </c>
      <c r="V24">
        <v>4.9000000000000004</v>
      </c>
      <c r="Z24">
        <v>114.11</v>
      </c>
      <c r="AA24">
        <v>107.333</v>
      </c>
      <c r="AB24">
        <v>1.5</v>
      </c>
      <c r="AC24">
        <v>80.275999999999996</v>
      </c>
      <c r="AD24">
        <v>77.381</v>
      </c>
      <c r="AE24">
        <v>81.614999999999995</v>
      </c>
      <c r="AF24">
        <v>66.608999999999995</v>
      </c>
    </row>
    <row r="25" spans="1:32" x14ac:dyDescent="0.25">
      <c r="A25" t="s">
        <v>124</v>
      </c>
      <c r="B25" t="s">
        <v>32</v>
      </c>
      <c r="C25">
        <v>2</v>
      </c>
      <c r="D25" t="s">
        <v>33</v>
      </c>
      <c r="E25" t="s">
        <v>55</v>
      </c>
      <c r="F25" s="15" t="s">
        <v>74</v>
      </c>
      <c r="G25" t="s">
        <v>77</v>
      </c>
      <c r="H25" t="s">
        <v>34</v>
      </c>
      <c r="I25" s="15" t="s">
        <v>89</v>
      </c>
      <c r="J25" t="s">
        <v>118</v>
      </c>
      <c r="K25" t="s">
        <v>119</v>
      </c>
      <c r="L25" t="s">
        <v>35</v>
      </c>
      <c r="M25" t="s">
        <v>123</v>
      </c>
      <c r="O25" t="s">
        <v>36</v>
      </c>
      <c r="P25" t="s">
        <v>41</v>
      </c>
      <c r="R25" s="17" t="s">
        <v>138</v>
      </c>
      <c r="T25" t="s">
        <v>140</v>
      </c>
      <c r="U25">
        <v>1</v>
      </c>
      <c r="V25">
        <v>5.3</v>
      </c>
      <c r="Z25">
        <v>146.70099999999999</v>
      </c>
      <c r="AA25">
        <v>103.575</v>
      </c>
      <c r="AB25">
        <v>1.7</v>
      </c>
      <c r="AC25">
        <v>61.210999999999999</v>
      </c>
      <c r="AD25">
        <v>61.978999999999999</v>
      </c>
      <c r="AE25">
        <v>66.519000000000005</v>
      </c>
      <c r="AF25">
        <v>61.216000000000001</v>
      </c>
    </row>
    <row r="26" spans="1:32" x14ac:dyDescent="0.25">
      <c r="A26" t="s">
        <v>125</v>
      </c>
      <c r="B26" t="s">
        <v>32</v>
      </c>
      <c r="C26">
        <v>2</v>
      </c>
      <c r="D26" t="s">
        <v>33</v>
      </c>
      <c r="E26" t="s">
        <v>55</v>
      </c>
      <c r="F26" s="15" t="s">
        <v>74</v>
      </c>
      <c r="G26" t="s">
        <v>77</v>
      </c>
      <c r="H26" t="s">
        <v>34</v>
      </c>
      <c r="I26" s="15" t="s">
        <v>89</v>
      </c>
      <c r="J26" t="s">
        <v>118</v>
      </c>
      <c r="K26" t="s">
        <v>119</v>
      </c>
      <c r="L26" t="s">
        <v>35</v>
      </c>
      <c r="M26" t="s">
        <v>123</v>
      </c>
      <c r="O26" t="s">
        <v>36</v>
      </c>
      <c r="P26" t="s">
        <v>41</v>
      </c>
      <c r="R26" s="17" t="s">
        <v>138</v>
      </c>
      <c r="T26" t="s">
        <v>140</v>
      </c>
      <c r="U26">
        <v>1</v>
      </c>
      <c r="V26">
        <v>5.4</v>
      </c>
      <c r="Z26">
        <v>93.100999999999999</v>
      </c>
      <c r="AA26">
        <v>79.406000000000006</v>
      </c>
      <c r="AB26">
        <v>1.5</v>
      </c>
      <c r="AC26">
        <v>61.985999999999997</v>
      </c>
      <c r="AD26">
        <v>52.28</v>
      </c>
      <c r="AE26">
        <v>64.394000000000005</v>
      </c>
      <c r="AF26">
        <v>55.496000000000002</v>
      </c>
    </row>
    <row r="27" spans="1:32" x14ac:dyDescent="0.25">
      <c r="A27" t="s">
        <v>126</v>
      </c>
      <c r="B27" t="s">
        <v>32</v>
      </c>
      <c r="C27">
        <v>2</v>
      </c>
      <c r="D27" t="s">
        <v>33</v>
      </c>
      <c r="E27" t="s">
        <v>55</v>
      </c>
      <c r="F27" s="15" t="s">
        <v>74</v>
      </c>
      <c r="G27" t="s">
        <v>77</v>
      </c>
      <c r="H27" t="s">
        <v>34</v>
      </c>
      <c r="I27" s="15" t="s">
        <v>89</v>
      </c>
      <c r="J27" t="s">
        <v>118</v>
      </c>
      <c r="K27" t="s">
        <v>119</v>
      </c>
      <c r="L27" t="s">
        <v>35</v>
      </c>
      <c r="M27" t="s">
        <v>123</v>
      </c>
      <c r="O27" t="s">
        <v>36</v>
      </c>
      <c r="P27" t="s">
        <v>41</v>
      </c>
      <c r="R27" s="17" t="s">
        <v>138</v>
      </c>
      <c r="T27" t="s">
        <v>140</v>
      </c>
      <c r="U27">
        <v>1</v>
      </c>
      <c r="V27">
        <v>6.5</v>
      </c>
      <c r="Z27">
        <v>170.84800000000001</v>
      </c>
      <c r="AA27">
        <v>129.989</v>
      </c>
      <c r="AB27">
        <v>2.6</v>
      </c>
      <c r="AC27">
        <v>55.015999999999998</v>
      </c>
      <c r="AD27">
        <v>46.951000000000001</v>
      </c>
      <c r="AE27">
        <v>54.262999999999998</v>
      </c>
      <c r="AF27">
        <v>52.984999999999999</v>
      </c>
    </row>
    <row r="28" spans="1:32" x14ac:dyDescent="0.25">
      <c r="A28" t="s">
        <v>127</v>
      </c>
      <c r="B28" t="s">
        <v>32</v>
      </c>
      <c r="C28">
        <v>2</v>
      </c>
      <c r="D28" t="s">
        <v>33</v>
      </c>
      <c r="E28" t="s">
        <v>55</v>
      </c>
      <c r="F28" s="15" t="s">
        <v>74</v>
      </c>
      <c r="G28" t="s">
        <v>77</v>
      </c>
      <c r="H28" t="s">
        <v>34</v>
      </c>
      <c r="I28" s="15" t="s">
        <v>89</v>
      </c>
      <c r="J28" t="s">
        <v>118</v>
      </c>
      <c r="K28" t="s">
        <v>119</v>
      </c>
      <c r="L28" t="s">
        <v>35</v>
      </c>
      <c r="M28" t="s">
        <v>123</v>
      </c>
      <c r="O28" t="s">
        <v>36</v>
      </c>
      <c r="P28" t="s">
        <v>41</v>
      </c>
      <c r="R28" s="17" t="s">
        <v>147</v>
      </c>
      <c r="T28" t="s">
        <v>140</v>
      </c>
      <c r="U28">
        <v>1</v>
      </c>
      <c r="V28">
        <v>5.0999999999999996</v>
      </c>
      <c r="Z28">
        <v>173.07</v>
      </c>
      <c r="AA28">
        <v>135.304</v>
      </c>
      <c r="AB28">
        <v>1.8</v>
      </c>
      <c r="AC28">
        <v>62.253</v>
      </c>
      <c r="AD28">
        <v>57.557000000000002</v>
      </c>
      <c r="AE28">
        <v>63.841999999999999</v>
      </c>
      <c r="AF28">
        <v>59.872</v>
      </c>
    </row>
    <row r="29" spans="1:32" x14ac:dyDescent="0.25">
      <c r="A29" t="s">
        <v>128</v>
      </c>
      <c r="B29" t="s">
        <v>32</v>
      </c>
      <c r="C29">
        <v>2</v>
      </c>
      <c r="D29" t="s">
        <v>33</v>
      </c>
      <c r="E29" t="s">
        <v>55</v>
      </c>
      <c r="F29" s="15" t="s">
        <v>74</v>
      </c>
      <c r="G29" t="s">
        <v>77</v>
      </c>
      <c r="H29" t="s">
        <v>34</v>
      </c>
      <c r="I29" s="15" t="s">
        <v>89</v>
      </c>
      <c r="J29" t="s">
        <v>118</v>
      </c>
      <c r="K29" t="s">
        <v>119</v>
      </c>
      <c r="L29" t="s">
        <v>35</v>
      </c>
      <c r="M29" t="s">
        <v>123</v>
      </c>
      <c r="O29" t="s">
        <v>36</v>
      </c>
      <c r="P29" t="s">
        <v>41</v>
      </c>
      <c r="R29" s="17" t="s">
        <v>138</v>
      </c>
      <c r="T29" t="s">
        <v>140</v>
      </c>
      <c r="U29">
        <v>1</v>
      </c>
      <c r="V29">
        <v>5.2</v>
      </c>
      <c r="Z29">
        <v>108.86199999999999</v>
      </c>
      <c r="AA29">
        <v>61.216000000000001</v>
      </c>
      <c r="AB29">
        <v>1.7</v>
      </c>
      <c r="AC29">
        <v>67.295000000000002</v>
      </c>
      <c r="AD29">
        <v>60.456000000000003</v>
      </c>
      <c r="AE29">
        <v>60.475000000000001</v>
      </c>
      <c r="AF29">
        <v>59.743000000000002</v>
      </c>
    </row>
    <row r="30" spans="1:32" x14ac:dyDescent="0.25">
      <c r="A30" t="s">
        <v>131</v>
      </c>
      <c r="B30" t="s">
        <v>32</v>
      </c>
      <c r="C30">
        <v>4</v>
      </c>
      <c r="D30" t="s">
        <v>33</v>
      </c>
      <c r="E30" s="14" t="s">
        <v>56</v>
      </c>
      <c r="F30" s="15" t="s">
        <v>74</v>
      </c>
      <c r="G30" t="s">
        <v>77</v>
      </c>
      <c r="H30" t="s">
        <v>34</v>
      </c>
      <c r="I30" s="15" t="s">
        <v>129</v>
      </c>
      <c r="J30" t="s">
        <v>149</v>
      </c>
      <c r="K30" t="s">
        <v>150</v>
      </c>
      <c r="L30" t="s">
        <v>35</v>
      </c>
      <c r="M30" t="s">
        <v>130</v>
      </c>
      <c r="O30" t="s">
        <v>36</v>
      </c>
      <c r="P30" t="s">
        <v>41</v>
      </c>
      <c r="R30" s="17" t="s">
        <v>138</v>
      </c>
      <c r="T30" t="s">
        <v>140</v>
      </c>
      <c r="U30">
        <v>1</v>
      </c>
      <c r="V30">
        <v>5.4</v>
      </c>
      <c r="Z30">
        <v>120.158</v>
      </c>
      <c r="AA30">
        <v>90.762</v>
      </c>
      <c r="AB30">
        <v>1.7</v>
      </c>
      <c r="AC30">
        <v>58.194000000000003</v>
      </c>
      <c r="AD30">
        <v>55.186999999999998</v>
      </c>
      <c r="AE30">
        <v>59.743000000000002</v>
      </c>
      <c r="AF30">
        <v>56.170999999999999</v>
      </c>
    </row>
    <row r="31" spans="1:32" x14ac:dyDescent="0.25">
      <c r="A31" t="s">
        <v>132</v>
      </c>
      <c r="B31" t="s">
        <v>32</v>
      </c>
      <c r="C31">
        <v>4</v>
      </c>
      <c r="D31" t="s">
        <v>33</v>
      </c>
      <c r="E31" s="14" t="s">
        <v>56</v>
      </c>
      <c r="F31" s="15" t="s">
        <v>74</v>
      </c>
      <c r="G31" t="s">
        <v>77</v>
      </c>
      <c r="H31" t="s">
        <v>34</v>
      </c>
      <c r="I31" s="15" t="s">
        <v>129</v>
      </c>
      <c r="J31" t="s">
        <v>149</v>
      </c>
      <c r="K31" t="s">
        <v>150</v>
      </c>
      <c r="L31" t="s">
        <v>35</v>
      </c>
      <c r="M31" t="s">
        <v>130</v>
      </c>
      <c r="O31" t="s">
        <v>36</v>
      </c>
      <c r="P31" t="s">
        <v>41</v>
      </c>
      <c r="R31" s="17" t="s">
        <v>138</v>
      </c>
      <c r="T31" t="s">
        <v>140</v>
      </c>
      <c r="U31">
        <v>1</v>
      </c>
      <c r="V31">
        <v>5.2</v>
      </c>
      <c r="Z31">
        <v>151.90299999999999</v>
      </c>
      <c r="AA31">
        <v>105.042</v>
      </c>
      <c r="AB31">
        <v>2</v>
      </c>
      <c r="AC31">
        <v>61.966999999999999</v>
      </c>
      <c r="AD31">
        <v>59.777000000000001</v>
      </c>
      <c r="AE31">
        <v>57.557000000000002</v>
      </c>
      <c r="AF31">
        <v>56.722999999999999</v>
      </c>
    </row>
    <row r="32" spans="1:32" x14ac:dyDescent="0.25">
      <c r="A32" t="s">
        <v>133</v>
      </c>
      <c r="B32" t="s">
        <v>32</v>
      </c>
      <c r="C32">
        <v>4</v>
      </c>
      <c r="D32" t="s">
        <v>33</v>
      </c>
      <c r="E32" s="14" t="s">
        <v>56</v>
      </c>
      <c r="F32" s="15" t="s">
        <v>74</v>
      </c>
      <c r="G32" t="s">
        <v>77</v>
      </c>
      <c r="H32" t="s">
        <v>34</v>
      </c>
      <c r="I32" s="15" t="s">
        <v>129</v>
      </c>
      <c r="J32" t="s">
        <v>149</v>
      </c>
      <c r="K32" t="s">
        <v>150</v>
      </c>
      <c r="L32" t="s">
        <v>35</v>
      </c>
      <c r="M32" t="s">
        <v>130</v>
      </c>
      <c r="O32" t="s">
        <v>36</v>
      </c>
      <c r="P32" t="s">
        <v>41</v>
      </c>
      <c r="R32" s="17" t="s">
        <v>138</v>
      </c>
      <c r="T32" t="s">
        <v>140</v>
      </c>
      <c r="U32">
        <v>1</v>
      </c>
      <c r="V32">
        <v>5.6</v>
      </c>
      <c r="Z32">
        <v>114.90600000000001</v>
      </c>
      <c r="AA32">
        <v>81.629000000000005</v>
      </c>
      <c r="AB32">
        <v>1.8</v>
      </c>
      <c r="AC32">
        <v>57.433</v>
      </c>
      <c r="AD32">
        <v>50.082000000000001</v>
      </c>
      <c r="AE32">
        <v>49.968000000000004</v>
      </c>
      <c r="AF32">
        <v>52.984999999999999</v>
      </c>
    </row>
    <row r="33" spans="1:32" x14ac:dyDescent="0.25">
      <c r="A33" t="s">
        <v>134</v>
      </c>
      <c r="B33" t="s">
        <v>32</v>
      </c>
      <c r="C33">
        <v>4</v>
      </c>
      <c r="D33" t="s">
        <v>33</v>
      </c>
      <c r="E33" s="14" t="s">
        <v>56</v>
      </c>
      <c r="F33" s="15" t="s">
        <v>74</v>
      </c>
      <c r="G33" t="s">
        <v>77</v>
      </c>
      <c r="H33" t="s">
        <v>34</v>
      </c>
      <c r="I33" s="15" t="s">
        <v>129</v>
      </c>
      <c r="J33" t="s">
        <v>149</v>
      </c>
      <c r="K33" t="s">
        <v>150</v>
      </c>
      <c r="L33" t="s">
        <v>35</v>
      </c>
      <c r="M33" t="s">
        <v>130</v>
      </c>
      <c r="O33" t="s">
        <v>36</v>
      </c>
      <c r="P33" t="s">
        <v>41</v>
      </c>
      <c r="R33" s="17" t="s">
        <v>147</v>
      </c>
      <c r="T33" t="s">
        <v>140</v>
      </c>
      <c r="U33">
        <v>1</v>
      </c>
      <c r="V33">
        <v>5</v>
      </c>
      <c r="Z33">
        <v>1400.568</v>
      </c>
      <c r="AA33">
        <v>1336.434</v>
      </c>
      <c r="AB33">
        <v>2.1</v>
      </c>
      <c r="AC33">
        <v>398.12799999999999</v>
      </c>
      <c r="AD33">
        <v>403.82499999999999</v>
      </c>
      <c r="AE33">
        <v>398.00099999999998</v>
      </c>
      <c r="AF33">
        <v>411.17500000000001</v>
      </c>
    </row>
    <row r="34" spans="1:32" x14ac:dyDescent="0.25">
      <c r="A34" t="s">
        <v>135</v>
      </c>
      <c r="B34" t="s">
        <v>32</v>
      </c>
      <c r="C34">
        <v>4</v>
      </c>
      <c r="D34" t="s">
        <v>33</v>
      </c>
      <c r="E34" s="14" t="s">
        <v>56</v>
      </c>
      <c r="F34" s="15" t="s">
        <v>74</v>
      </c>
      <c r="G34" t="s">
        <v>77</v>
      </c>
      <c r="H34" t="s">
        <v>34</v>
      </c>
      <c r="I34" s="15" t="s">
        <v>129</v>
      </c>
      <c r="J34" t="s">
        <v>149</v>
      </c>
      <c r="K34" t="s">
        <v>150</v>
      </c>
      <c r="L34" t="s">
        <v>35</v>
      </c>
      <c r="M34" t="s">
        <v>130</v>
      </c>
      <c r="O34" t="s">
        <v>36</v>
      </c>
      <c r="P34" t="s">
        <v>45</v>
      </c>
      <c r="R34" s="17" t="s">
        <v>147</v>
      </c>
      <c r="T34" t="s">
        <v>140</v>
      </c>
      <c r="U34">
        <v>1</v>
      </c>
      <c r="V34">
        <v>11</v>
      </c>
      <c r="Z34">
        <v>507.83100000000002</v>
      </c>
      <c r="AA34">
        <v>450.39800000000002</v>
      </c>
      <c r="AB34">
        <v>3.5</v>
      </c>
      <c r="AC34">
        <v>94.483000000000004</v>
      </c>
      <c r="AD34">
        <v>98.344999999999999</v>
      </c>
      <c r="AE34">
        <v>103.17400000000001</v>
      </c>
      <c r="AF34">
        <v>107.479</v>
      </c>
    </row>
    <row r="35" spans="1:32" x14ac:dyDescent="0.25">
      <c r="A35" t="s">
        <v>136</v>
      </c>
      <c r="B35" t="s">
        <v>32</v>
      </c>
      <c r="C35">
        <v>4</v>
      </c>
      <c r="D35" t="s">
        <v>33</v>
      </c>
      <c r="E35" s="14" t="s">
        <v>56</v>
      </c>
      <c r="F35" s="15" t="s">
        <v>74</v>
      </c>
      <c r="G35" t="s">
        <v>77</v>
      </c>
      <c r="H35" t="s">
        <v>34</v>
      </c>
      <c r="I35" s="15" t="s">
        <v>129</v>
      </c>
      <c r="J35" t="s">
        <v>149</v>
      </c>
      <c r="K35" t="s">
        <v>150</v>
      </c>
      <c r="L35" t="s">
        <v>35</v>
      </c>
      <c r="M35" t="s">
        <v>130</v>
      </c>
      <c r="O35" t="s">
        <v>36</v>
      </c>
      <c r="P35" t="s">
        <v>45</v>
      </c>
      <c r="R35" s="17" t="s">
        <v>147</v>
      </c>
      <c r="T35" t="s">
        <v>140</v>
      </c>
      <c r="U35">
        <v>1</v>
      </c>
      <c r="V35">
        <v>9.8000000000000007</v>
      </c>
      <c r="Z35">
        <v>322.101</v>
      </c>
      <c r="AA35">
        <v>234.286</v>
      </c>
      <c r="AB35">
        <v>3.1</v>
      </c>
      <c r="AC35">
        <v>107.988</v>
      </c>
      <c r="AD35">
        <v>113.717</v>
      </c>
      <c r="AE35">
        <v>102.77500000000001</v>
      </c>
      <c r="AF35">
        <v>102.953</v>
      </c>
    </row>
    <row r="36" spans="1:32" x14ac:dyDescent="0.25">
      <c r="A36" t="s">
        <v>238</v>
      </c>
      <c r="B36" t="s">
        <v>32</v>
      </c>
      <c r="C36">
        <v>2</v>
      </c>
      <c r="D36" t="s">
        <v>33</v>
      </c>
      <c r="E36" t="s">
        <v>55</v>
      </c>
      <c r="F36" s="15" t="s">
        <v>74</v>
      </c>
      <c r="G36" t="s">
        <v>77</v>
      </c>
      <c r="H36" t="s">
        <v>34</v>
      </c>
      <c r="I36" s="15" t="s">
        <v>129</v>
      </c>
      <c r="J36" t="s">
        <v>162</v>
      </c>
      <c r="K36" t="s">
        <v>158</v>
      </c>
      <c r="L36" t="s">
        <v>165</v>
      </c>
      <c r="M36" t="s">
        <v>166</v>
      </c>
      <c r="O36" t="s">
        <v>36</v>
      </c>
      <c r="P36" t="s">
        <v>45</v>
      </c>
      <c r="R36" s="17" t="s">
        <v>138</v>
      </c>
      <c r="T36" t="s">
        <v>140</v>
      </c>
      <c r="V36">
        <v>7.5</v>
      </c>
      <c r="Z36">
        <v>202.52699999999999</v>
      </c>
      <c r="AA36">
        <v>122.50700000000001</v>
      </c>
      <c r="AB36">
        <v>2.7</v>
      </c>
      <c r="AC36">
        <v>77.213999999999999</v>
      </c>
      <c r="AD36">
        <v>83.25</v>
      </c>
      <c r="AE36">
        <v>78.722999999999999</v>
      </c>
      <c r="AF36">
        <v>72.61</v>
      </c>
    </row>
    <row r="37" spans="1:32" x14ac:dyDescent="0.25">
      <c r="A37" t="s">
        <v>167</v>
      </c>
      <c r="B37" t="s">
        <v>32</v>
      </c>
      <c r="C37">
        <v>4</v>
      </c>
      <c r="D37" t="s">
        <v>33</v>
      </c>
      <c r="E37" s="14" t="s">
        <v>56</v>
      </c>
      <c r="F37" s="15" t="s">
        <v>74</v>
      </c>
      <c r="G37" t="s">
        <v>77</v>
      </c>
      <c r="H37" t="s">
        <v>34</v>
      </c>
      <c r="I37" s="15" t="s">
        <v>129</v>
      </c>
      <c r="J37" t="s">
        <v>162</v>
      </c>
      <c r="K37" t="s">
        <v>158</v>
      </c>
      <c r="L37" t="s">
        <v>180</v>
      </c>
      <c r="M37" t="s">
        <v>179</v>
      </c>
      <c r="O37" t="s">
        <v>36</v>
      </c>
      <c r="P37" t="s">
        <v>41</v>
      </c>
      <c r="R37" s="17" t="s">
        <v>138</v>
      </c>
      <c r="T37" t="s">
        <v>140</v>
      </c>
      <c r="V37">
        <v>5.2</v>
      </c>
      <c r="Z37" t="s">
        <v>320</v>
      </c>
      <c r="AA37">
        <v>111.905</v>
      </c>
      <c r="AB37">
        <v>2</v>
      </c>
      <c r="AC37">
        <v>63.896999999999998</v>
      </c>
      <c r="AD37">
        <v>61.545999999999999</v>
      </c>
      <c r="AE37">
        <v>58.841000000000001</v>
      </c>
      <c r="AF37">
        <v>57.960999999999999</v>
      </c>
    </row>
    <row r="38" spans="1:32" x14ac:dyDescent="0.25">
      <c r="A38" t="s">
        <v>168</v>
      </c>
      <c r="B38" t="s">
        <v>32</v>
      </c>
      <c r="C38">
        <v>4</v>
      </c>
      <c r="D38" t="s">
        <v>33</v>
      </c>
      <c r="E38" s="14" t="s">
        <v>56</v>
      </c>
      <c r="F38" s="15" t="s">
        <v>74</v>
      </c>
      <c r="G38" t="s">
        <v>77</v>
      </c>
      <c r="H38" t="s">
        <v>34</v>
      </c>
      <c r="I38" s="15" t="s">
        <v>129</v>
      </c>
      <c r="J38" t="s">
        <v>162</v>
      </c>
      <c r="K38" t="s">
        <v>158</v>
      </c>
      <c r="L38" t="s">
        <v>180</v>
      </c>
      <c r="M38" t="s">
        <v>179</v>
      </c>
      <c r="O38" t="s">
        <v>36</v>
      </c>
      <c r="P38" t="s">
        <v>41</v>
      </c>
      <c r="R38" s="17" t="s">
        <v>411</v>
      </c>
      <c r="T38" t="s">
        <v>140</v>
      </c>
      <c r="V38">
        <v>5.4</v>
      </c>
      <c r="Z38">
        <v>119.39400000000001</v>
      </c>
      <c r="AA38">
        <v>113.048</v>
      </c>
      <c r="AB38">
        <v>2</v>
      </c>
      <c r="AC38">
        <v>57.892000000000003</v>
      </c>
      <c r="AD38">
        <v>56.723999999999997</v>
      </c>
      <c r="AE38">
        <v>58.651000000000003</v>
      </c>
      <c r="AF38">
        <v>57.725999999999999</v>
      </c>
    </row>
    <row r="39" spans="1:32" x14ac:dyDescent="0.25">
      <c r="A39" t="s">
        <v>169</v>
      </c>
      <c r="B39" t="s">
        <v>32</v>
      </c>
      <c r="C39">
        <v>4</v>
      </c>
      <c r="D39" t="s">
        <v>33</v>
      </c>
      <c r="E39" s="14" t="s">
        <v>56</v>
      </c>
      <c r="F39" s="15" t="s">
        <v>74</v>
      </c>
      <c r="G39" t="s">
        <v>77</v>
      </c>
      <c r="H39" t="s">
        <v>34</v>
      </c>
      <c r="I39" s="15" t="s">
        <v>129</v>
      </c>
      <c r="J39" t="s">
        <v>162</v>
      </c>
      <c r="K39" t="s">
        <v>158</v>
      </c>
      <c r="L39" t="s">
        <v>180</v>
      </c>
      <c r="M39" t="s">
        <v>179</v>
      </c>
      <c r="O39" t="s">
        <v>36</v>
      </c>
      <c r="P39" t="s">
        <v>41</v>
      </c>
      <c r="R39" s="17" t="s">
        <v>138</v>
      </c>
      <c r="T39" t="s">
        <v>140</v>
      </c>
      <c r="V39">
        <v>5.0999999999999996</v>
      </c>
      <c r="Z39">
        <v>111.65600000000001</v>
      </c>
      <c r="AA39">
        <v>126.64700000000001</v>
      </c>
      <c r="AB39">
        <v>2</v>
      </c>
      <c r="AC39">
        <v>67.31</v>
      </c>
      <c r="AD39">
        <v>69.462999999999994</v>
      </c>
      <c r="AE39">
        <v>74.227999999999994</v>
      </c>
      <c r="AF39">
        <v>75.013000000000005</v>
      </c>
    </row>
    <row r="40" spans="1:32" x14ac:dyDescent="0.25">
      <c r="A40" t="s">
        <v>170</v>
      </c>
      <c r="B40" t="s">
        <v>32</v>
      </c>
      <c r="C40">
        <v>4</v>
      </c>
      <c r="D40" t="s">
        <v>33</v>
      </c>
      <c r="E40" s="14" t="s">
        <v>56</v>
      </c>
      <c r="F40" s="15" t="s">
        <v>74</v>
      </c>
      <c r="G40" t="s">
        <v>77</v>
      </c>
      <c r="H40" t="s">
        <v>34</v>
      </c>
      <c r="I40" s="15" t="s">
        <v>129</v>
      </c>
      <c r="J40" t="s">
        <v>162</v>
      </c>
      <c r="K40" t="s">
        <v>158</v>
      </c>
      <c r="L40" t="s">
        <v>180</v>
      </c>
      <c r="M40" t="s">
        <v>179</v>
      </c>
      <c r="O40" t="s">
        <v>36</v>
      </c>
      <c r="P40" t="s">
        <v>41</v>
      </c>
      <c r="R40" s="17" t="s">
        <v>138</v>
      </c>
      <c r="T40" t="s">
        <v>140</v>
      </c>
      <c r="V40">
        <v>5.0999999999999996</v>
      </c>
      <c r="Z40">
        <v>113.351</v>
      </c>
      <c r="AA40">
        <v>144.43299999999999</v>
      </c>
      <c r="AB40">
        <v>1.8</v>
      </c>
      <c r="AC40">
        <v>61.82</v>
      </c>
      <c r="AD40">
        <v>64.582999999999998</v>
      </c>
      <c r="AE40">
        <v>70.06</v>
      </c>
      <c r="AF40">
        <v>70.054000000000002</v>
      </c>
    </row>
    <row r="41" spans="1:32" x14ac:dyDescent="0.25">
      <c r="A41" t="s">
        <v>171</v>
      </c>
      <c r="B41" t="s">
        <v>32</v>
      </c>
      <c r="C41">
        <v>4</v>
      </c>
      <c r="D41" t="s">
        <v>33</v>
      </c>
      <c r="E41" s="14" t="s">
        <v>56</v>
      </c>
      <c r="F41" s="15" t="s">
        <v>74</v>
      </c>
      <c r="G41" t="s">
        <v>77</v>
      </c>
      <c r="H41" t="s">
        <v>34</v>
      </c>
      <c r="I41" s="15" t="s">
        <v>129</v>
      </c>
      <c r="J41" t="s">
        <v>162</v>
      </c>
      <c r="K41" t="s">
        <v>158</v>
      </c>
      <c r="L41" t="s">
        <v>180</v>
      </c>
      <c r="M41" t="s">
        <v>179</v>
      </c>
      <c r="O41" t="s">
        <v>36</v>
      </c>
      <c r="P41" t="s">
        <v>41</v>
      </c>
      <c r="R41" s="17" t="s">
        <v>144</v>
      </c>
      <c r="T41" t="s">
        <v>140</v>
      </c>
      <c r="V41">
        <v>5.0999999999999996</v>
      </c>
      <c r="Z41">
        <v>203.12799999999999</v>
      </c>
      <c r="AA41">
        <v>172.941</v>
      </c>
      <c r="AB41">
        <v>1.7</v>
      </c>
      <c r="AC41">
        <v>63.609000000000002</v>
      </c>
      <c r="AD41">
        <v>55.314</v>
      </c>
      <c r="AE41">
        <v>65.471000000000004</v>
      </c>
      <c r="AF41">
        <v>67.295000000000002</v>
      </c>
    </row>
    <row r="42" spans="1:32" x14ac:dyDescent="0.25">
      <c r="A42" t="s">
        <v>231</v>
      </c>
      <c r="B42" t="s">
        <v>32</v>
      </c>
      <c r="C42">
        <v>3</v>
      </c>
      <c r="D42" t="s">
        <v>33</v>
      </c>
      <c r="E42" s="14" t="s">
        <v>58</v>
      </c>
      <c r="F42" s="15" t="s">
        <v>74</v>
      </c>
      <c r="G42" t="s">
        <v>77</v>
      </c>
      <c r="H42" t="s">
        <v>34</v>
      </c>
      <c r="I42" s="15" t="s">
        <v>129</v>
      </c>
      <c r="J42" t="s">
        <v>162</v>
      </c>
      <c r="K42" t="s">
        <v>158</v>
      </c>
      <c r="L42" t="s">
        <v>180</v>
      </c>
      <c r="M42" t="s">
        <v>179</v>
      </c>
      <c r="O42" t="s">
        <v>36</v>
      </c>
      <c r="P42" t="s">
        <v>45</v>
      </c>
      <c r="R42" s="17" t="s">
        <v>144</v>
      </c>
      <c r="T42" t="s">
        <v>140</v>
      </c>
      <c r="V42">
        <v>7.3</v>
      </c>
      <c r="Z42">
        <v>234.27099999999999</v>
      </c>
      <c r="AA42">
        <v>126.96599999999999</v>
      </c>
      <c r="AB42">
        <v>2.2999999999999998</v>
      </c>
      <c r="AC42">
        <v>77.096000000000004</v>
      </c>
      <c r="AD42">
        <v>74.442999999999998</v>
      </c>
      <c r="AE42">
        <v>65.271000000000001</v>
      </c>
      <c r="AF42">
        <v>74.12</v>
      </c>
    </row>
    <row r="43" spans="1:32" x14ac:dyDescent="0.25">
      <c r="A43" t="s">
        <v>172</v>
      </c>
      <c r="B43" t="s">
        <v>32</v>
      </c>
      <c r="C43">
        <v>3</v>
      </c>
      <c r="D43" t="s">
        <v>33</v>
      </c>
      <c r="E43" s="14" t="s">
        <v>58</v>
      </c>
      <c r="F43" s="15" t="s">
        <v>74</v>
      </c>
      <c r="G43" t="s">
        <v>76</v>
      </c>
      <c r="H43" t="s">
        <v>34</v>
      </c>
      <c r="I43" s="15" t="s">
        <v>129</v>
      </c>
      <c r="J43" t="s">
        <v>162</v>
      </c>
      <c r="K43" t="s">
        <v>158</v>
      </c>
      <c r="L43" t="s">
        <v>180</v>
      </c>
      <c r="M43" t="s">
        <v>179</v>
      </c>
      <c r="O43" t="s">
        <v>36</v>
      </c>
      <c r="P43" t="s">
        <v>45</v>
      </c>
      <c r="R43" s="17" t="s">
        <v>138</v>
      </c>
      <c r="T43" t="s">
        <v>140</v>
      </c>
      <c r="V43">
        <v>7.3</v>
      </c>
      <c r="Z43">
        <v>59.719000000000001</v>
      </c>
      <c r="AA43">
        <v>40.058999999999997</v>
      </c>
      <c r="AB43">
        <v>1.7</v>
      </c>
      <c r="AC43">
        <v>59.719000000000001</v>
      </c>
      <c r="AD43">
        <v>50.631999999999998</v>
      </c>
      <c r="AE43">
        <v>53.676000000000002</v>
      </c>
      <c r="AF43">
        <v>56.682000000000002</v>
      </c>
    </row>
    <row r="44" spans="1:32" x14ac:dyDescent="0.25">
      <c r="A44" t="s">
        <v>173</v>
      </c>
      <c r="B44" t="s">
        <v>32</v>
      </c>
      <c r="C44">
        <v>3</v>
      </c>
      <c r="D44" t="s">
        <v>33</v>
      </c>
      <c r="E44" s="14" t="s">
        <v>58</v>
      </c>
      <c r="F44" s="15" t="s">
        <v>74</v>
      </c>
      <c r="G44" t="s">
        <v>76</v>
      </c>
      <c r="H44" t="s">
        <v>34</v>
      </c>
      <c r="I44" s="15" t="s">
        <v>129</v>
      </c>
      <c r="J44" t="s">
        <v>162</v>
      </c>
      <c r="K44" t="s">
        <v>158</v>
      </c>
      <c r="L44" t="s">
        <v>180</v>
      </c>
      <c r="M44" t="s">
        <v>179</v>
      </c>
      <c r="O44" t="s">
        <v>36</v>
      </c>
      <c r="P44" t="s">
        <v>45</v>
      </c>
      <c r="R44" s="17" t="s">
        <v>144</v>
      </c>
      <c r="T44" t="s">
        <v>140</v>
      </c>
      <c r="V44">
        <v>7.6</v>
      </c>
      <c r="Z44">
        <v>226.20699999999999</v>
      </c>
      <c r="AA44">
        <v>212.655</v>
      </c>
      <c r="AB44">
        <v>1.9</v>
      </c>
      <c r="AC44">
        <v>51.627000000000002</v>
      </c>
      <c r="AD44">
        <v>50.706000000000003</v>
      </c>
      <c r="AE44">
        <v>40.567999999999998</v>
      </c>
      <c r="AF44">
        <v>46.088000000000001</v>
      </c>
    </row>
    <row r="45" spans="1:32" x14ac:dyDescent="0.25">
      <c r="A45" t="s">
        <v>230</v>
      </c>
      <c r="B45" t="s">
        <v>32</v>
      </c>
      <c r="C45">
        <v>1</v>
      </c>
      <c r="D45" t="s">
        <v>33</v>
      </c>
      <c r="E45" s="14" t="s">
        <v>56</v>
      </c>
      <c r="F45" s="15" t="s">
        <v>74</v>
      </c>
      <c r="G45" t="s">
        <v>77</v>
      </c>
      <c r="H45" t="s">
        <v>34</v>
      </c>
      <c r="I45" s="15" t="s">
        <v>151</v>
      </c>
      <c r="J45" t="s">
        <v>183</v>
      </c>
      <c r="K45" t="s">
        <v>184</v>
      </c>
      <c r="L45" t="s">
        <v>175</v>
      </c>
      <c r="M45" t="s">
        <v>176</v>
      </c>
      <c r="O45" t="s">
        <v>36</v>
      </c>
      <c r="P45" t="s">
        <v>41</v>
      </c>
      <c r="R45" s="17" t="s">
        <v>138</v>
      </c>
      <c r="T45" t="s">
        <v>140</v>
      </c>
      <c r="U45">
        <v>1</v>
      </c>
      <c r="V45">
        <v>6.8</v>
      </c>
      <c r="Z45">
        <v>105.586</v>
      </c>
      <c r="AA45">
        <v>101.75</v>
      </c>
      <c r="AB45">
        <v>1.5</v>
      </c>
      <c r="AC45">
        <v>58.079000000000001</v>
      </c>
      <c r="AD45">
        <v>48.862000000000002</v>
      </c>
      <c r="AE45">
        <v>55.337000000000003</v>
      </c>
      <c r="AF45">
        <v>50.831000000000003</v>
      </c>
    </row>
    <row r="46" spans="1:32" x14ac:dyDescent="0.25">
      <c r="A46" t="s">
        <v>232</v>
      </c>
      <c r="B46" t="s">
        <v>32</v>
      </c>
      <c r="C46">
        <v>1</v>
      </c>
      <c r="D46" t="s">
        <v>33</v>
      </c>
      <c r="E46" s="14" t="s">
        <v>56</v>
      </c>
      <c r="F46" s="15" t="s">
        <v>74</v>
      </c>
      <c r="G46" t="s">
        <v>77</v>
      </c>
      <c r="H46" t="s">
        <v>34</v>
      </c>
      <c r="I46" s="15" t="s">
        <v>151</v>
      </c>
      <c r="J46" t="s">
        <v>183</v>
      </c>
      <c r="K46" t="s">
        <v>184</v>
      </c>
      <c r="L46" t="s">
        <v>175</v>
      </c>
      <c r="M46" t="s">
        <v>176</v>
      </c>
      <c r="O46" t="s">
        <v>36</v>
      </c>
      <c r="P46" t="s">
        <v>41</v>
      </c>
      <c r="R46" s="17" t="s">
        <v>138</v>
      </c>
      <c r="T46" t="s">
        <v>140</v>
      </c>
      <c r="V46">
        <v>5.3</v>
      </c>
      <c r="Z46">
        <v>111.68300000000001</v>
      </c>
      <c r="AA46">
        <v>86.159000000000006</v>
      </c>
      <c r="AB46">
        <v>1.5</v>
      </c>
      <c r="AC46">
        <v>70.150999999999996</v>
      </c>
      <c r="AD46">
        <v>36.055</v>
      </c>
      <c r="AE46">
        <v>54.392000000000003</v>
      </c>
      <c r="AF46">
        <v>48.887999999999998</v>
      </c>
    </row>
    <row r="47" spans="1:32" x14ac:dyDescent="0.25">
      <c r="A47" t="s">
        <v>233</v>
      </c>
      <c r="B47" t="s">
        <v>32</v>
      </c>
      <c r="C47">
        <v>1</v>
      </c>
      <c r="D47" t="s">
        <v>33</v>
      </c>
      <c r="E47" s="14" t="s">
        <v>56</v>
      </c>
      <c r="F47" s="15" t="s">
        <v>74</v>
      </c>
      <c r="G47" t="s">
        <v>77</v>
      </c>
      <c r="H47" t="s">
        <v>34</v>
      </c>
      <c r="I47" s="15" t="s">
        <v>151</v>
      </c>
      <c r="J47" t="s">
        <v>183</v>
      </c>
      <c r="K47" t="s">
        <v>184</v>
      </c>
      <c r="L47" t="s">
        <v>175</v>
      </c>
      <c r="M47" t="s">
        <v>176</v>
      </c>
      <c r="O47" t="s">
        <v>36</v>
      </c>
      <c r="P47" t="s">
        <v>45</v>
      </c>
      <c r="R47" s="17" t="s">
        <v>144</v>
      </c>
      <c r="T47" t="s">
        <v>140</v>
      </c>
      <c r="V47">
        <v>5.6</v>
      </c>
      <c r="Z47">
        <v>195.59899999999999</v>
      </c>
      <c r="AA47">
        <v>174.358</v>
      </c>
      <c r="AB47">
        <v>1.6</v>
      </c>
      <c r="AC47">
        <v>40.158000000000001</v>
      </c>
      <c r="AD47">
        <v>30.544</v>
      </c>
      <c r="AE47">
        <v>42.411000000000001</v>
      </c>
      <c r="AF47">
        <v>47.932000000000002</v>
      </c>
    </row>
    <row r="48" spans="1:32" x14ac:dyDescent="0.25">
      <c r="A48" t="s">
        <v>234</v>
      </c>
      <c r="B48" t="s">
        <v>32</v>
      </c>
      <c r="C48">
        <v>1</v>
      </c>
      <c r="D48" t="s">
        <v>33</v>
      </c>
      <c r="E48" s="14" t="s">
        <v>56</v>
      </c>
      <c r="F48" s="15" t="s">
        <v>74</v>
      </c>
      <c r="G48" t="s">
        <v>77</v>
      </c>
      <c r="H48" t="s">
        <v>34</v>
      </c>
      <c r="I48" s="15" t="s">
        <v>151</v>
      </c>
      <c r="J48" t="s">
        <v>183</v>
      </c>
      <c r="K48" t="s">
        <v>184</v>
      </c>
      <c r="L48" t="s">
        <v>175</v>
      </c>
      <c r="M48" t="s">
        <v>176</v>
      </c>
      <c r="O48" t="s">
        <v>36</v>
      </c>
      <c r="P48" t="s">
        <v>45</v>
      </c>
      <c r="R48" s="17" t="s">
        <v>144</v>
      </c>
      <c r="T48" t="s">
        <v>140</v>
      </c>
      <c r="V48">
        <v>5.4</v>
      </c>
      <c r="Z48">
        <v>283.74299999999999</v>
      </c>
      <c r="AA48">
        <v>214.84299999999999</v>
      </c>
      <c r="AB48">
        <v>1.6</v>
      </c>
      <c r="AC48">
        <v>45.317</v>
      </c>
      <c r="AD48">
        <v>49.774999999999999</v>
      </c>
      <c r="AE48">
        <v>51.619</v>
      </c>
      <c r="AF48">
        <v>53.494</v>
      </c>
    </row>
    <row r="49" spans="1:32" x14ac:dyDescent="0.25">
      <c r="A49" t="s">
        <v>235</v>
      </c>
      <c r="B49" t="s">
        <v>32</v>
      </c>
      <c r="C49">
        <v>1</v>
      </c>
      <c r="D49" t="s">
        <v>33</v>
      </c>
      <c r="E49" s="14" t="s">
        <v>56</v>
      </c>
      <c r="F49" s="15" t="s">
        <v>74</v>
      </c>
      <c r="G49" t="s">
        <v>77</v>
      </c>
      <c r="H49" t="s">
        <v>34</v>
      </c>
      <c r="I49" s="15" t="s">
        <v>151</v>
      </c>
      <c r="J49" t="s">
        <v>183</v>
      </c>
      <c r="K49" t="s">
        <v>184</v>
      </c>
      <c r="L49" t="s">
        <v>175</v>
      </c>
      <c r="M49" t="s">
        <v>176</v>
      </c>
      <c r="O49" t="s">
        <v>36</v>
      </c>
      <c r="P49" t="s">
        <v>45</v>
      </c>
      <c r="R49" s="17" t="s">
        <v>144</v>
      </c>
      <c r="T49" t="s">
        <v>140</v>
      </c>
      <c r="V49">
        <v>5.3</v>
      </c>
      <c r="Z49">
        <v>441.15800000000002</v>
      </c>
      <c r="AA49">
        <v>398.87</v>
      </c>
      <c r="AB49">
        <v>1.1000000000000001</v>
      </c>
      <c r="AC49">
        <v>50.731000000000002</v>
      </c>
      <c r="AD49">
        <v>47.018999999999998</v>
      </c>
      <c r="AE49">
        <v>57.179000000000002</v>
      </c>
      <c r="AF49">
        <v>58.079000000000001</v>
      </c>
    </row>
    <row r="50" spans="1:32" x14ac:dyDescent="0.25">
      <c r="A50" t="s">
        <v>236</v>
      </c>
      <c r="B50" t="s">
        <v>32</v>
      </c>
      <c r="C50">
        <v>1</v>
      </c>
      <c r="D50" t="s">
        <v>33</v>
      </c>
      <c r="E50" s="14" t="s">
        <v>56</v>
      </c>
      <c r="F50" s="15" t="s">
        <v>74</v>
      </c>
      <c r="G50" t="s">
        <v>77</v>
      </c>
      <c r="H50" t="s">
        <v>34</v>
      </c>
      <c r="I50" s="15" t="s">
        <v>151</v>
      </c>
      <c r="J50" t="s">
        <v>183</v>
      </c>
      <c r="K50" t="s">
        <v>184</v>
      </c>
      <c r="L50" t="s">
        <v>175</v>
      </c>
      <c r="M50" t="s">
        <v>176</v>
      </c>
      <c r="O50" t="s">
        <v>36</v>
      </c>
      <c r="P50" t="s">
        <v>41</v>
      </c>
      <c r="R50" s="17" t="s">
        <v>138</v>
      </c>
      <c r="T50" t="s">
        <v>140</v>
      </c>
      <c r="V50">
        <v>5</v>
      </c>
      <c r="Z50">
        <v>269.60599999999999</v>
      </c>
      <c r="AA50">
        <v>320.17700000000002</v>
      </c>
      <c r="AB50">
        <v>1.4</v>
      </c>
      <c r="AC50">
        <v>45.176000000000002</v>
      </c>
      <c r="AD50">
        <v>48.863999999999997</v>
      </c>
      <c r="AE50">
        <v>42.411000000000001</v>
      </c>
      <c r="AF50">
        <v>42.411000000000001</v>
      </c>
    </row>
    <row r="51" spans="1:32" x14ac:dyDescent="0.25">
      <c r="A51" t="s">
        <v>237</v>
      </c>
      <c r="B51" t="s">
        <v>32</v>
      </c>
      <c r="C51">
        <v>1</v>
      </c>
      <c r="D51" t="s">
        <v>33</v>
      </c>
      <c r="E51" s="14" t="s">
        <v>56</v>
      </c>
      <c r="F51" s="15" t="s">
        <v>74</v>
      </c>
      <c r="G51" t="s">
        <v>77</v>
      </c>
      <c r="H51" t="s">
        <v>34</v>
      </c>
      <c r="I51" s="15" t="s">
        <v>151</v>
      </c>
      <c r="J51" t="s">
        <v>183</v>
      </c>
      <c r="K51" t="s">
        <v>184</v>
      </c>
      <c r="L51" t="s">
        <v>175</v>
      </c>
      <c r="M51" t="s">
        <v>176</v>
      </c>
      <c r="O51" t="s">
        <v>36</v>
      </c>
      <c r="P51" t="s">
        <v>41</v>
      </c>
      <c r="R51" s="17" t="s">
        <v>138</v>
      </c>
      <c r="T51" t="s">
        <v>140</v>
      </c>
      <c r="V51">
        <v>5.3</v>
      </c>
      <c r="Z51">
        <v>126.479</v>
      </c>
      <c r="AA51">
        <v>119.547</v>
      </c>
      <c r="AB51">
        <v>1.2</v>
      </c>
      <c r="AC51">
        <v>65.504000000000005</v>
      </c>
      <c r="AD51">
        <v>60.948</v>
      </c>
      <c r="AE51">
        <v>58.374000000000002</v>
      </c>
      <c r="AF51">
        <v>50.697000000000003</v>
      </c>
    </row>
    <row r="52" spans="1:32" x14ac:dyDescent="0.25">
      <c r="A52" t="s">
        <v>254</v>
      </c>
      <c r="B52" t="s">
        <v>32</v>
      </c>
      <c r="C52">
        <v>4</v>
      </c>
      <c r="D52" t="s">
        <v>33</v>
      </c>
      <c r="E52" s="14" t="s">
        <v>58</v>
      </c>
      <c r="F52" s="15" t="s">
        <v>74</v>
      </c>
      <c r="G52" t="s">
        <v>77</v>
      </c>
      <c r="H52" t="s">
        <v>34</v>
      </c>
      <c r="I52" s="15" t="s">
        <v>151</v>
      </c>
      <c r="J52" t="s">
        <v>183</v>
      </c>
      <c r="K52" t="s">
        <v>184</v>
      </c>
      <c r="L52" t="s">
        <v>177</v>
      </c>
      <c r="M52" t="s">
        <v>178</v>
      </c>
      <c r="O52" t="s">
        <v>36</v>
      </c>
      <c r="P52" t="s">
        <v>41</v>
      </c>
      <c r="R52" s="17" t="s">
        <v>138</v>
      </c>
      <c r="T52" t="s">
        <v>140</v>
      </c>
      <c r="V52">
        <v>5.5</v>
      </c>
      <c r="Z52">
        <v>211.489</v>
      </c>
      <c r="AA52">
        <v>152.167</v>
      </c>
      <c r="AB52">
        <v>1.2</v>
      </c>
      <c r="AC52">
        <v>62.68</v>
      </c>
      <c r="AD52">
        <v>59.021999999999998</v>
      </c>
      <c r="AE52">
        <v>54.392000000000003</v>
      </c>
      <c r="AF52">
        <v>58.070999999999998</v>
      </c>
    </row>
    <row r="53" spans="1:32" x14ac:dyDescent="0.25">
      <c r="A53" t="s">
        <v>255</v>
      </c>
      <c r="B53" t="s">
        <v>32</v>
      </c>
      <c r="C53">
        <v>4</v>
      </c>
      <c r="D53" t="s">
        <v>33</v>
      </c>
      <c r="E53" t="s">
        <v>55</v>
      </c>
      <c r="F53" s="15" t="s">
        <v>74</v>
      </c>
      <c r="G53" t="s">
        <v>77</v>
      </c>
      <c r="H53" t="s">
        <v>34</v>
      </c>
      <c r="I53" s="15" t="s">
        <v>151</v>
      </c>
      <c r="J53" t="s">
        <v>183</v>
      </c>
      <c r="K53" t="s">
        <v>184</v>
      </c>
      <c r="L53" t="s">
        <v>177</v>
      </c>
      <c r="M53" t="s">
        <v>178</v>
      </c>
      <c r="O53" t="s">
        <v>36</v>
      </c>
      <c r="P53" t="s">
        <v>41</v>
      </c>
      <c r="R53" s="17" t="s">
        <v>138</v>
      </c>
      <c r="T53" t="s">
        <v>140</v>
      </c>
      <c r="V53">
        <v>5.3</v>
      </c>
      <c r="Z53">
        <v>130.43899999999999</v>
      </c>
      <c r="AA53">
        <v>119.652</v>
      </c>
      <c r="AB53">
        <v>1</v>
      </c>
      <c r="AC53">
        <v>63.609000000000002</v>
      </c>
      <c r="AD53">
        <v>58.079000000000001</v>
      </c>
      <c r="AE53">
        <v>50.706000000000003</v>
      </c>
      <c r="AF53">
        <v>40.567999999999998</v>
      </c>
    </row>
    <row r="54" spans="1:32" x14ac:dyDescent="0.25">
      <c r="A54" t="s">
        <v>256</v>
      </c>
      <c r="B54" t="s">
        <v>32</v>
      </c>
      <c r="C54">
        <v>4</v>
      </c>
      <c r="D54" t="s">
        <v>33</v>
      </c>
      <c r="E54" t="s">
        <v>55</v>
      </c>
      <c r="F54" s="15" t="s">
        <v>74</v>
      </c>
      <c r="G54" t="s">
        <v>77</v>
      </c>
      <c r="H54" t="s">
        <v>34</v>
      </c>
      <c r="I54" s="15" t="s">
        <v>151</v>
      </c>
      <c r="J54" t="s">
        <v>183</v>
      </c>
      <c r="K54" t="s">
        <v>184</v>
      </c>
      <c r="L54" t="s">
        <v>177</v>
      </c>
      <c r="M54" t="s">
        <v>178</v>
      </c>
      <c r="O54" t="s">
        <v>36</v>
      </c>
      <c r="P54" t="s">
        <v>41</v>
      </c>
      <c r="R54" s="17" t="s">
        <v>138</v>
      </c>
      <c r="T54" t="s">
        <v>140</v>
      </c>
      <c r="V54">
        <v>5.4</v>
      </c>
      <c r="Z54">
        <v>104.209</v>
      </c>
      <c r="AA54">
        <v>101.399</v>
      </c>
      <c r="AB54">
        <v>1.3</v>
      </c>
      <c r="AC54">
        <v>57.156999999999996</v>
      </c>
      <c r="AD54">
        <v>61.82</v>
      </c>
      <c r="AE54">
        <v>52.540999999999997</v>
      </c>
      <c r="AF54">
        <v>54.415999999999997</v>
      </c>
    </row>
    <row r="55" spans="1:32" x14ac:dyDescent="0.25">
      <c r="A55" t="s">
        <v>239</v>
      </c>
      <c r="B55" t="s">
        <v>32</v>
      </c>
      <c r="C55">
        <v>4</v>
      </c>
      <c r="D55" t="s">
        <v>33</v>
      </c>
      <c r="E55" s="14" t="s">
        <v>226</v>
      </c>
      <c r="F55" s="15" t="s">
        <v>185</v>
      </c>
      <c r="G55" t="s">
        <v>77</v>
      </c>
      <c r="H55" t="s">
        <v>188</v>
      </c>
      <c r="I55" s="15" t="s">
        <v>129</v>
      </c>
      <c r="J55" t="s">
        <v>197</v>
      </c>
      <c r="K55" t="s">
        <v>198</v>
      </c>
      <c r="L55" t="s">
        <v>189</v>
      </c>
      <c r="M55" t="s">
        <v>190</v>
      </c>
      <c r="O55" t="s">
        <v>36</v>
      </c>
      <c r="P55" t="s">
        <v>41</v>
      </c>
      <c r="R55" s="17" t="s">
        <v>144</v>
      </c>
      <c r="T55" t="s">
        <v>140</v>
      </c>
      <c r="V55">
        <v>7.4</v>
      </c>
      <c r="Z55">
        <v>176.84</v>
      </c>
      <c r="AA55">
        <v>143.654</v>
      </c>
      <c r="AB55">
        <v>2.5</v>
      </c>
      <c r="AC55">
        <v>86.269000000000005</v>
      </c>
      <c r="AD55">
        <v>89.185000000000002</v>
      </c>
      <c r="AE55">
        <v>72.563000000000002</v>
      </c>
      <c r="AF55">
        <v>80.616</v>
      </c>
    </row>
    <row r="56" spans="1:32" x14ac:dyDescent="0.25">
      <c r="A56" t="s">
        <v>240</v>
      </c>
      <c r="B56" t="s">
        <v>32</v>
      </c>
      <c r="C56">
        <v>4</v>
      </c>
      <c r="D56" t="s">
        <v>33</v>
      </c>
      <c r="E56" s="14" t="s">
        <v>226</v>
      </c>
      <c r="F56" s="15" t="s">
        <v>185</v>
      </c>
      <c r="G56" t="s">
        <v>77</v>
      </c>
      <c r="H56" t="s">
        <v>188</v>
      </c>
      <c r="I56" t="s">
        <v>129</v>
      </c>
      <c r="J56" t="s">
        <v>214</v>
      </c>
      <c r="K56" t="s">
        <v>215</v>
      </c>
      <c r="L56" t="s">
        <v>200</v>
      </c>
      <c r="M56" t="s">
        <v>209</v>
      </c>
      <c r="O56" t="s">
        <v>36</v>
      </c>
      <c r="P56" t="s">
        <v>41</v>
      </c>
      <c r="R56" s="17" t="s">
        <v>138</v>
      </c>
      <c r="T56" t="s">
        <v>140</v>
      </c>
      <c r="V56">
        <v>5.6</v>
      </c>
      <c r="Z56">
        <v>106.553</v>
      </c>
      <c r="AA56">
        <v>95.325999999999993</v>
      </c>
      <c r="AB56">
        <v>1.3</v>
      </c>
      <c r="AC56">
        <v>79.406000000000006</v>
      </c>
      <c r="AD56">
        <v>76.628</v>
      </c>
      <c r="AE56">
        <v>72.546999999999997</v>
      </c>
      <c r="AF56">
        <v>73.552000000000007</v>
      </c>
    </row>
    <row r="57" spans="1:32" x14ac:dyDescent="0.25">
      <c r="A57" t="s">
        <v>292</v>
      </c>
      <c r="B57" t="s">
        <v>32</v>
      </c>
      <c r="C57">
        <v>1</v>
      </c>
      <c r="D57" t="s">
        <v>33</v>
      </c>
      <c r="E57" s="14" t="s">
        <v>228</v>
      </c>
      <c r="F57" s="15" t="s">
        <v>185</v>
      </c>
      <c r="G57" t="s">
        <v>77</v>
      </c>
      <c r="H57" t="s">
        <v>291</v>
      </c>
      <c r="I57" t="s">
        <v>303</v>
      </c>
      <c r="J57" t="s">
        <v>304</v>
      </c>
      <c r="K57" t="s">
        <v>305</v>
      </c>
      <c r="L57" t="s">
        <v>259</v>
      </c>
      <c r="M57" t="s">
        <v>194</v>
      </c>
      <c r="O57" t="s">
        <v>36</v>
      </c>
      <c r="P57" t="s">
        <v>41</v>
      </c>
      <c r="R57" s="17" t="s">
        <v>138</v>
      </c>
      <c r="T57" t="s">
        <v>140</v>
      </c>
      <c r="V57">
        <v>4.8</v>
      </c>
      <c r="Z57">
        <v>115.63200000000001</v>
      </c>
      <c r="AA57">
        <v>94.510999999999996</v>
      </c>
      <c r="AB57">
        <v>1.5</v>
      </c>
      <c r="AC57">
        <v>59.777000000000001</v>
      </c>
      <c r="AD57">
        <v>58.194000000000003</v>
      </c>
      <c r="AE57">
        <v>61.253</v>
      </c>
      <c r="AF57">
        <v>60.456000000000003</v>
      </c>
    </row>
    <row r="58" spans="1:32" x14ac:dyDescent="0.25">
      <c r="A58" t="s">
        <v>293</v>
      </c>
      <c r="B58" t="s">
        <v>32</v>
      </c>
      <c r="C58">
        <v>1</v>
      </c>
      <c r="D58" t="s">
        <v>33</v>
      </c>
      <c r="E58" s="14" t="s">
        <v>228</v>
      </c>
      <c r="F58" s="15" t="s">
        <v>185</v>
      </c>
      <c r="G58" t="s">
        <v>77</v>
      </c>
      <c r="H58" t="s">
        <v>291</v>
      </c>
      <c r="I58" t="s">
        <v>303</v>
      </c>
      <c r="J58" t="s">
        <v>304</v>
      </c>
      <c r="K58" t="s">
        <v>305</v>
      </c>
      <c r="L58" t="s">
        <v>259</v>
      </c>
      <c r="M58" t="s">
        <v>194</v>
      </c>
      <c r="O58" t="s">
        <v>36</v>
      </c>
      <c r="P58" t="s">
        <v>41</v>
      </c>
      <c r="R58" s="17" t="s">
        <v>138</v>
      </c>
      <c r="T58" t="s">
        <v>140</v>
      </c>
      <c r="V58">
        <v>5.3</v>
      </c>
      <c r="Z58">
        <v>142.27199999999999</v>
      </c>
      <c r="AA58">
        <v>120.194</v>
      </c>
      <c r="AB58">
        <v>5.3</v>
      </c>
      <c r="AC58">
        <v>58.194000000000003</v>
      </c>
      <c r="AD58">
        <v>61.253</v>
      </c>
      <c r="AE58">
        <v>55.170999999999999</v>
      </c>
      <c r="AF58">
        <v>59.180999999999997</v>
      </c>
    </row>
    <row r="59" spans="1:32" x14ac:dyDescent="0.25">
      <c r="A59" t="s">
        <v>294</v>
      </c>
      <c r="B59" t="s">
        <v>32</v>
      </c>
      <c r="C59">
        <v>1</v>
      </c>
      <c r="D59" t="s">
        <v>33</v>
      </c>
      <c r="E59" s="14" t="s">
        <v>228</v>
      </c>
      <c r="F59" s="15" t="s">
        <v>185</v>
      </c>
      <c r="G59" t="s">
        <v>77</v>
      </c>
      <c r="H59" t="s">
        <v>291</v>
      </c>
      <c r="I59" t="s">
        <v>303</v>
      </c>
      <c r="J59" t="s">
        <v>304</v>
      </c>
      <c r="K59" t="s">
        <v>305</v>
      </c>
      <c r="L59" t="s">
        <v>259</v>
      </c>
      <c r="M59" t="s">
        <v>194</v>
      </c>
      <c r="O59" t="s">
        <v>36</v>
      </c>
      <c r="P59" t="s">
        <v>41</v>
      </c>
      <c r="R59" s="17" t="s">
        <v>138</v>
      </c>
      <c r="T59" t="s">
        <v>140</v>
      </c>
      <c r="V59">
        <v>5.4</v>
      </c>
      <c r="Z59">
        <v>83.141999999999996</v>
      </c>
      <c r="AA59">
        <v>58.963999999999999</v>
      </c>
      <c r="AB59">
        <v>2.5</v>
      </c>
      <c r="AC59">
        <v>61.972000000000001</v>
      </c>
      <c r="AD59">
        <v>63.497</v>
      </c>
      <c r="AE59">
        <v>63.518999999999998</v>
      </c>
      <c r="AF59">
        <v>62.887</v>
      </c>
    </row>
    <row r="60" spans="1:32" x14ac:dyDescent="0.25">
      <c r="A60" t="s">
        <v>295</v>
      </c>
      <c r="B60" t="s">
        <v>32</v>
      </c>
      <c r="C60">
        <v>2</v>
      </c>
      <c r="D60" t="s">
        <v>33</v>
      </c>
      <c r="E60" t="s">
        <v>55</v>
      </c>
      <c r="F60" s="15" t="s">
        <v>185</v>
      </c>
      <c r="G60" t="s">
        <v>77</v>
      </c>
      <c r="H60" t="s">
        <v>291</v>
      </c>
      <c r="I60" t="s">
        <v>303</v>
      </c>
      <c r="J60" t="s">
        <v>304</v>
      </c>
      <c r="K60" t="s">
        <v>305</v>
      </c>
      <c r="L60" t="s">
        <v>260</v>
      </c>
      <c r="M60" t="s">
        <v>258</v>
      </c>
      <c r="O60" t="s">
        <v>36</v>
      </c>
      <c r="P60" t="s">
        <v>41</v>
      </c>
      <c r="R60" s="17" t="s">
        <v>138</v>
      </c>
      <c r="T60" t="s">
        <v>140</v>
      </c>
      <c r="V60">
        <v>4.8</v>
      </c>
      <c r="Z60">
        <v>36.305</v>
      </c>
      <c r="AA60">
        <v>27.216000000000001</v>
      </c>
      <c r="AB60">
        <v>1.8</v>
      </c>
      <c r="AC60">
        <v>59.719000000000001</v>
      </c>
      <c r="AD60">
        <v>58.429000000000002</v>
      </c>
      <c r="AE60">
        <v>52.899000000000001</v>
      </c>
      <c r="AF60">
        <v>54.540999999999997</v>
      </c>
    </row>
    <row r="61" spans="1:32" x14ac:dyDescent="0.25">
      <c r="A61" t="s">
        <v>296</v>
      </c>
      <c r="B61" t="s">
        <v>32</v>
      </c>
      <c r="C61">
        <v>2</v>
      </c>
      <c r="D61" t="s">
        <v>33</v>
      </c>
      <c r="E61" t="s">
        <v>55</v>
      </c>
      <c r="F61" s="15" t="s">
        <v>185</v>
      </c>
      <c r="G61" t="s">
        <v>77</v>
      </c>
      <c r="H61" t="s">
        <v>291</v>
      </c>
      <c r="I61" t="s">
        <v>303</v>
      </c>
      <c r="J61" t="s">
        <v>304</v>
      </c>
      <c r="K61" t="s">
        <v>305</v>
      </c>
      <c r="L61" t="s">
        <v>260</v>
      </c>
      <c r="M61" t="s">
        <v>258</v>
      </c>
      <c r="O61" t="s">
        <v>36</v>
      </c>
      <c r="P61" t="s">
        <v>41</v>
      </c>
      <c r="R61" s="17" t="s">
        <v>138</v>
      </c>
      <c r="T61" t="s">
        <v>140</v>
      </c>
      <c r="V61">
        <v>5.5</v>
      </c>
      <c r="Z61">
        <v>170.059</v>
      </c>
      <c r="AA61">
        <v>159.45400000000001</v>
      </c>
      <c r="AB61">
        <v>1.1000000000000001</v>
      </c>
      <c r="AC61">
        <v>59.7</v>
      </c>
      <c r="AD61">
        <v>62.009</v>
      </c>
      <c r="AE61">
        <v>57.834000000000003</v>
      </c>
      <c r="AF61">
        <v>54.414999999999999</v>
      </c>
    </row>
    <row r="62" spans="1:32" x14ac:dyDescent="0.25">
      <c r="A62" t="s">
        <v>299</v>
      </c>
      <c r="B62" t="s">
        <v>32</v>
      </c>
      <c r="C62">
        <v>2</v>
      </c>
      <c r="D62" t="s">
        <v>33</v>
      </c>
      <c r="E62" t="s">
        <v>55</v>
      </c>
      <c r="F62" s="15" t="s">
        <v>185</v>
      </c>
      <c r="G62" t="s">
        <v>77</v>
      </c>
      <c r="H62" t="s">
        <v>291</v>
      </c>
      <c r="I62" t="s">
        <v>303</v>
      </c>
      <c r="J62" t="s">
        <v>304</v>
      </c>
      <c r="K62" t="s">
        <v>305</v>
      </c>
      <c r="L62" t="s">
        <v>260</v>
      </c>
      <c r="M62" t="s">
        <v>258</v>
      </c>
      <c r="O62" t="s">
        <v>36</v>
      </c>
      <c r="P62" t="s">
        <v>41</v>
      </c>
      <c r="R62" s="17" t="s">
        <v>138</v>
      </c>
      <c r="T62" t="s">
        <v>140</v>
      </c>
      <c r="V62">
        <v>5.2</v>
      </c>
      <c r="Z62">
        <v>126.96599999999999</v>
      </c>
      <c r="AA62">
        <v>108.84399999999999</v>
      </c>
      <c r="AB62">
        <v>2</v>
      </c>
      <c r="AC62">
        <v>71.826999999999998</v>
      </c>
      <c r="AD62">
        <v>74.12</v>
      </c>
      <c r="AE62">
        <v>65.03</v>
      </c>
      <c r="AF62">
        <v>62.726999999999997</v>
      </c>
    </row>
    <row r="63" spans="1:32" x14ac:dyDescent="0.25">
      <c r="A63" t="s">
        <v>300</v>
      </c>
      <c r="B63" t="s">
        <v>32</v>
      </c>
      <c r="C63">
        <v>2</v>
      </c>
      <c r="D63" t="s">
        <v>33</v>
      </c>
      <c r="E63" t="s">
        <v>55</v>
      </c>
      <c r="F63" s="15" t="s">
        <v>185</v>
      </c>
      <c r="G63" t="s">
        <v>77</v>
      </c>
      <c r="H63" t="s">
        <v>291</v>
      </c>
      <c r="I63" t="s">
        <v>303</v>
      </c>
      <c r="J63" t="s">
        <v>304</v>
      </c>
      <c r="K63" t="s">
        <v>305</v>
      </c>
      <c r="L63" t="s">
        <v>260</v>
      </c>
      <c r="M63" t="s">
        <v>258</v>
      </c>
      <c r="O63" t="s">
        <v>36</v>
      </c>
      <c r="P63" t="s">
        <v>41</v>
      </c>
      <c r="R63" s="17" t="s">
        <v>138</v>
      </c>
      <c r="T63" t="s">
        <v>140</v>
      </c>
      <c r="V63">
        <v>5.4</v>
      </c>
      <c r="Z63">
        <v>123.944</v>
      </c>
      <c r="AA63">
        <v>105.066</v>
      </c>
      <c r="AB63">
        <v>1.5</v>
      </c>
      <c r="AC63">
        <v>68.831000000000003</v>
      </c>
      <c r="AD63">
        <v>70.658000000000001</v>
      </c>
      <c r="AE63">
        <v>73.313999999999993</v>
      </c>
      <c r="AF63">
        <v>67.680000000000007</v>
      </c>
    </row>
    <row r="64" spans="1:32" x14ac:dyDescent="0.25">
      <c r="A64" t="s">
        <v>298</v>
      </c>
      <c r="B64" t="s">
        <v>32</v>
      </c>
      <c r="C64">
        <v>1</v>
      </c>
      <c r="D64" t="s">
        <v>33</v>
      </c>
      <c r="E64" s="14" t="s">
        <v>228</v>
      </c>
      <c r="F64" s="15" t="s">
        <v>185</v>
      </c>
      <c r="G64" t="s">
        <v>77</v>
      </c>
      <c r="H64" t="s">
        <v>291</v>
      </c>
      <c r="I64" t="s">
        <v>303</v>
      </c>
      <c r="J64" t="s">
        <v>314</v>
      </c>
      <c r="K64" t="s">
        <v>313</v>
      </c>
      <c r="L64" t="s">
        <v>315</v>
      </c>
      <c r="M64" t="s">
        <v>316</v>
      </c>
      <c r="O64" t="s">
        <v>36</v>
      </c>
      <c r="P64" t="s">
        <v>41</v>
      </c>
      <c r="R64" s="17" t="s">
        <v>138</v>
      </c>
      <c r="T64" t="s">
        <v>140</v>
      </c>
      <c r="V64">
        <v>5.3</v>
      </c>
      <c r="Z64">
        <v>129.304</v>
      </c>
      <c r="AA64">
        <v>117.252</v>
      </c>
      <c r="AB64">
        <v>2.2000000000000002</v>
      </c>
      <c r="AC64">
        <v>53.66</v>
      </c>
      <c r="AD64">
        <v>55.927</v>
      </c>
      <c r="AE64">
        <v>62.192999999999998</v>
      </c>
      <c r="AF64">
        <v>66.501000000000005</v>
      </c>
    </row>
    <row r="65" spans="1:32" x14ac:dyDescent="0.25">
      <c r="A65" t="s">
        <v>297</v>
      </c>
      <c r="B65" t="s">
        <v>32</v>
      </c>
      <c r="C65">
        <v>1</v>
      </c>
      <c r="D65" t="s">
        <v>33</v>
      </c>
      <c r="E65" s="14" t="s">
        <v>228</v>
      </c>
      <c r="F65" s="15" t="s">
        <v>185</v>
      </c>
      <c r="G65" t="s">
        <v>77</v>
      </c>
      <c r="H65" t="s">
        <v>291</v>
      </c>
      <c r="I65" t="s">
        <v>303</v>
      </c>
      <c r="J65" t="s">
        <v>314</v>
      </c>
      <c r="K65" t="s">
        <v>313</v>
      </c>
      <c r="L65" t="s">
        <v>315</v>
      </c>
      <c r="M65" t="s">
        <v>316</v>
      </c>
      <c r="O65" t="s">
        <v>36</v>
      </c>
      <c r="P65" t="s">
        <v>41</v>
      </c>
      <c r="R65" s="17" t="s">
        <v>138</v>
      </c>
      <c r="T65" t="s">
        <v>140</v>
      </c>
      <c r="V65">
        <v>5</v>
      </c>
      <c r="Z65">
        <v>102.01900000000001</v>
      </c>
      <c r="AA65">
        <v>84.691999999999993</v>
      </c>
      <c r="AB65">
        <v>1.8</v>
      </c>
      <c r="AC65">
        <v>67.41</v>
      </c>
      <c r="AD65">
        <v>57.512</v>
      </c>
      <c r="AE65">
        <v>64.344999999999999</v>
      </c>
      <c r="AF65">
        <v>60.756999999999998</v>
      </c>
    </row>
    <row r="66" spans="1:32" x14ac:dyDescent="0.25">
      <c r="A66" t="s">
        <v>301</v>
      </c>
      <c r="B66" t="s">
        <v>32</v>
      </c>
      <c r="C66">
        <v>2</v>
      </c>
      <c r="D66" t="s">
        <v>33</v>
      </c>
      <c r="E66" t="s">
        <v>55</v>
      </c>
      <c r="F66" s="15" t="s">
        <v>185</v>
      </c>
      <c r="G66" t="s">
        <v>77</v>
      </c>
      <c r="H66" t="s">
        <v>291</v>
      </c>
      <c r="I66" t="s">
        <v>303</v>
      </c>
      <c r="J66" t="s">
        <v>317</v>
      </c>
      <c r="K66" t="s">
        <v>318</v>
      </c>
      <c r="L66" t="s">
        <v>149</v>
      </c>
      <c r="M66" t="s">
        <v>130</v>
      </c>
      <c r="O66" t="s">
        <v>36</v>
      </c>
      <c r="P66" t="s">
        <v>41</v>
      </c>
      <c r="R66" s="17" t="s">
        <v>138</v>
      </c>
      <c r="T66" t="s">
        <v>140</v>
      </c>
      <c r="V66">
        <v>5.3</v>
      </c>
      <c r="Z66">
        <v>189.07499999999999</v>
      </c>
      <c r="AA66">
        <v>156.54599999999999</v>
      </c>
      <c r="AB66">
        <v>2.1</v>
      </c>
      <c r="AC66">
        <v>66.519000000000005</v>
      </c>
      <c r="AD66">
        <v>67.257000000000005</v>
      </c>
      <c r="AE66">
        <v>62.009</v>
      </c>
      <c r="AF66">
        <v>61.23</v>
      </c>
    </row>
    <row r="67" spans="1:32" ht="15.75" customHeight="1" x14ac:dyDescent="0.25">
      <c r="A67" t="s">
        <v>271</v>
      </c>
      <c r="B67" t="s">
        <v>32</v>
      </c>
      <c r="C67">
        <v>4</v>
      </c>
      <c r="D67" t="s">
        <v>33</v>
      </c>
      <c r="E67" s="14" t="s">
        <v>226</v>
      </c>
      <c r="F67" s="15" t="s">
        <v>185</v>
      </c>
      <c r="G67" t="s">
        <v>77</v>
      </c>
      <c r="H67" t="s">
        <v>241</v>
      </c>
      <c r="I67" t="s">
        <v>129</v>
      </c>
      <c r="J67" t="s">
        <v>270</v>
      </c>
      <c r="K67" t="s">
        <v>269</v>
      </c>
      <c r="L67" t="s">
        <v>201</v>
      </c>
      <c r="M67" t="s">
        <v>122</v>
      </c>
      <c r="O67" t="s">
        <v>36</v>
      </c>
      <c r="P67" t="s">
        <v>41</v>
      </c>
      <c r="R67" s="17" t="s">
        <v>144</v>
      </c>
      <c r="T67" t="s">
        <v>140</v>
      </c>
      <c r="V67">
        <v>5.7</v>
      </c>
      <c r="Z67">
        <v>185.15199999999999</v>
      </c>
      <c r="AA67">
        <v>181.38200000000001</v>
      </c>
      <c r="AB67">
        <v>2.1</v>
      </c>
      <c r="AC67">
        <v>59.332999999999998</v>
      </c>
      <c r="AD67">
        <v>58.232999999999997</v>
      </c>
      <c r="AE67">
        <v>53.74</v>
      </c>
      <c r="AF67">
        <v>59.82</v>
      </c>
    </row>
    <row r="68" spans="1:32" x14ac:dyDescent="0.25">
      <c r="A68" t="s">
        <v>272</v>
      </c>
      <c r="B68" t="s">
        <v>32</v>
      </c>
      <c r="C68">
        <v>4</v>
      </c>
      <c r="D68" t="s">
        <v>33</v>
      </c>
      <c r="E68" s="14" t="s">
        <v>226</v>
      </c>
      <c r="F68" s="15" t="s">
        <v>185</v>
      </c>
      <c r="G68" t="s">
        <v>77</v>
      </c>
      <c r="H68" t="s">
        <v>241</v>
      </c>
      <c r="I68" t="s">
        <v>129</v>
      </c>
      <c r="J68" t="s">
        <v>270</v>
      </c>
      <c r="K68" t="s">
        <v>269</v>
      </c>
      <c r="L68" t="s">
        <v>201</v>
      </c>
      <c r="M68" t="s">
        <v>122</v>
      </c>
      <c r="O68" t="s">
        <v>36</v>
      </c>
      <c r="P68" t="s">
        <v>41</v>
      </c>
      <c r="R68" s="17" t="s">
        <v>138</v>
      </c>
      <c r="T68" t="s">
        <v>140</v>
      </c>
      <c r="V68">
        <v>5.6</v>
      </c>
      <c r="Z68">
        <v>137.54499999999999</v>
      </c>
      <c r="AA68">
        <v>114.2</v>
      </c>
      <c r="AB68">
        <v>1.7</v>
      </c>
      <c r="AC68">
        <v>64.251999999999995</v>
      </c>
      <c r="AD68">
        <v>64.994</v>
      </c>
      <c r="AE68">
        <v>64.239000000000004</v>
      </c>
      <c r="AF68">
        <v>68.872</v>
      </c>
    </row>
    <row r="69" spans="1:32" x14ac:dyDescent="0.25">
      <c r="A69" t="s">
        <v>275</v>
      </c>
      <c r="B69" t="s">
        <v>32</v>
      </c>
      <c r="C69">
        <v>2</v>
      </c>
      <c r="D69" t="s">
        <v>33</v>
      </c>
      <c r="E69" s="14" t="s">
        <v>229</v>
      </c>
      <c r="F69" s="15" t="s">
        <v>185</v>
      </c>
      <c r="G69" t="s">
        <v>77</v>
      </c>
      <c r="H69" t="s">
        <v>241</v>
      </c>
      <c r="I69" t="s">
        <v>129</v>
      </c>
      <c r="J69" t="s">
        <v>270</v>
      </c>
      <c r="K69" t="s">
        <v>269</v>
      </c>
      <c r="L69" t="s">
        <v>61</v>
      </c>
      <c r="M69" t="s">
        <v>274</v>
      </c>
      <c r="O69" t="s">
        <v>36</v>
      </c>
      <c r="P69" t="s">
        <v>41</v>
      </c>
      <c r="R69" s="17" t="s">
        <v>138</v>
      </c>
      <c r="T69" t="s">
        <v>140</v>
      </c>
      <c r="V69">
        <v>5.2</v>
      </c>
      <c r="Z69">
        <v>157.97</v>
      </c>
      <c r="AA69">
        <v>140.72399999999999</v>
      </c>
      <c r="AB69">
        <v>1.9</v>
      </c>
      <c r="AC69">
        <v>62.082000000000001</v>
      </c>
      <c r="AD69">
        <v>58.944000000000003</v>
      </c>
      <c r="AE69">
        <v>53.994</v>
      </c>
      <c r="AF69">
        <v>58.585000000000001</v>
      </c>
    </row>
    <row r="70" spans="1:32" x14ac:dyDescent="0.25">
      <c r="A70" t="s">
        <v>276</v>
      </c>
      <c r="B70" t="s">
        <v>32</v>
      </c>
      <c r="C70">
        <v>2</v>
      </c>
      <c r="D70" t="s">
        <v>33</v>
      </c>
      <c r="E70" s="14" t="s">
        <v>229</v>
      </c>
      <c r="F70" s="15" t="s">
        <v>185</v>
      </c>
      <c r="G70" t="s">
        <v>77</v>
      </c>
      <c r="H70" t="s">
        <v>241</v>
      </c>
      <c r="I70" t="s">
        <v>129</v>
      </c>
      <c r="J70" t="s">
        <v>270</v>
      </c>
      <c r="K70" t="s">
        <v>269</v>
      </c>
      <c r="L70" t="s">
        <v>61</v>
      </c>
      <c r="M70" t="s">
        <v>274</v>
      </c>
      <c r="O70" t="s">
        <v>36</v>
      </c>
      <c r="P70" t="s">
        <v>41</v>
      </c>
      <c r="R70" s="17" t="s">
        <v>138</v>
      </c>
      <c r="T70" t="s">
        <v>140</v>
      </c>
      <c r="V70">
        <v>5.4</v>
      </c>
      <c r="Z70">
        <v>56.722999999999999</v>
      </c>
      <c r="AA70">
        <v>51.475999999999999</v>
      </c>
      <c r="AB70">
        <v>1.2</v>
      </c>
      <c r="AC70">
        <v>37.036999999999999</v>
      </c>
      <c r="AD70">
        <v>29.559000000000001</v>
      </c>
      <c r="AE70">
        <v>31.882999999999999</v>
      </c>
      <c r="AF70">
        <v>31.314</v>
      </c>
    </row>
    <row r="71" spans="1:32" x14ac:dyDescent="0.25">
      <c r="A71" t="s">
        <v>277</v>
      </c>
      <c r="B71" t="s">
        <v>32</v>
      </c>
      <c r="C71">
        <v>3</v>
      </c>
      <c r="D71" t="s">
        <v>33</v>
      </c>
      <c r="E71" s="14" t="s">
        <v>229</v>
      </c>
      <c r="F71" s="15" t="s">
        <v>185</v>
      </c>
      <c r="G71" t="s">
        <v>76</v>
      </c>
      <c r="H71" t="s">
        <v>241</v>
      </c>
      <c r="I71" t="s">
        <v>129</v>
      </c>
      <c r="J71" t="s">
        <v>270</v>
      </c>
      <c r="K71" t="s">
        <v>269</v>
      </c>
      <c r="L71" t="s">
        <v>61</v>
      </c>
      <c r="M71" t="s">
        <v>274</v>
      </c>
      <c r="O71" t="s">
        <v>36</v>
      </c>
      <c r="P71" t="s">
        <v>41</v>
      </c>
      <c r="R71" s="17" t="s">
        <v>138</v>
      </c>
      <c r="T71" t="s">
        <v>140</v>
      </c>
      <c r="V71">
        <v>5.4</v>
      </c>
      <c r="Z71">
        <v>98.251999999999995</v>
      </c>
      <c r="AA71">
        <v>70.28</v>
      </c>
      <c r="AB71">
        <v>2</v>
      </c>
      <c r="AC71">
        <v>56.677</v>
      </c>
      <c r="AD71">
        <v>57.557000000000002</v>
      </c>
      <c r="AE71">
        <v>48.512</v>
      </c>
      <c r="AF71">
        <v>53.033999999999999</v>
      </c>
    </row>
    <row r="72" spans="1:32" x14ac:dyDescent="0.25">
      <c r="A72" t="s">
        <v>284</v>
      </c>
      <c r="B72" t="s">
        <v>32</v>
      </c>
      <c r="C72">
        <v>3</v>
      </c>
      <c r="D72" t="s">
        <v>33</v>
      </c>
      <c r="E72" s="14" t="s">
        <v>227</v>
      </c>
      <c r="F72" s="15" t="s">
        <v>185</v>
      </c>
      <c r="G72" t="s">
        <v>76</v>
      </c>
      <c r="H72" t="s">
        <v>241</v>
      </c>
      <c r="I72" t="s">
        <v>129</v>
      </c>
      <c r="J72" t="s">
        <v>280</v>
      </c>
      <c r="K72" t="s">
        <v>281</v>
      </c>
      <c r="L72" t="s">
        <v>183</v>
      </c>
      <c r="M72" t="s">
        <v>264</v>
      </c>
      <c r="O72" t="s">
        <v>36</v>
      </c>
      <c r="P72" t="s">
        <v>41</v>
      </c>
      <c r="R72" s="17" t="s">
        <v>138</v>
      </c>
      <c r="T72" t="s">
        <v>140</v>
      </c>
      <c r="V72">
        <v>5.6</v>
      </c>
      <c r="Z72">
        <v>77.096000000000004</v>
      </c>
      <c r="AA72">
        <v>53.701999999999998</v>
      </c>
      <c r="AB72">
        <v>2</v>
      </c>
      <c r="AC72">
        <v>54.494</v>
      </c>
      <c r="AD72">
        <v>55.968000000000004</v>
      </c>
      <c r="AE72">
        <v>55.418999999999997</v>
      </c>
      <c r="AF72">
        <v>59.064999999999998</v>
      </c>
    </row>
    <row r="73" spans="1:32" x14ac:dyDescent="0.25">
      <c r="A73" t="s">
        <v>286</v>
      </c>
      <c r="B73" t="s">
        <v>32</v>
      </c>
      <c r="C73">
        <v>1</v>
      </c>
      <c r="D73" t="s">
        <v>33</v>
      </c>
      <c r="E73" s="14" t="s">
        <v>228</v>
      </c>
      <c r="F73" s="15" t="s">
        <v>185</v>
      </c>
      <c r="G73" t="s">
        <v>77</v>
      </c>
      <c r="H73" t="s">
        <v>241</v>
      </c>
      <c r="I73" t="s">
        <v>129</v>
      </c>
      <c r="J73" t="s">
        <v>280</v>
      </c>
      <c r="K73" t="s">
        <v>281</v>
      </c>
      <c r="L73" t="s">
        <v>270</v>
      </c>
      <c r="M73" t="s">
        <v>285</v>
      </c>
      <c r="O73" t="s">
        <v>36</v>
      </c>
      <c r="P73" t="s">
        <v>41</v>
      </c>
      <c r="R73" s="17" t="s">
        <v>144</v>
      </c>
      <c r="T73" t="s">
        <v>140</v>
      </c>
      <c r="V73">
        <v>5.4</v>
      </c>
      <c r="Z73">
        <v>77.840999999999994</v>
      </c>
      <c r="AA73">
        <v>52.899000000000001</v>
      </c>
      <c r="AB73">
        <v>1.8</v>
      </c>
      <c r="AC73">
        <v>50.722000000000001</v>
      </c>
      <c r="AD73">
        <v>56.048999999999999</v>
      </c>
      <c r="AE73">
        <v>50.637</v>
      </c>
      <c r="AF73">
        <v>55.186999999999998</v>
      </c>
    </row>
    <row r="74" spans="1:32" x14ac:dyDescent="0.25">
      <c r="A74" t="s">
        <v>287</v>
      </c>
      <c r="B74" t="s">
        <v>32</v>
      </c>
      <c r="C74">
        <v>1</v>
      </c>
      <c r="D74" t="s">
        <v>33</v>
      </c>
      <c r="E74" s="14" t="s">
        <v>228</v>
      </c>
      <c r="F74" s="15" t="s">
        <v>185</v>
      </c>
      <c r="G74" t="s">
        <v>77</v>
      </c>
      <c r="H74" t="s">
        <v>241</v>
      </c>
      <c r="I74" t="s">
        <v>129</v>
      </c>
      <c r="J74" t="s">
        <v>280</v>
      </c>
      <c r="K74" t="s">
        <v>281</v>
      </c>
      <c r="L74" t="s">
        <v>270</v>
      </c>
      <c r="M74" t="s">
        <v>285</v>
      </c>
      <c r="O74" t="s">
        <v>36</v>
      </c>
      <c r="P74" t="s">
        <v>41</v>
      </c>
      <c r="R74" s="17" t="s">
        <v>138</v>
      </c>
      <c r="T74" t="s">
        <v>140</v>
      </c>
      <c r="V74">
        <v>5.3</v>
      </c>
      <c r="Z74">
        <v>69.540999999999997</v>
      </c>
      <c r="AA74">
        <v>64.989999999999995</v>
      </c>
      <c r="AB74">
        <v>2</v>
      </c>
      <c r="AC74">
        <v>57.612000000000002</v>
      </c>
      <c r="AD74">
        <v>54.457000000000001</v>
      </c>
      <c r="AE74">
        <v>57.084000000000003</v>
      </c>
      <c r="AF74">
        <v>53.676000000000002</v>
      </c>
    </row>
    <row r="75" spans="1:32" x14ac:dyDescent="0.25">
      <c r="A75" t="s">
        <v>288</v>
      </c>
      <c r="B75" t="s">
        <v>32</v>
      </c>
      <c r="C75">
        <v>1</v>
      </c>
      <c r="D75" t="s">
        <v>33</v>
      </c>
      <c r="E75" s="14" t="s">
        <v>228</v>
      </c>
      <c r="F75" s="15" t="s">
        <v>185</v>
      </c>
      <c r="G75" t="s">
        <v>77</v>
      </c>
      <c r="H75" t="s">
        <v>241</v>
      </c>
      <c r="I75" t="s">
        <v>129</v>
      </c>
      <c r="J75" t="s">
        <v>280</v>
      </c>
      <c r="K75" t="s">
        <v>281</v>
      </c>
      <c r="L75" t="s">
        <v>270</v>
      </c>
      <c r="M75" t="s">
        <v>285</v>
      </c>
      <c r="O75" t="s">
        <v>36</v>
      </c>
      <c r="P75" t="s">
        <v>41</v>
      </c>
      <c r="R75" s="17" t="s">
        <v>138</v>
      </c>
      <c r="T75" t="s">
        <v>140</v>
      </c>
      <c r="V75">
        <v>5.3</v>
      </c>
      <c r="Z75">
        <v>82.402000000000001</v>
      </c>
      <c r="AA75">
        <v>71.790999999999997</v>
      </c>
      <c r="AB75">
        <v>2</v>
      </c>
      <c r="AC75">
        <v>55.927</v>
      </c>
      <c r="AD75">
        <v>47.609000000000002</v>
      </c>
      <c r="AE75">
        <v>42.38</v>
      </c>
      <c r="AF75">
        <v>49.926000000000002</v>
      </c>
    </row>
    <row r="76" spans="1:32" x14ac:dyDescent="0.25">
      <c r="A76" t="s">
        <v>289</v>
      </c>
      <c r="B76" t="s">
        <v>32</v>
      </c>
      <c r="C76">
        <v>1</v>
      </c>
      <c r="D76" t="s">
        <v>33</v>
      </c>
      <c r="E76" s="14" t="s">
        <v>228</v>
      </c>
      <c r="F76" s="15" t="s">
        <v>185</v>
      </c>
      <c r="G76" t="s">
        <v>77</v>
      </c>
      <c r="H76" t="s">
        <v>241</v>
      </c>
      <c r="I76" t="s">
        <v>129</v>
      </c>
      <c r="J76" t="s">
        <v>280</v>
      </c>
      <c r="K76" t="s">
        <v>281</v>
      </c>
      <c r="L76" t="s">
        <v>270</v>
      </c>
      <c r="M76" t="s">
        <v>285</v>
      </c>
      <c r="O76" t="s">
        <v>36</v>
      </c>
      <c r="P76" t="s">
        <v>41</v>
      </c>
      <c r="R76" s="17" t="s">
        <v>138</v>
      </c>
      <c r="T76" t="s">
        <v>140</v>
      </c>
      <c r="V76">
        <v>5.3</v>
      </c>
      <c r="Z76">
        <v>71.353999999999999</v>
      </c>
      <c r="AA76">
        <v>69.167000000000002</v>
      </c>
      <c r="AB76">
        <v>2</v>
      </c>
      <c r="AC76">
        <v>56.784999999999997</v>
      </c>
      <c r="AD76">
        <v>53.515999999999998</v>
      </c>
      <c r="AE76">
        <v>57.932000000000002</v>
      </c>
      <c r="AF76">
        <v>53.781999999999996</v>
      </c>
    </row>
    <row r="77" spans="1:32" x14ac:dyDescent="0.25">
      <c r="A77" t="s">
        <v>290</v>
      </c>
      <c r="B77" t="s">
        <v>32</v>
      </c>
      <c r="C77">
        <v>1</v>
      </c>
      <c r="D77" t="s">
        <v>33</v>
      </c>
      <c r="E77" s="14" t="s">
        <v>228</v>
      </c>
      <c r="F77" s="15" t="s">
        <v>185</v>
      </c>
      <c r="G77" t="s">
        <v>77</v>
      </c>
      <c r="H77" t="s">
        <v>241</v>
      </c>
      <c r="I77" t="s">
        <v>129</v>
      </c>
      <c r="J77" t="s">
        <v>280</v>
      </c>
      <c r="K77" t="s">
        <v>281</v>
      </c>
      <c r="L77" t="s">
        <v>270</v>
      </c>
      <c r="M77" t="s">
        <v>285</v>
      </c>
      <c r="O77" t="s">
        <v>36</v>
      </c>
      <c r="P77" t="s">
        <v>41</v>
      </c>
      <c r="R77" s="17" t="s">
        <v>138</v>
      </c>
      <c r="T77" t="s">
        <v>140</v>
      </c>
      <c r="V77">
        <v>5.4</v>
      </c>
      <c r="Z77">
        <v>116.38</v>
      </c>
      <c r="AA77">
        <v>105.08499999999999</v>
      </c>
      <c r="AB77">
        <v>1.8</v>
      </c>
      <c r="AC77">
        <v>60.497999999999998</v>
      </c>
      <c r="AD77">
        <v>59.704999999999998</v>
      </c>
      <c r="AE77">
        <v>54.598999999999997</v>
      </c>
      <c r="AF77">
        <v>54.499000000000002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82B7-A39B-4EDC-9D14-0F53CFAB12A5}">
  <dimension ref="A1:AW1040"/>
  <sheetViews>
    <sheetView tabSelected="1" topLeftCell="J1" workbookViewId="0">
      <pane ySplit="1" topLeftCell="A1020" activePane="bottomLeft" state="frozen"/>
      <selection pane="bottomLeft" activeCell="Q1020" sqref="Q1020"/>
    </sheetView>
  </sheetViews>
  <sheetFormatPr defaultRowHeight="15" x14ac:dyDescent="0.25"/>
  <cols>
    <col min="2" max="2" width="10.5703125" bestFit="1" customWidth="1"/>
    <col min="5" max="5" width="18.7109375" bestFit="1" customWidth="1"/>
    <col min="6" max="6" width="8.7109375" bestFit="1" customWidth="1"/>
    <col min="7" max="7" width="16.7109375" bestFit="1" customWidth="1"/>
    <col min="8" max="8" width="10.7109375" customWidth="1"/>
    <col min="9" max="9" width="10.85546875" bestFit="1" customWidth="1"/>
    <col min="10" max="10" width="16.7109375" bestFit="1" customWidth="1"/>
    <col min="11" max="12" width="15.5703125" customWidth="1"/>
    <col min="17" max="17" width="13.85546875" bestFit="1" customWidth="1"/>
    <col min="18" max="18" width="20.42578125" bestFit="1" customWidth="1"/>
    <col min="19" max="19" width="20.42578125" customWidth="1"/>
    <col min="20" max="20" width="27.7109375" style="17" bestFit="1" customWidth="1"/>
    <col min="21" max="21" width="13.140625" bestFit="1" customWidth="1"/>
  </cols>
  <sheetData>
    <row r="1" spans="1:49" ht="105" x14ac:dyDescent="0.25">
      <c r="A1" s="1" t="s">
        <v>0</v>
      </c>
      <c r="B1" s="1" t="s">
        <v>192</v>
      </c>
      <c r="C1" s="1" t="s">
        <v>1</v>
      </c>
      <c r="D1" s="1" t="s">
        <v>2</v>
      </c>
      <c r="E1" s="1" t="s">
        <v>26</v>
      </c>
      <c r="F1" s="1" t="s">
        <v>73</v>
      </c>
      <c r="G1" s="1" t="s">
        <v>75</v>
      </c>
      <c r="H1" s="1" t="s">
        <v>78</v>
      </c>
      <c r="I1" s="1" t="s">
        <v>3</v>
      </c>
      <c r="J1" s="1" t="s">
        <v>27</v>
      </c>
      <c r="K1" s="1" t="s">
        <v>59</v>
      </c>
      <c r="L1" s="1" t="s">
        <v>60</v>
      </c>
      <c r="M1" s="2" t="s">
        <v>28</v>
      </c>
      <c r="N1" s="3" t="s">
        <v>29</v>
      </c>
      <c r="O1" s="3" t="s">
        <v>4</v>
      </c>
      <c r="P1" s="3" t="s">
        <v>5</v>
      </c>
      <c r="Q1" s="3" t="s">
        <v>82</v>
      </c>
      <c r="R1" s="3" t="s">
        <v>79</v>
      </c>
      <c r="S1" s="3"/>
      <c r="T1" s="4" t="s">
        <v>83</v>
      </c>
      <c r="U1" s="4" t="s">
        <v>84</v>
      </c>
      <c r="V1" s="4" t="s">
        <v>6</v>
      </c>
      <c r="W1" s="5" t="s">
        <v>221</v>
      </c>
      <c r="X1" s="5" t="s">
        <v>220</v>
      </c>
      <c r="Y1" s="5" t="s">
        <v>191</v>
      </c>
      <c r="Z1" s="5" t="s">
        <v>30</v>
      </c>
      <c r="AA1" s="5" t="s">
        <v>31</v>
      </c>
      <c r="AB1" s="1" t="s">
        <v>0</v>
      </c>
      <c r="AC1" s="1" t="s">
        <v>1</v>
      </c>
      <c r="AD1" s="1" t="s">
        <v>2</v>
      </c>
      <c r="AE1" s="1" t="s">
        <v>7</v>
      </c>
      <c r="AF1" s="1" t="s">
        <v>8</v>
      </c>
      <c r="AG1" s="1" t="s">
        <v>9</v>
      </c>
      <c r="AH1" s="6" t="s">
        <v>10</v>
      </c>
      <c r="AI1" s="7" t="s">
        <v>11</v>
      </c>
      <c r="AJ1" s="7" t="s">
        <v>12</v>
      </c>
      <c r="AK1" s="7" t="s">
        <v>13</v>
      </c>
      <c r="AL1" s="7" t="s">
        <v>14</v>
      </c>
      <c r="AM1" s="7" t="s">
        <v>15</v>
      </c>
      <c r="AN1" s="7" t="s">
        <v>16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  <c r="AT1" s="7" t="s">
        <v>22</v>
      </c>
      <c r="AU1" s="7" t="s">
        <v>23</v>
      </c>
      <c r="AV1" s="7" t="s">
        <v>24</v>
      </c>
      <c r="AW1" s="8" t="s">
        <v>25</v>
      </c>
    </row>
    <row r="2" spans="1:4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3"/>
      <c r="O2" s="3"/>
      <c r="P2" s="3"/>
      <c r="Q2" s="3"/>
      <c r="R2" s="3"/>
      <c r="S2" s="3"/>
      <c r="T2" s="4"/>
      <c r="U2" s="4"/>
      <c r="V2" s="4"/>
      <c r="W2" s="5"/>
      <c r="X2" s="5"/>
      <c r="Y2" s="5"/>
      <c r="Z2" s="5"/>
      <c r="AA2" s="5"/>
      <c r="AB2" s="1"/>
      <c r="AC2" s="1"/>
      <c r="AD2" s="1"/>
      <c r="AE2" s="22"/>
      <c r="AF2" s="23"/>
      <c r="AG2" s="23"/>
      <c r="AH2" s="24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6"/>
    </row>
    <row r="3" spans="1:49" x14ac:dyDescent="0.25">
      <c r="A3" s="9" t="s">
        <v>32</v>
      </c>
      <c r="B3" s="9"/>
      <c r="C3" s="9">
        <v>2</v>
      </c>
      <c r="D3" s="9" t="s">
        <v>33</v>
      </c>
      <c r="E3" t="s">
        <v>55</v>
      </c>
      <c r="F3" s="9" t="s">
        <v>156</v>
      </c>
      <c r="G3" s="9" t="s">
        <v>77</v>
      </c>
      <c r="H3" s="9" t="s">
        <v>154</v>
      </c>
      <c r="I3" s="10" t="s">
        <v>148</v>
      </c>
      <c r="J3" s="10" t="s">
        <v>151</v>
      </c>
      <c r="K3" s="10" t="s">
        <v>152</v>
      </c>
      <c r="L3" s="10" t="s">
        <v>153</v>
      </c>
      <c r="M3" s="10" t="s">
        <v>157</v>
      </c>
      <c r="N3" s="10" t="s">
        <v>158</v>
      </c>
      <c r="O3" s="10"/>
      <c r="P3" s="10" t="s">
        <v>36</v>
      </c>
      <c r="Q3" s="10" t="s">
        <v>186</v>
      </c>
      <c r="R3" s="10" t="s">
        <v>422</v>
      </c>
      <c r="S3" s="10" t="s">
        <v>41</v>
      </c>
      <c r="T3" s="16" t="s">
        <v>144</v>
      </c>
      <c r="U3" s="10" t="s">
        <v>140</v>
      </c>
      <c r="V3" s="10">
        <v>1</v>
      </c>
      <c r="W3" s="10">
        <v>5.4</v>
      </c>
      <c r="X3" s="10"/>
      <c r="Y3" s="10"/>
      <c r="Z3" s="10"/>
      <c r="AA3" s="10"/>
      <c r="AB3" s="10"/>
      <c r="AC3" s="10"/>
      <c r="AD3" s="10"/>
      <c r="AE3" s="11"/>
    </row>
    <row r="4" spans="1:49" x14ac:dyDescent="0.25">
      <c r="A4" s="9" t="s">
        <v>32</v>
      </c>
      <c r="B4" s="9"/>
      <c r="C4" s="9">
        <v>2</v>
      </c>
      <c r="D4" s="9" t="s">
        <v>33</v>
      </c>
      <c r="E4" t="s">
        <v>55</v>
      </c>
      <c r="F4" s="9" t="s">
        <v>156</v>
      </c>
      <c r="G4" s="9" t="s">
        <v>77</v>
      </c>
      <c r="H4" s="9" t="s">
        <v>155</v>
      </c>
      <c r="I4" s="10" t="s">
        <v>148</v>
      </c>
      <c r="J4" s="10" t="s">
        <v>151</v>
      </c>
      <c r="K4" s="10" t="s">
        <v>152</v>
      </c>
      <c r="L4" s="10" t="s">
        <v>153</v>
      </c>
      <c r="M4" s="10" t="s">
        <v>157</v>
      </c>
      <c r="N4" s="10" t="s">
        <v>158</v>
      </c>
      <c r="O4" s="10"/>
      <c r="P4" s="10" t="s">
        <v>36</v>
      </c>
      <c r="Q4" s="10" t="s">
        <v>186</v>
      </c>
      <c r="R4" s="10" t="s">
        <v>423</v>
      </c>
      <c r="S4" s="10" t="s">
        <v>41</v>
      </c>
      <c r="T4" s="16" t="s">
        <v>138</v>
      </c>
      <c r="U4" s="10" t="s">
        <v>140</v>
      </c>
      <c r="V4" s="10">
        <v>1</v>
      </c>
      <c r="W4" s="10">
        <v>5.3</v>
      </c>
      <c r="X4" s="10"/>
      <c r="Y4" s="10"/>
      <c r="Z4" s="10"/>
      <c r="AA4" s="10"/>
      <c r="AB4" s="10"/>
      <c r="AC4" s="10"/>
      <c r="AD4" s="10"/>
      <c r="AE4" s="11"/>
    </row>
    <row r="5" spans="1:49" x14ac:dyDescent="0.25">
      <c r="A5" s="9" t="s">
        <v>32</v>
      </c>
      <c r="B5" s="9"/>
      <c r="C5" s="9">
        <v>4</v>
      </c>
      <c r="D5" s="9" t="s">
        <v>33</v>
      </c>
      <c r="E5" s="9" t="s">
        <v>56</v>
      </c>
      <c r="F5" s="9" t="s">
        <v>74</v>
      </c>
      <c r="G5" s="9" t="s">
        <v>77</v>
      </c>
      <c r="H5" s="9"/>
      <c r="I5" s="10" t="s">
        <v>34</v>
      </c>
      <c r="J5" s="10" t="s">
        <v>88</v>
      </c>
      <c r="K5" s="10" t="s">
        <v>62</v>
      </c>
      <c r="L5" s="10" t="s">
        <v>61</v>
      </c>
      <c r="M5" s="10" t="s">
        <v>35</v>
      </c>
      <c r="N5" s="10" t="s">
        <v>39</v>
      </c>
      <c r="O5" s="10"/>
      <c r="P5" s="10" t="s">
        <v>36</v>
      </c>
      <c r="Q5" s="10" t="s">
        <v>37</v>
      </c>
      <c r="R5" s="10" t="s">
        <v>143</v>
      </c>
      <c r="S5" s="10"/>
      <c r="T5" s="16" t="s">
        <v>141</v>
      </c>
      <c r="U5" s="10" t="s">
        <v>142</v>
      </c>
      <c r="V5" s="10">
        <v>1</v>
      </c>
      <c r="W5" s="10">
        <v>12</v>
      </c>
      <c r="X5" s="10">
        <v>10.199999999999999</v>
      </c>
      <c r="Y5" s="10"/>
      <c r="Z5" s="10">
        <v>14</v>
      </c>
      <c r="AA5" s="10" t="s">
        <v>38</v>
      </c>
      <c r="AB5" s="10"/>
      <c r="AC5" s="10"/>
      <c r="AD5" s="10"/>
      <c r="AE5" s="11"/>
    </row>
    <row r="6" spans="1:49" x14ac:dyDescent="0.25">
      <c r="A6" t="s">
        <v>32</v>
      </c>
      <c r="C6">
        <v>4</v>
      </c>
      <c r="D6" t="s">
        <v>33</v>
      </c>
      <c r="E6" s="14" t="s">
        <v>56</v>
      </c>
      <c r="F6" s="14" t="s">
        <v>74</v>
      </c>
      <c r="G6" s="14" t="s">
        <v>77</v>
      </c>
      <c r="I6" t="s">
        <v>34</v>
      </c>
      <c r="J6" s="10" t="s">
        <v>88</v>
      </c>
      <c r="K6" s="14" t="s">
        <v>62</v>
      </c>
      <c r="L6" t="s">
        <v>61</v>
      </c>
      <c r="M6" t="s">
        <v>35</v>
      </c>
      <c r="N6" t="s">
        <v>39</v>
      </c>
      <c r="P6" t="s">
        <v>36</v>
      </c>
      <c r="Q6" t="s">
        <v>85</v>
      </c>
      <c r="R6" t="s">
        <v>100</v>
      </c>
      <c r="T6" s="17" t="s">
        <v>91</v>
      </c>
      <c r="U6" t="s">
        <v>92</v>
      </c>
      <c r="V6">
        <v>1</v>
      </c>
      <c r="Z6">
        <v>2</v>
      </c>
    </row>
    <row r="7" spans="1:49" x14ac:dyDescent="0.25">
      <c r="A7" t="s">
        <v>32</v>
      </c>
      <c r="C7">
        <v>4</v>
      </c>
      <c r="D7" t="s">
        <v>33</v>
      </c>
      <c r="E7" s="14" t="s">
        <v>56</v>
      </c>
      <c r="F7" s="14" t="s">
        <v>74</v>
      </c>
      <c r="G7" s="14" t="s">
        <v>77</v>
      </c>
      <c r="I7" t="s">
        <v>34</v>
      </c>
      <c r="J7" s="10" t="s">
        <v>88</v>
      </c>
      <c r="K7" s="14" t="s">
        <v>62</v>
      </c>
      <c r="L7" t="s">
        <v>61</v>
      </c>
      <c r="M7" t="s">
        <v>35</v>
      </c>
      <c r="N7" t="s">
        <v>39</v>
      </c>
      <c r="P7" t="s">
        <v>36</v>
      </c>
      <c r="Q7" t="s">
        <v>85</v>
      </c>
      <c r="R7" t="s">
        <v>100</v>
      </c>
      <c r="T7" s="17" t="s">
        <v>91</v>
      </c>
      <c r="U7" t="s">
        <v>92</v>
      </c>
      <c r="V7">
        <v>1</v>
      </c>
      <c r="Z7">
        <v>1</v>
      </c>
    </row>
    <row r="8" spans="1:49" x14ac:dyDescent="0.25">
      <c r="A8" t="s">
        <v>32</v>
      </c>
      <c r="C8">
        <v>4</v>
      </c>
      <c r="D8" t="s">
        <v>33</v>
      </c>
      <c r="E8" s="14" t="s">
        <v>56</v>
      </c>
      <c r="F8" s="14" t="s">
        <v>74</v>
      </c>
      <c r="G8" s="14" t="s">
        <v>77</v>
      </c>
      <c r="I8" t="s">
        <v>34</v>
      </c>
      <c r="J8" s="10" t="s">
        <v>88</v>
      </c>
      <c r="K8" s="14" t="s">
        <v>62</v>
      </c>
      <c r="L8" t="s">
        <v>61</v>
      </c>
      <c r="M8" t="s">
        <v>35</v>
      </c>
      <c r="N8" t="s">
        <v>39</v>
      </c>
      <c r="P8" t="s">
        <v>36</v>
      </c>
      <c r="Q8" t="s">
        <v>86</v>
      </c>
      <c r="R8" t="s">
        <v>412</v>
      </c>
      <c r="T8" s="17" t="s">
        <v>413</v>
      </c>
      <c r="U8" t="s">
        <v>414</v>
      </c>
      <c r="Z8">
        <v>109</v>
      </c>
    </row>
    <row r="9" spans="1:49" x14ac:dyDescent="0.25">
      <c r="A9" t="s">
        <v>32</v>
      </c>
      <c r="C9">
        <v>4</v>
      </c>
      <c r="D9" t="s">
        <v>33</v>
      </c>
      <c r="E9" s="14" t="s">
        <v>56</v>
      </c>
      <c r="F9" s="14" t="s">
        <v>74</v>
      </c>
      <c r="G9" s="14" t="s">
        <v>77</v>
      </c>
      <c r="I9" t="s">
        <v>34</v>
      </c>
      <c r="J9" s="10" t="s">
        <v>88</v>
      </c>
      <c r="K9" s="14" t="s">
        <v>62</v>
      </c>
      <c r="L9" t="s">
        <v>61</v>
      </c>
      <c r="M9" t="s">
        <v>35</v>
      </c>
      <c r="N9" t="s">
        <v>39</v>
      </c>
      <c r="P9" t="s">
        <v>36</v>
      </c>
      <c r="Q9" t="s">
        <v>37</v>
      </c>
      <c r="R9" t="s">
        <v>143</v>
      </c>
      <c r="T9" s="17" t="s">
        <v>141</v>
      </c>
      <c r="U9" t="s">
        <v>142</v>
      </c>
      <c r="V9">
        <v>1</v>
      </c>
      <c r="W9">
        <v>5.4</v>
      </c>
      <c r="X9">
        <v>5</v>
      </c>
      <c r="Z9">
        <v>2</v>
      </c>
    </row>
    <row r="10" spans="1:49" x14ac:dyDescent="0.25">
      <c r="A10" t="s">
        <v>32</v>
      </c>
      <c r="C10">
        <v>4</v>
      </c>
      <c r="D10" t="s">
        <v>33</v>
      </c>
      <c r="E10" s="14" t="s">
        <v>56</v>
      </c>
      <c r="F10" s="14" t="s">
        <v>74</v>
      </c>
      <c r="G10" s="14" t="s">
        <v>77</v>
      </c>
      <c r="I10" t="s">
        <v>34</v>
      </c>
      <c r="J10" s="10" t="s">
        <v>88</v>
      </c>
      <c r="K10" s="14" t="s">
        <v>62</v>
      </c>
      <c r="L10" t="s">
        <v>61</v>
      </c>
      <c r="M10" t="s">
        <v>35</v>
      </c>
      <c r="N10" t="s">
        <v>39</v>
      </c>
      <c r="P10" t="s">
        <v>36</v>
      </c>
      <c r="Q10" t="s">
        <v>37</v>
      </c>
      <c r="R10" t="s">
        <v>143</v>
      </c>
      <c r="T10" s="17" t="s">
        <v>141</v>
      </c>
      <c r="U10" t="s">
        <v>142</v>
      </c>
      <c r="V10">
        <v>1</v>
      </c>
      <c r="W10">
        <v>6.1</v>
      </c>
      <c r="X10">
        <v>4.8</v>
      </c>
      <c r="Z10">
        <v>2</v>
      </c>
    </row>
    <row r="11" spans="1:49" x14ac:dyDescent="0.25">
      <c r="A11" t="s">
        <v>32</v>
      </c>
      <c r="C11">
        <v>4</v>
      </c>
      <c r="D11" t="s">
        <v>33</v>
      </c>
      <c r="E11" s="14" t="s">
        <v>56</v>
      </c>
      <c r="F11" s="14" t="s">
        <v>74</v>
      </c>
      <c r="G11" s="14" t="s">
        <v>77</v>
      </c>
      <c r="I11" t="s">
        <v>34</v>
      </c>
      <c r="J11" s="10" t="s">
        <v>88</v>
      </c>
      <c r="K11" s="14" t="s">
        <v>62</v>
      </c>
      <c r="L11" t="s">
        <v>61</v>
      </c>
      <c r="M11" t="s">
        <v>35</v>
      </c>
      <c r="N11" t="s">
        <v>39</v>
      </c>
      <c r="P11" t="s">
        <v>36</v>
      </c>
      <c r="Q11" t="s">
        <v>37</v>
      </c>
      <c r="R11" t="s">
        <v>143</v>
      </c>
      <c r="T11" s="17" t="s">
        <v>141</v>
      </c>
      <c r="U11" t="s">
        <v>142</v>
      </c>
      <c r="V11">
        <v>1</v>
      </c>
      <c r="W11">
        <v>5.5</v>
      </c>
      <c r="X11">
        <v>4.5</v>
      </c>
      <c r="Z11">
        <v>2</v>
      </c>
    </row>
    <row r="12" spans="1:49" x14ac:dyDescent="0.25">
      <c r="A12" t="s">
        <v>32</v>
      </c>
      <c r="C12">
        <v>4</v>
      </c>
      <c r="D12" t="s">
        <v>33</v>
      </c>
      <c r="E12" s="14" t="s">
        <v>56</v>
      </c>
      <c r="F12" s="14" t="s">
        <v>74</v>
      </c>
      <c r="G12" s="14" t="s">
        <v>77</v>
      </c>
      <c r="I12" t="s">
        <v>34</v>
      </c>
      <c r="J12" s="10" t="s">
        <v>88</v>
      </c>
      <c r="K12" s="14" t="s">
        <v>62</v>
      </c>
      <c r="L12" t="s">
        <v>61</v>
      </c>
      <c r="M12" t="s">
        <v>35</v>
      </c>
      <c r="N12" t="s">
        <v>39</v>
      </c>
      <c r="P12" t="s">
        <v>36</v>
      </c>
      <c r="Q12" t="s">
        <v>37</v>
      </c>
      <c r="R12" t="s">
        <v>143</v>
      </c>
      <c r="T12" s="17" t="s">
        <v>141</v>
      </c>
      <c r="U12" t="s">
        <v>142</v>
      </c>
      <c r="V12">
        <v>1</v>
      </c>
      <c r="W12">
        <v>7</v>
      </c>
      <c r="X12">
        <v>5.5</v>
      </c>
      <c r="Z12">
        <v>2</v>
      </c>
    </row>
    <row r="13" spans="1:49" x14ac:dyDescent="0.25">
      <c r="A13" t="s">
        <v>32</v>
      </c>
      <c r="C13">
        <v>4</v>
      </c>
      <c r="D13" t="s">
        <v>33</v>
      </c>
      <c r="E13" s="14" t="s">
        <v>56</v>
      </c>
      <c r="F13" s="14" t="s">
        <v>74</v>
      </c>
      <c r="G13" s="14" t="s">
        <v>77</v>
      </c>
      <c r="I13" t="s">
        <v>34</v>
      </c>
      <c r="J13" s="10" t="s">
        <v>88</v>
      </c>
      <c r="K13" s="14" t="s">
        <v>62</v>
      </c>
      <c r="L13" t="s">
        <v>61</v>
      </c>
      <c r="M13" t="s">
        <v>35</v>
      </c>
      <c r="N13" t="s">
        <v>39</v>
      </c>
      <c r="P13" t="s">
        <v>36</v>
      </c>
      <c r="Q13" t="s">
        <v>37</v>
      </c>
      <c r="R13" t="s">
        <v>143</v>
      </c>
      <c r="T13" s="17" t="s">
        <v>141</v>
      </c>
      <c r="U13" t="s">
        <v>142</v>
      </c>
      <c r="V13">
        <v>1</v>
      </c>
      <c r="W13">
        <v>7</v>
      </c>
      <c r="X13">
        <v>5.0999999999999996</v>
      </c>
      <c r="Z13">
        <v>2</v>
      </c>
    </row>
    <row r="14" spans="1:49" x14ac:dyDescent="0.25">
      <c r="A14" t="s">
        <v>32</v>
      </c>
      <c r="C14">
        <v>4</v>
      </c>
      <c r="D14" t="s">
        <v>33</v>
      </c>
      <c r="E14" s="14" t="s">
        <v>56</v>
      </c>
      <c r="F14" s="14" t="s">
        <v>74</v>
      </c>
      <c r="G14" s="14" t="s">
        <v>77</v>
      </c>
      <c r="I14" t="s">
        <v>34</v>
      </c>
      <c r="J14" s="10" t="s">
        <v>88</v>
      </c>
      <c r="K14" s="14" t="s">
        <v>62</v>
      </c>
      <c r="L14" t="s">
        <v>61</v>
      </c>
      <c r="M14" t="s">
        <v>35</v>
      </c>
      <c r="N14" t="s">
        <v>39</v>
      </c>
      <c r="P14" t="s">
        <v>36</v>
      </c>
      <c r="Q14" t="s">
        <v>37</v>
      </c>
      <c r="R14" t="s">
        <v>143</v>
      </c>
      <c r="T14" s="17" t="s">
        <v>141</v>
      </c>
      <c r="U14" t="s">
        <v>142</v>
      </c>
      <c r="V14">
        <v>1</v>
      </c>
      <c r="W14">
        <v>5.2</v>
      </c>
      <c r="X14">
        <v>4</v>
      </c>
      <c r="Z14">
        <v>2</v>
      </c>
    </row>
    <row r="15" spans="1:49" x14ac:dyDescent="0.25">
      <c r="A15" t="s">
        <v>32</v>
      </c>
      <c r="C15">
        <v>4</v>
      </c>
      <c r="D15" t="s">
        <v>33</v>
      </c>
      <c r="E15" s="14" t="s">
        <v>56</v>
      </c>
      <c r="F15" s="14" t="s">
        <v>74</v>
      </c>
      <c r="G15" s="14" t="s">
        <v>77</v>
      </c>
      <c r="I15" t="s">
        <v>34</v>
      </c>
      <c r="J15" s="10" t="s">
        <v>88</v>
      </c>
      <c r="K15" s="14" t="s">
        <v>62</v>
      </c>
      <c r="L15" t="s">
        <v>61</v>
      </c>
      <c r="M15" t="s">
        <v>35</v>
      </c>
      <c r="N15" t="s">
        <v>39</v>
      </c>
      <c r="P15" t="s">
        <v>36</v>
      </c>
      <c r="Q15" t="s">
        <v>37</v>
      </c>
      <c r="R15" t="s">
        <v>143</v>
      </c>
      <c r="T15" s="17" t="s">
        <v>141</v>
      </c>
      <c r="U15" t="s">
        <v>142</v>
      </c>
      <c r="V15">
        <v>1</v>
      </c>
      <c r="W15">
        <v>6.5</v>
      </c>
      <c r="X15">
        <v>5</v>
      </c>
      <c r="Z15">
        <v>2</v>
      </c>
    </row>
    <row r="16" spans="1:49" x14ac:dyDescent="0.25">
      <c r="A16" t="s">
        <v>32</v>
      </c>
      <c r="C16">
        <v>4</v>
      </c>
      <c r="D16" t="s">
        <v>33</v>
      </c>
      <c r="E16" s="14" t="s">
        <v>56</v>
      </c>
      <c r="F16" s="14" t="s">
        <v>74</v>
      </c>
      <c r="G16" s="14" t="s">
        <v>77</v>
      </c>
      <c r="I16" t="s">
        <v>34</v>
      </c>
      <c r="J16" s="10" t="s">
        <v>88</v>
      </c>
      <c r="K16" s="14" t="s">
        <v>62</v>
      </c>
      <c r="L16" t="s">
        <v>61</v>
      </c>
      <c r="M16" t="s">
        <v>35</v>
      </c>
      <c r="N16" t="s">
        <v>39</v>
      </c>
      <c r="P16" t="s">
        <v>36</v>
      </c>
      <c r="Q16" t="s">
        <v>37</v>
      </c>
      <c r="R16" t="s">
        <v>143</v>
      </c>
      <c r="T16" s="17" t="s">
        <v>141</v>
      </c>
      <c r="U16" t="s">
        <v>142</v>
      </c>
      <c r="V16">
        <v>1</v>
      </c>
      <c r="W16">
        <v>6</v>
      </c>
      <c r="X16">
        <v>5.4</v>
      </c>
      <c r="Z16">
        <v>2</v>
      </c>
    </row>
    <row r="17" spans="1:26" x14ac:dyDescent="0.25">
      <c r="A17" t="s">
        <v>32</v>
      </c>
      <c r="C17">
        <v>4</v>
      </c>
      <c r="D17" t="s">
        <v>33</v>
      </c>
      <c r="E17" s="14" t="s">
        <v>56</v>
      </c>
      <c r="F17" s="14" t="s">
        <v>74</v>
      </c>
      <c r="G17" s="14" t="s">
        <v>77</v>
      </c>
      <c r="I17" t="s">
        <v>34</v>
      </c>
      <c r="J17" s="10" t="s">
        <v>88</v>
      </c>
      <c r="K17" s="14" t="s">
        <v>62</v>
      </c>
      <c r="L17" t="s">
        <v>61</v>
      </c>
      <c r="M17" t="s">
        <v>35</v>
      </c>
      <c r="N17" t="s">
        <v>39</v>
      </c>
      <c r="P17" t="s">
        <v>36</v>
      </c>
      <c r="Q17" t="s">
        <v>37</v>
      </c>
      <c r="R17" t="s">
        <v>143</v>
      </c>
      <c r="T17" s="17" t="s">
        <v>141</v>
      </c>
      <c r="U17" t="s">
        <v>142</v>
      </c>
      <c r="V17">
        <v>1</v>
      </c>
      <c r="W17">
        <v>5.5</v>
      </c>
      <c r="X17">
        <v>4.5</v>
      </c>
      <c r="Z17">
        <v>2</v>
      </c>
    </row>
    <row r="18" spans="1:26" x14ac:dyDescent="0.25">
      <c r="A18" t="s">
        <v>32</v>
      </c>
      <c r="C18">
        <v>4</v>
      </c>
      <c r="D18" t="s">
        <v>33</v>
      </c>
      <c r="E18" s="14" t="s">
        <v>56</v>
      </c>
      <c r="F18" s="14" t="s">
        <v>74</v>
      </c>
      <c r="G18" s="14" t="s">
        <v>77</v>
      </c>
      <c r="I18" t="s">
        <v>34</v>
      </c>
      <c r="J18" s="10" t="s">
        <v>88</v>
      </c>
      <c r="K18" s="14" t="s">
        <v>62</v>
      </c>
      <c r="L18" t="s">
        <v>61</v>
      </c>
      <c r="M18" t="s">
        <v>35</v>
      </c>
      <c r="N18" t="s">
        <v>39</v>
      </c>
      <c r="P18" t="s">
        <v>36</v>
      </c>
      <c r="Q18" t="s">
        <v>37</v>
      </c>
      <c r="R18" t="s">
        <v>143</v>
      </c>
      <c r="T18" s="17" t="s">
        <v>141</v>
      </c>
      <c r="U18" t="s">
        <v>142</v>
      </c>
      <c r="V18">
        <v>1</v>
      </c>
      <c r="W18">
        <v>6.5</v>
      </c>
      <c r="X18">
        <v>5</v>
      </c>
      <c r="Z18">
        <v>2</v>
      </c>
    </row>
    <row r="19" spans="1:26" x14ac:dyDescent="0.25">
      <c r="A19" t="s">
        <v>32</v>
      </c>
      <c r="C19">
        <v>4</v>
      </c>
      <c r="D19" t="s">
        <v>33</v>
      </c>
      <c r="E19" s="14" t="s">
        <v>56</v>
      </c>
      <c r="F19" s="14" t="s">
        <v>74</v>
      </c>
      <c r="G19" s="14" t="s">
        <v>77</v>
      </c>
      <c r="I19" t="s">
        <v>34</v>
      </c>
      <c r="J19" s="10" t="s">
        <v>88</v>
      </c>
      <c r="K19" s="14" t="s">
        <v>62</v>
      </c>
      <c r="L19" t="s">
        <v>61</v>
      </c>
      <c r="M19" t="s">
        <v>35</v>
      </c>
      <c r="N19" t="s">
        <v>39</v>
      </c>
      <c r="P19" t="s">
        <v>36</v>
      </c>
      <c r="Q19" t="s">
        <v>37</v>
      </c>
      <c r="R19" t="s">
        <v>143</v>
      </c>
      <c r="T19" s="17" t="s">
        <v>141</v>
      </c>
      <c r="U19" t="s">
        <v>142</v>
      </c>
      <c r="V19">
        <v>10</v>
      </c>
      <c r="W19">
        <v>5.4</v>
      </c>
      <c r="X19">
        <v>4</v>
      </c>
      <c r="Z19">
        <v>1</v>
      </c>
    </row>
    <row r="20" spans="1:26" x14ac:dyDescent="0.25">
      <c r="A20" t="s">
        <v>32</v>
      </c>
      <c r="C20">
        <v>4</v>
      </c>
      <c r="D20" t="s">
        <v>33</v>
      </c>
      <c r="E20" s="14" t="s">
        <v>56</v>
      </c>
      <c r="F20" s="14" t="s">
        <v>74</v>
      </c>
      <c r="G20" s="14" t="s">
        <v>77</v>
      </c>
      <c r="I20" t="s">
        <v>34</v>
      </c>
      <c r="J20" s="10" t="s">
        <v>88</v>
      </c>
      <c r="K20" s="14" t="s">
        <v>62</v>
      </c>
      <c r="L20" t="s">
        <v>61</v>
      </c>
      <c r="M20" t="s">
        <v>35</v>
      </c>
      <c r="N20" t="s">
        <v>39</v>
      </c>
      <c r="P20" t="s">
        <v>36</v>
      </c>
      <c r="Q20" t="s">
        <v>37</v>
      </c>
      <c r="R20" t="s">
        <v>143</v>
      </c>
      <c r="T20" s="17" t="s">
        <v>141</v>
      </c>
      <c r="U20" t="s">
        <v>142</v>
      </c>
      <c r="V20">
        <v>42</v>
      </c>
      <c r="W20">
        <v>2</v>
      </c>
      <c r="X20">
        <v>1.6</v>
      </c>
      <c r="Z20">
        <v>3</v>
      </c>
    </row>
    <row r="21" spans="1:26" x14ac:dyDescent="0.25">
      <c r="A21" t="s">
        <v>32</v>
      </c>
      <c r="C21">
        <v>4</v>
      </c>
      <c r="D21" t="s">
        <v>33</v>
      </c>
      <c r="E21" s="14" t="s">
        <v>56</v>
      </c>
      <c r="F21" s="14" t="s">
        <v>74</v>
      </c>
      <c r="G21" s="14" t="s">
        <v>77</v>
      </c>
      <c r="H21" t="s">
        <v>43</v>
      </c>
      <c r="I21" t="s">
        <v>34</v>
      </c>
      <c r="J21" s="10" t="s">
        <v>88</v>
      </c>
      <c r="K21" s="14" t="s">
        <v>62</v>
      </c>
      <c r="L21" t="s">
        <v>61</v>
      </c>
      <c r="M21" t="s">
        <v>35</v>
      </c>
      <c r="N21" t="s">
        <v>39</v>
      </c>
      <c r="P21" t="s">
        <v>36</v>
      </c>
      <c r="Q21" t="s">
        <v>186</v>
      </c>
      <c r="R21" s="36" t="s">
        <v>423</v>
      </c>
      <c r="S21" t="s">
        <v>41</v>
      </c>
      <c r="T21" s="17" t="s">
        <v>138</v>
      </c>
      <c r="U21" t="s">
        <v>140</v>
      </c>
      <c r="V21">
        <v>1</v>
      </c>
      <c r="W21">
        <v>5.7</v>
      </c>
    </row>
    <row r="22" spans="1:26" x14ac:dyDescent="0.25">
      <c r="A22" t="s">
        <v>32</v>
      </c>
      <c r="C22">
        <v>4</v>
      </c>
      <c r="D22" t="s">
        <v>33</v>
      </c>
      <c r="E22" s="14" t="s">
        <v>56</v>
      </c>
      <c r="F22" s="14" t="s">
        <v>74</v>
      </c>
      <c r="G22" s="14" t="s">
        <v>77</v>
      </c>
      <c r="H22" t="s">
        <v>40</v>
      </c>
      <c r="I22" t="s">
        <v>34</v>
      </c>
      <c r="J22" s="10" t="s">
        <v>88</v>
      </c>
      <c r="K22" s="14" t="s">
        <v>62</v>
      </c>
      <c r="L22" t="s">
        <v>61</v>
      </c>
      <c r="M22" t="s">
        <v>35</v>
      </c>
      <c r="N22" t="s">
        <v>39</v>
      </c>
      <c r="P22" t="s">
        <v>36</v>
      </c>
      <c r="Q22" t="s">
        <v>186</v>
      </c>
      <c r="R22" t="s">
        <v>424</v>
      </c>
      <c r="S22" t="s">
        <v>41</v>
      </c>
      <c r="T22" s="17" t="s">
        <v>137</v>
      </c>
      <c r="U22" t="s">
        <v>140</v>
      </c>
      <c r="V22">
        <v>1</v>
      </c>
      <c r="W22">
        <v>5</v>
      </c>
    </row>
    <row r="23" spans="1:26" x14ac:dyDescent="0.25">
      <c r="A23" t="s">
        <v>32</v>
      </c>
      <c r="C23">
        <v>4</v>
      </c>
      <c r="D23" t="s">
        <v>33</v>
      </c>
      <c r="E23" s="14" t="s">
        <v>56</v>
      </c>
      <c r="F23" s="14" t="s">
        <v>74</v>
      </c>
      <c r="G23" s="14" t="s">
        <v>77</v>
      </c>
      <c r="H23" t="s">
        <v>42</v>
      </c>
      <c r="I23" t="s">
        <v>34</v>
      </c>
      <c r="J23" s="10" t="s">
        <v>88</v>
      </c>
      <c r="K23" s="14" t="s">
        <v>62</v>
      </c>
      <c r="L23" t="s">
        <v>61</v>
      </c>
      <c r="M23" t="s">
        <v>35</v>
      </c>
      <c r="N23" t="s">
        <v>39</v>
      </c>
      <c r="P23" t="s">
        <v>36</v>
      </c>
      <c r="Q23" t="s">
        <v>186</v>
      </c>
      <c r="R23" t="s">
        <v>422</v>
      </c>
      <c r="S23" t="s">
        <v>41</v>
      </c>
      <c r="T23" s="17" t="s">
        <v>144</v>
      </c>
      <c r="U23" t="s">
        <v>140</v>
      </c>
      <c r="V23">
        <v>1</v>
      </c>
      <c r="W23">
        <v>5.2</v>
      </c>
    </row>
    <row r="24" spans="1:26" x14ac:dyDescent="0.25">
      <c r="A24" t="s">
        <v>32</v>
      </c>
      <c r="C24">
        <v>3</v>
      </c>
      <c r="D24" t="s">
        <v>33</v>
      </c>
      <c r="E24" s="14" t="s">
        <v>58</v>
      </c>
      <c r="F24" s="14" t="s">
        <v>74</v>
      </c>
      <c r="G24" s="15" t="s">
        <v>76</v>
      </c>
      <c r="H24" t="s">
        <v>44</v>
      </c>
      <c r="I24" t="s">
        <v>34</v>
      </c>
      <c r="J24" s="10" t="s">
        <v>88</v>
      </c>
      <c r="K24" s="14" t="s">
        <v>62</v>
      </c>
      <c r="L24" t="s">
        <v>61</v>
      </c>
      <c r="M24" t="s">
        <v>65</v>
      </c>
      <c r="N24" t="s">
        <v>66</v>
      </c>
      <c r="P24" t="s">
        <v>36</v>
      </c>
      <c r="Q24" t="s">
        <v>186</v>
      </c>
      <c r="R24" t="s">
        <v>423</v>
      </c>
      <c r="S24" t="s">
        <v>45</v>
      </c>
      <c r="T24" s="17" t="s">
        <v>138</v>
      </c>
      <c r="U24" t="s">
        <v>140</v>
      </c>
      <c r="V24">
        <v>1</v>
      </c>
      <c r="W24">
        <v>10.1</v>
      </c>
    </row>
    <row r="25" spans="1:26" x14ac:dyDescent="0.25">
      <c r="A25" t="s">
        <v>32</v>
      </c>
      <c r="C25">
        <v>3</v>
      </c>
      <c r="D25" t="s">
        <v>33</v>
      </c>
      <c r="E25" s="14" t="s">
        <v>58</v>
      </c>
      <c r="F25" s="14" t="s">
        <v>74</v>
      </c>
      <c r="G25" s="15" t="s">
        <v>76</v>
      </c>
      <c r="I25" t="s">
        <v>34</v>
      </c>
      <c r="J25" s="10" t="s">
        <v>88</v>
      </c>
      <c r="K25" s="14" t="s">
        <v>62</v>
      </c>
      <c r="L25" t="s">
        <v>61</v>
      </c>
      <c r="M25" t="s">
        <v>65</v>
      </c>
      <c r="N25" t="s">
        <v>66</v>
      </c>
      <c r="P25" t="s">
        <v>36</v>
      </c>
      <c r="Q25" t="s">
        <v>86</v>
      </c>
      <c r="R25" t="s">
        <v>412</v>
      </c>
      <c r="T25" s="17" t="s">
        <v>413</v>
      </c>
      <c r="U25" t="s">
        <v>414</v>
      </c>
      <c r="Z25">
        <v>311</v>
      </c>
    </row>
    <row r="26" spans="1:26" x14ac:dyDescent="0.25">
      <c r="A26" t="s">
        <v>32</v>
      </c>
      <c r="C26">
        <v>3</v>
      </c>
      <c r="D26" t="s">
        <v>33</v>
      </c>
      <c r="E26" s="14" t="s">
        <v>58</v>
      </c>
      <c r="F26" s="14" t="s">
        <v>74</v>
      </c>
      <c r="G26" s="15" t="s">
        <v>76</v>
      </c>
      <c r="I26" t="s">
        <v>34</v>
      </c>
      <c r="J26" s="10" t="s">
        <v>88</v>
      </c>
      <c r="K26" s="14" t="s">
        <v>62</v>
      </c>
      <c r="L26" t="s">
        <v>61</v>
      </c>
      <c r="M26" t="s">
        <v>65</v>
      </c>
      <c r="N26" t="s">
        <v>66</v>
      </c>
      <c r="P26" t="s">
        <v>36</v>
      </c>
      <c r="Q26" t="s">
        <v>37</v>
      </c>
      <c r="R26" t="s">
        <v>143</v>
      </c>
      <c r="T26" s="17" t="s">
        <v>141</v>
      </c>
      <c r="U26" t="s">
        <v>142</v>
      </c>
      <c r="V26">
        <v>1</v>
      </c>
      <c r="W26">
        <v>22</v>
      </c>
      <c r="X26">
        <v>17.5</v>
      </c>
      <c r="Z26">
        <v>89</v>
      </c>
    </row>
    <row r="27" spans="1:26" x14ac:dyDescent="0.25">
      <c r="A27" t="s">
        <v>32</v>
      </c>
      <c r="C27">
        <v>3</v>
      </c>
      <c r="D27" t="s">
        <v>33</v>
      </c>
      <c r="E27" s="14" t="s">
        <v>58</v>
      </c>
      <c r="F27" s="14" t="s">
        <v>74</v>
      </c>
      <c r="G27" s="15" t="s">
        <v>76</v>
      </c>
      <c r="I27" t="s">
        <v>34</v>
      </c>
      <c r="J27" s="10" t="s">
        <v>88</v>
      </c>
      <c r="K27" s="14" t="s">
        <v>62</v>
      </c>
      <c r="L27" t="s">
        <v>61</v>
      </c>
      <c r="M27" t="s">
        <v>65</v>
      </c>
      <c r="N27" t="s">
        <v>66</v>
      </c>
      <c r="P27" t="s">
        <v>36</v>
      </c>
      <c r="Q27" t="s">
        <v>37</v>
      </c>
      <c r="R27" t="s">
        <v>143</v>
      </c>
      <c r="T27" s="17" t="s">
        <v>141</v>
      </c>
      <c r="U27" t="s">
        <v>142</v>
      </c>
      <c r="V27">
        <v>1</v>
      </c>
      <c r="W27">
        <v>22.4</v>
      </c>
      <c r="X27">
        <v>19.399999999999999</v>
      </c>
      <c r="Z27">
        <v>121</v>
      </c>
    </row>
    <row r="28" spans="1:26" x14ac:dyDescent="0.25">
      <c r="A28" t="s">
        <v>32</v>
      </c>
      <c r="C28">
        <v>3</v>
      </c>
      <c r="D28" t="s">
        <v>33</v>
      </c>
      <c r="E28" s="14" t="s">
        <v>58</v>
      </c>
      <c r="F28" s="14" t="s">
        <v>74</v>
      </c>
      <c r="G28" s="15" t="s">
        <v>76</v>
      </c>
      <c r="I28" t="s">
        <v>34</v>
      </c>
      <c r="J28" s="10" t="s">
        <v>88</v>
      </c>
      <c r="K28" s="14" t="s">
        <v>62</v>
      </c>
      <c r="L28" t="s">
        <v>61</v>
      </c>
      <c r="M28" t="s">
        <v>65</v>
      </c>
      <c r="N28" t="s">
        <v>66</v>
      </c>
      <c r="P28" t="s">
        <v>36</v>
      </c>
      <c r="Q28" t="s">
        <v>37</v>
      </c>
      <c r="R28" t="s">
        <v>143</v>
      </c>
      <c r="T28" s="17" t="s">
        <v>141</v>
      </c>
      <c r="U28" t="s">
        <v>142</v>
      </c>
      <c r="V28" s="12">
        <v>1</v>
      </c>
      <c r="W28" s="12">
        <v>4.4000000000000004</v>
      </c>
      <c r="X28" s="12">
        <v>3.3</v>
      </c>
      <c r="Y28" s="12"/>
    </row>
    <row r="29" spans="1:26" x14ac:dyDescent="0.25">
      <c r="A29" t="s">
        <v>32</v>
      </c>
      <c r="C29">
        <v>3</v>
      </c>
      <c r="D29" t="s">
        <v>33</v>
      </c>
      <c r="E29" s="14" t="s">
        <v>58</v>
      </c>
      <c r="F29" s="14" t="s">
        <v>74</v>
      </c>
      <c r="G29" s="15" t="s">
        <v>76</v>
      </c>
      <c r="I29" t="s">
        <v>34</v>
      </c>
      <c r="J29" s="10" t="s">
        <v>88</v>
      </c>
      <c r="K29" s="14" t="s">
        <v>62</v>
      </c>
      <c r="L29" t="s">
        <v>61</v>
      </c>
      <c r="M29" t="s">
        <v>65</v>
      </c>
      <c r="N29" t="s">
        <v>66</v>
      </c>
      <c r="P29" t="s">
        <v>36</v>
      </c>
      <c r="Q29" t="s">
        <v>37</v>
      </c>
      <c r="R29" t="s">
        <v>143</v>
      </c>
      <c r="T29" s="17" t="s">
        <v>141</v>
      </c>
      <c r="U29" t="s">
        <v>142</v>
      </c>
      <c r="V29" s="12">
        <v>1</v>
      </c>
      <c r="W29" s="12">
        <v>3.7</v>
      </c>
      <c r="X29" s="12">
        <v>2.7</v>
      </c>
      <c r="Y29" s="12"/>
    </row>
    <row r="30" spans="1:26" x14ac:dyDescent="0.25">
      <c r="A30" t="s">
        <v>32</v>
      </c>
      <c r="C30">
        <v>3</v>
      </c>
      <c r="D30" t="s">
        <v>33</v>
      </c>
      <c r="E30" s="14" t="s">
        <v>58</v>
      </c>
      <c r="F30" s="14" t="s">
        <v>74</v>
      </c>
      <c r="G30" s="15" t="s">
        <v>76</v>
      </c>
      <c r="I30" t="s">
        <v>34</v>
      </c>
      <c r="J30" s="10" t="s">
        <v>88</v>
      </c>
      <c r="K30" s="14" t="s">
        <v>62</v>
      </c>
      <c r="L30" t="s">
        <v>61</v>
      </c>
      <c r="M30" t="s">
        <v>65</v>
      </c>
      <c r="N30" t="s">
        <v>66</v>
      </c>
      <c r="P30" t="s">
        <v>36</v>
      </c>
      <c r="Q30" t="s">
        <v>37</v>
      </c>
      <c r="R30" t="s">
        <v>143</v>
      </c>
      <c r="T30" s="17" t="s">
        <v>141</v>
      </c>
      <c r="U30" t="s">
        <v>142</v>
      </c>
      <c r="V30" s="12">
        <v>1</v>
      </c>
      <c r="W30" s="12">
        <v>3.6</v>
      </c>
      <c r="X30" s="12">
        <v>2.9</v>
      </c>
      <c r="Y30" s="12"/>
    </row>
    <row r="31" spans="1:26" x14ac:dyDescent="0.25">
      <c r="A31" t="s">
        <v>32</v>
      </c>
      <c r="C31">
        <v>3</v>
      </c>
      <c r="D31" t="s">
        <v>33</v>
      </c>
      <c r="E31" s="14" t="s">
        <v>58</v>
      </c>
      <c r="F31" s="14" t="s">
        <v>74</v>
      </c>
      <c r="G31" s="15" t="s">
        <v>76</v>
      </c>
      <c r="I31" t="s">
        <v>34</v>
      </c>
      <c r="J31" s="10" t="s">
        <v>88</v>
      </c>
      <c r="K31" s="14" t="s">
        <v>62</v>
      </c>
      <c r="L31" t="s">
        <v>61</v>
      </c>
      <c r="M31" t="s">
        <v>65</v>
      </c>
      <c r="N31" t="s">
        <v>66</v>
      </c>
      <c r="P31" t="s">
        <v>36</v>
      </c>
      <c r="Q31" t="s">
        <v>37</v>
      </c>
      <c r="R31" t="s">
        <v>143</v>
      </c>
      <c r="T31" s="17" t="s">
        <v>141</v>
      </c>
      <c r="U31" t="s">
        <v>142</v>
      </c>
      <c r="V31" s="12">
        <v>1</v>
      </c>
      <c r="W31" s="12">
        <v>2.7</v>
      </c>
      <c r="X31" s="12">
        <v>2.2999999999999998</v>
      </c>
      <c r="Y31" s="12"/>
    </row>
    <row r="32" spans="1:26" x14ac:dyDescent="0.25">
      <c r="A32" t="s">
        <v>32</v>
      </c>
      <c r="C32">
        <v>3</v>
      </c>
      <c r="D32" t="s">
        <v>33</v>
      </c>
      <c r="E32" s="14" t="s">
        <v>58</v>
      </c>
      <c r="F32" s="14" t="s">
        <v>74</v>
      </c>
      <c r="G32" s="15" t="s">
        <v>76</v>
      </c>
      <c r="I32" t="s">
        <v>34</v>
      </c>
      <c r="J32" s="10" t="s">
        <v>88</v>
      </c>
      <c r="K32" s="14" t="s">
        <v>62</v>
      </c>
      <c r="L32" t="s">
        <v>61</v>
      </c>
      <c r="M32" t="s">
        <v>65</v>
      </c>
      <c r="N32" t="s">
        <v>66</v>
      </c>
      <c r="P32" t="s">
        <v>36</v>
      </c>
      <c r="Q32" t="s">
        <v>37</v>
      </c>
      <c r="R32" t="s">
        <v>143</v>
      </c>
      <c r="T32" s="17" t="s">
        <v>141</v>
      </c>
      <c r="U32" t="s">
        <v>142</v>
      </c>
      <c r="V32" s="12">
        <v>1</v>
      </c>
      <c r="W32" s="12">
        <v>3</v>
      </c>
      <c r="X32" s="12">
        <v>2.4</v>
      </c>
      <c r="Y32" s="12"/>
    </row>
    <row r="33" spans="1:26" x14ac:dyDescent="0.25">
      <c r="A33" t="s">
        <v>32</v>
      </c>
      <c r="C33">
        <v>3</v>
      </c>
      <c r="D33" t="s">
        <v>33</v>
      </c>
      <c r="E33" s="14" t="s">
        <v>58</v>
      </c>
      <c r="F33" s="14" t="s">
        <v>74</v>
      </c>
      <c r="G33" s="15" t="s">
        <v>76</v>
      </c>
      <c r="I33" t="s">
        <v>34</v>
      </c>
      <c r="J33" s="10" t="s">
        <v>88</v>
      </c>
      <c r="K33" s="14" t="s">
        <v>62</v>
      </c>
      <c r="L33" t="s">
        <v>61</v>
      </c>
      <c r="M33" t="s">
        <v>65</v>
      </c>
      <c r="N33" t="s">
        <v>66</v>
      </c>
      <c r="P33" t="s">
        <v>36</v>
      </c>
      <c r="Q33" t="s">
        <v>37</v>
      </c>
      <c r="R33" t="s">
        <v>143</v>
      </c>
      <c r="T33" s="17" t="s">
        <v>141</v>
      </c>
      <c r="U33" t="s">
        <v>142</v>
      </c>
      <c r="V33" s="12">
        <v>1</v>
      </c>
      <c r="W33" s="12">
        <v>4</v>
      </c>
      <c r="X33" s="12">
        <v>3</v>
      </c>
      <c r="Y33" s="12"/>
      <c r="Z33" s="12">
        <v>3</v>
      </c>
    </row>
    <row r="34" spans="1:26" x14ac:dyDescent="0.25">
      <c r="A34" t="s">
        <v>32</v>
      </c>
      <c r="C34">
        <v>3</v>
      </c>
      <c r="D34" t="s">
        <v>33</v>
      </c>
      <c r="E34" s="14" t="s">
        <v>58</v>
      </c>
      <c r="F34" s="14" t="s">
        <v>74</v>
      </c>
      <c r="G34" s="15" t="s">
        <v>76</v>
      </c>
      <c r="I34" t="s">
        <v>34</v>
      </c>
      <c r="J34" s="10" t="s">
        <v>88</v>
      </c>
      <c r="K34" s="14" t="s">
        <v>62</v>
      </c>
      <c r="L34" t="s">
        <v>61</v>
      </c>
      <c r="M34" t="s">
        <v>65</v>
      </c>
      <c r="N34" t="s">
        <v>66</v>
      </c>
      <c r="P34" t="s">
        <v>36</v>
      </c>
      <c r="Q34" t="s">
        <v>37</v>
      </c>
      <c r="R34" t="s">
        <v>143</v>
      </c>
      <c r="T34" s="17" t="s">
        <v>141</v>
      </c>
      <c r="U34" t="s">
        <v>142</v>
      </c>
      <c r="V34" s="12">
        <v>1</v>
      </c>
      <c r="W34" s="12">
        <v>3.1</v>
      </c>
      <c r="X34" s="12">
        <v>2.5</v>
      </c>
      <c r="Y34" s="12"/>
    </row>
    <row r="35" spans="1:26" x14ac:dyDescent="0.25">
      <c r="A35" t="s">
        <v>32</v>
      </c>
      <c r="C35">
        <v>3</v>
      </c>
      <c r="D35" t="s">
        <v>33</v>
      </c>
      <c r="E35" s="14" t="s">
        <v>58</v>
      </c>
      <c r="F35" s="14" t="s">
        <v>74</v>
      </c>
      <c r="G35" s="15" t="s">
        <v>76</v>
      </c>
      <c r="I35" t="s">
        <v>34</v>
      </c>
      <c r="J35" s="10" t="s">
        <v>88</v>
      </c>
      <c r="K35" s="14" t="s">
        <v>62</v>
      </c>
      <c r="L35" t="s">
        <v>61</v>
      </c>
      <c r="M35" t="s">
        <v>65</v>
      </c>
      <c r="N35" t="s">
        <v>66</v>
      </c>
      <c r="P35" t="s">
        <v>36</v>
      </c>
      <c r="Q35" t="s">
        <v>37</v>
      </c>
      <c r="R35" t="s">
        <v>143</v>
      </c>
      <c r="T35" s="17" t="s">
        <v>141</v>
      </c>
      <c r="U35" t="s">
        <v>142</v>
      </c>
      <c r="V35" s="12">
        <v>1</v>
      </c>
      <c r="W35" s="12">
        <v>3.5</v>
      </c>
      <c r="X35" s="12">
        <v>2.5</v>
      </c>
      <c r="Y35" s="12"/>
    </row>
    <row r="36" spans="1:26" x14ac:dyDescent="0.25">
      <c r="A36" t="s">
        <v>32</v>
      </c>
      <c r="C36">
        <v>3</v>
      </c>
      <c r="D36" t="s">
        <v>33</v>
      </c>
      <c r="E36" s="14" t="s">
        <v>58</v>
      </c>
      <c r="F36" s="14" t="s">
        <v>74</v>
      </c>
      <c r="G36" s="15" t="s">
        <v>76</v>
      </c>
      <c r="I36" t="s">
        <v>34</v>
      </c>
      <c r="J36" s="10" t="s">
        <v>88</v>
      </c>
      <c r="K36" s="14" t="s">
        <v>62</v>
      </c>
      <c r="L36" t="s">
        <v>61</v>
      </c>
      <c r="M36" t="s">
        <v>65</v>
      </c>
      <c r="N36" t="s">
        <v>66</v>
      </c>
      <c r="P36" t="s">
        <v>36</v>
      </c>
      <c r="Q36" t="s">
        <v>37</v>
      </c>
      <c r="R36" t="s">
        <v>143</v>
      </c>
      <c r="T36" s="17" t="s">
        <v>141</v>
      </c>
      <c r="U36" t="s">
        <v>142</v>
      </c>
      <c r="V36" s="12">
        <v>1</v>
      </c>
      <c r="W36" s="12">
        <v>3.8</v>
      </c>
      <c r="X36" s="12">
        <v>2.9</v>
      </c>
      <c r="Y36" s="12"/>
    </row>
    <row r="37" spans="1:26" x14ac:dyDescent="0.25">
      <c r="A37" t="s">
        <v>32</v>
      </c>
      <c r="C37">
        <v>3</v>
      </c>
      <c r="D37" t="s">
        <v>33</v>
      </c>
      <c r="E37" s="14" t="s">
        <v>58</v>
      </c>
      <c r="F37" s="14" t="s">
        <v>74</v>
      </c>
      <c r="G37" s="15" t="s">
        <v>76</v>
      </c>
      <c r="I37" t="s">
        <v>34</v>
      </c>
      <c r="J37" s="10" t="s">
        <v>88</v>
      </c>
      <c r="K37" s="14" t="s">
        <v>62</v>
      </c>
      <c r="L37" t="s">
        <v>61</v>
      </c>
      <c r="M37" t="s">
        <v>65</v>
      </c>
      <c r="N37" t="s">
        <v>66</v>
      </c>
      <c r="P37" t="s">
        <v>36</v>
      </c>
      <c r="Q37" t="s">
        <v>37</v>
      </c>
      <c r="R37" t="s">
        <v>143</v>
      </c>
      <c r="T37" s="17" t="s">
        <v>141</v>
      </c>
      <c r="U37" t="s">
        <v>142</v>
      </c>
      <c r="V37" s="12">
        <v>1</v>
      </c>
      <c r="W37" s="12">
        <v>3</v>
      </c>
      <c r="X37" s="12">
        <v>2.5</v>
      </c>
      <c r="Y37" s="12"/>
    </row>
    <row r="38" spans="1:26" x14ac:dyDescent="0.25">
      <c r="A38" t="s">
        <v>32</v>
      </c>
      <c r="C38">
        <v>3</v>
      </c>
      <c r="D38" t="s">
        <v>33</v>
      </c>
      <c r="E38" s="14" t="s">
        <v>58</v>
      </c>
      <c r="F38" s="14" t="s">
        <v>74</v>
      </c>
      <c r="G38" s="15" t="s">
        <v>76</v>
      </c>
      <c r="I38" t="s">
        <v>34</v>
      </c>
      <c r="J38" s="10" t="s">
        <v>88</v>
      </c>
      <c r="K38" s="14" t="s">
        <v>62</v>
      </c>
      <c r="L38" t="s">
        <v>61</v>
      </c>
      <c r="M38" t="s">
        <v>65</v>
      </c>
      <c r="N38" t="s">
        <v>66</v>
      </c>
      <c r="P38" t="s">
        <v>36</v>
      </c>
      <c r="Q38" t="s">
        <v>37</v>
      </c>
      <c r="R38" t="s">
        <v>143</v>
      </c>
      <c r="T38" s="17" t="s">
        <v>141</v>
      </c>
      <c r="U38" t="s">
        <v>142</v>
      </c>
      <c r="V38" s="12">
        <v>1</v>
      </c>
      <c r="W38" s="12">
        <v>3.4</v>
      </c>
      <c r="X38" s="12">
        <v>2.5</v>
      </c>
      <c r="Y38" s="12"/>
    </row>
    <row r="39" spans="1:26" x14ac:dyDescent="0.25">
      <c r="A39" t="s">
        <v>32</v>
      </c>
      <c r="C39">
        <v>3</v>
      </c>
      <c r="D39" t="s">
        <v>33</v>
      </c>
      <c r="E39" s="14" t="s">
        <v>58</v>
      </c>
      <c r="F39" s="14" t="s">
        <v>74</v>
      </c>
      <c r="G39" s="15" t="s">
        <v>76</v>
      </c>
      <c r="I39" t="s">
        <v>34</v>
      </c>
      <c r="J39" s="10" t="s">
        <v>88</v>
      </c>
      <c r="K39" s="14" t="s">
        <v>62</v>
      </c>
      <c r="L39" t="s">
        <v>61</v>
      </c>
      <c r="M39" t="s">
        <v>65</v>
      </c>
      <c r="N39" t="s">
        <v>66</v>
      </c>
      <c r="P39" t="s">
        <v>36</v>
      </c>
      <c r="Q39" t="s">
        <v>37</v>
      </c>
      <c r="R39" t="s">
        <v>143</v>
      </c>
      <c r="T39" s="17" t="s">
        <v>141</v>
      </c>
      <c r="U39" t="s">
        <v>142</v>
      </c>
      <c r="V39" s="12">
        <v>1</v>
      </c>
      <c r="W39" s="12">
        <v>3.8</v>
      </c>
      <c r="X39" s="12">
        <v>2.8</v>
      </c>
      <c r="Y39" s="12"/>
    </row>
    <row r="40" spans="1:26" x14ac:dyDescent="0.25">
      <c r="A40" t="s">
        <v>32</v>
      </c>
      <c r="C40">
        <v>3</v>
      </c>
      <c r="D40" t="s">
        <v>33</v>
      </c>
      <c r="E40" s="14" t="s">
        <v>58</v>
      </c>
      <c r="F40" s="14" t="s">
        <v>74</v>
      </c>
      <c r="G40" s="15" t="s">
        <v>76</v>
      </c>
      <c r="I40" t="s">
        <v>34</v>
      </c>
      <c r="J40" s="10" t="s">
        <v>88</v>
      </c>
      <c r="K40" s="14" t="s">
        <v>62</v>
      </c>
      <c r="L40" t="s">
        <v>61</v>
      </c>
      <c r="M40" t="s">
        <v>65</v>
      </c>
      <c r="N40" t="s">
        <v>66</v>
      </c>
      <c r="P40" t="s">
        <v>36</v>
      </c>
      <c r="Q40" t="s">
        <v>37</v>
      </c>
      <c r="R40" t="s">
        <v>143</v>
      </c>
      <c r="T40" s="17" t="s">
        <v>141</v>
      </c>
      <c r="U40" t="s">
        <v>142</v>
      </c>
      <c r="V40" s="12">
        <v>1</v>
      </c>
      <c r="W40" s="12">
        <v>2.7</v>
      </c>
      <c r="X40" s="12">
        <v>2.2999999999999998</v>
      </c>
      <c r="Y40" s="12"/>
    </row>
    <row r="41" spans="1:26" x14ac:dyDescent="0.25">
      <c r="A41" t="s">
        <v>32</v>
      </c>
      <c r="C41">
        <v>3</v>
      </c>
      <c r="D41" t="s">
        <v>33</v>
      </c>
      <c r="E41" s="14" t="s">
        <v>58</v>
      </c>
      <c r="F41" s="14" t="s">
        <v>74</v>
      </c>
      <c r="G41" s="15" t="s">
        <v>76</v>
      </c>
      <c r="I41" t="s">
        <v>34</v>
      </c>
      <c r="J41" s="10" t="s">
        <v>88</v>
      </c>
      <c r="K41" s="14" t="s">
        <v>62</v>
      </c>
      <c r="L41" t="s">
        <v>61</v>
      </c>
      <c r="M41" t="s">
        <v>65</v>
      </c>
      <c r="N41" t="s">
        <v>66</v>
      </c>
      <c r="P41" t="s">
        <v>36</v>
      </c>
      <c r="Q41" t="s">
        <v>37</v>
      </c>
      <c r="R41" t="s">
        <v>143</v>
      </c>
      <c r="T41" s="17" t="s">
        <v>141</v>
      </c>
      <c r="U41" t="s">
        <v>142</v>
      </c>
      <c r="V41" s="12">
        <v>1</v>
      </c>
      <c r="W41" s="12">
        <v>3</v>
      </c>
      <c r="X41" s="12">
        <v>2.6</v>
      </c>
      <c r="Y41" s="12"/>
    </row>
    <row r="42" spans="1:26" x14ac:dyDescent="0.25">
      <c r="A42" t="s">
        <v>32</v>
      </c>
      <c r="C42">
        <v>3</v>
      </c>
      <c r="D42" t="s">
        <v>33</v>
      </c>
      <c r="E42" s="14" t="s">
        <v>58</v>
      </c>
      <c r="F42" s="14" t="s">
        <v>74</v>
      </c>
      <c r="G42" s="15" t="s">
        <v>76</v>
      </c>
      <c r="I42" t="s">
        <v>34</v>
      </c>
      <c r="J42" s="10" t="s">
        <v>88</v>
      </c>
      <c r="K42" s="14" t="s">
        <v>62</v>
      </c>
      <c r="L42" t="s">
        <v>61</v>
      </c>
      <c r="M42" t="s">
        <v>65</v>
      </c>
      <c r="N42" t="s">
        <v>66</v>
      </c>
      <c r="P42" t="s">
        <v>36</v>
      </c>
      <c r="Q42" t="s">
        <v>37</v>
      </c>
      <c r="R42" t="s">
        <v>143</v>
      </c>
      <c r="T42" s="17" t="s">
        <v>141</v>
      </c>
      <c r="U42" t="s">
        <v>142</v>
      </c>
      <c r="V42" s="12">
        <v>1</v>
      </c>
      <c r="W42" s="12">
        <v>3.1</v>
      </c>
      <c r="X42" s="12">
        <v>2.2999999999999998</v>
      </c>
      <c r="Y42" s="12"/>
    </row>
    <row r="43" spans="1:26" x14ac:dyDescent="0.25">
      <c r="A43" t="s">
        <v>32</v>
      </c>
      <c r="C43">
        <v>3</v>
      </c>
      <c r="D43" t="s">
        <v>33</v>
      </c>
      <c r="E43" s="14" t="s">
        <v>58</v>
      </c>
      <c r="F43" s="14" t="s">
        <v>74</v>
      </c>
      <c r="G43" s="15" t="s">
        <v>76</v>
      </c>
      <c r="I43" t="s">
        <v>34</v>
      </c>
      <c r="J43" s="10" t="s">
        <v>88</v>
      </c>
      <c r="K43" s="14" t="s">
        <v>62</v>
      </c>
      <c r="L43" t="s">
        <v>61</v>
      </c>
      <c r="M43" t="s">
        <v>65</v>
      </c>
      <c r="N43" t="s">
        <v>66</v>
      </c>
      <c r="P43" t="s">
        <v>36</v>
      </c>
      <c r="Q43" t="s">
        <v>37</v>
      </c>
      <c r="R43" t="s">
        <v>143</v>
      </c>
      <c r="T43" s="17" t="s">
        <v>141</v>
      </c>
      <c r="U43" t="s">
        <v>142</v>
      </c>
      <c r="V43" s="12">
        <v>1</v>
      </c>
      <c r="W43" s="12">
        <v>3.1</v>
      </c>
      <c r="X43" s="12">
        <v>2.4</v>
      </c>
      <c r="Y43" s="12"/>
    </row>
    <row r="44" spans="1:26" x14ac:dyDescent="0.25">
      <c r="A44" t="s">
        <v>32</v>
      </c>
      <c r="C44">
        <v>3</v>
      </c>
      <c r="D44" t="s">
        <v>33</v>
      </c>
      <c r="E44" s="14" t="s">
        <v>58</v>
      </c>
      <c r="F44" s="14" t="s">
        <v>74</v>
      </c>
      <c r="G44" s="15" t="s">
        <v>76</v>
      </c>
      <c r="I44" t="s">
        <v>34</v>
      </c>
      <c r="J44" s="10" t="s">
        <v>88</v>
      </c>
      <c r="K44" s="14" t="s">
        <v>62</v>
      </c>
      <c r="L44" t="s">
        <v>61</v>
      </c>
      <c r="M44" t="s">
        <v>65</v>
      </c>
      <c r="N44" t="s">
        <v>66</v>
      </c>
      <c r="P44" t="s">
        <v>36</v>
      </c>
      <c r="Q44" t="s">
        <v>37</v>
      </c>
      <c r="R44" t="s">
        <v>143</v>
      </c>
      <c r="T44" s="17" t="s">
        <v>141</v>
      </c>
      <c r="U44" t="s">
        <v>142</v>
      </c>
      <c r="V44" s="13">
        <v>1</v>
      </c>
      <c r="W44" s="13">
        <v>2</v>
      </c>
    </row>
    <row r="45" spans="1:26" x14ac:dyDescent="0.25">
      <c r="A45" t="s">
        <v>32</v>
      </c>
      <c r="C45">
        <v>3</v>
      </c>
      <c r="D45" t="s">
        <v>33</v>
      </c>
      <c r="E45" s="14" t="s">
        <v>58</v>
      </c>
      <c r="F45" s="14" t="s">
        <v>74</v>
      </c>
      <c r="G45" s="15" t="s">
        <v>76</v>
      </c>
      <c r="I45" t="s">
        <v>34</v>
      </c>
      <c r="J45" s="10" t="s">
        <v>88</v>
      </c>
      <c r="K45" s="14" t="s">
        <v>62</v>
      </c>
      <c r="L45" t="s">
        <v>61</v>
      </c>
      <c r="M45" t="s">
        <v>65</v>
      </c>
      <c r="N45" t="s">
        <v>66</v>
      </c>
      <c r="P45" t="s">
        <v>36</v>
      </c>
      <c r="Q45" t="s">
        <v>37</v>
      </c>
      <c r="R45" t="s">
        <v>143</v>
      </c>
      <c r="T45" s="17" t="s">
        <v>141</v>
      </c>
      <c r="U45" t="s">
        <v>142</v>
      </c>
      <c r="V45" s="13">
        <v>1</v>
      </c>
      <c r="W45" s="13">
        <v>1.9</v>
      </c>
    </row>
    <row r="46" spans="1:26" x14ac:dyDescent="0.25">
      <c r="A46" t="s">
        <v>32</v>
      </c>
      <c r="C46">
        <v>3</v>
      </c>
      <c r="D46" t="s">
        <v>33</v>
      </c>
      <c r="E46" s="14" t="s">
        <v>58</v>
      </c>
      <c r="F46" s="14" t="s">
        <v>74</v>
      </c>
      <c r="G46" s="15" t="s">
        <v>76</v>
      </c>
      <c r="I46" t="s">
        <v>34</v>
      </c>
      <c r="J46" s="10" t="s">
        <v>88</v>
      </c>
      <c r="K46" s="14" t="s">
        <v>62</v>
      </c>
      <c r="L46" t="s">
        <v>61</v>
      </c>
      <c r="M46" t="s">
        <v>65</v>
      </c>
      <c r="N46" t="s">
        <v>66</v>
      </c>
      <c r="P46" t="s">
        <v>36</v>
      </c>
      <c r="Q46" t="s">
        <v>37</v>
      </c>
      <c r="R46" t="s">
        <v>143</v>
      </c>
      <c r="T46" s="17" t="s">
        <v>141</v>
      </c>
      <c r="U46" t="s">
        <v>142</v>
      </c>
      <c r="V46" s="13">
        <v>1</v>
      </c>
      <c r="W46" s="13">
        <v>2</v>
      </c>
    </row>
    <row r="47" spans="1:26" x14ac:dyDescent="0.25">
      <c r="A47" t="s">
        <v>32</v>
      </c>
      <c r="C47">
        <v>3</v>
      </c>
      <c r="D47" t="s">
        <v>33</v>
      </c>
      <c r="E47" s="14" t="s">
        <v>58</v>
      </c>
      <c r="F47" s="14" t="s">
        <v>74</v>
      </c>
      <c r="G47" s="15" t="s">
        <v>76</v>
      </c>
      <c r="I47" t="s">
        <v>34</v>
      </c>
      <c r="J47" s="10" t="s">
        <v>88</v>
      </c>
      <c r="K47" s="14" t="s">
        <v>62</v>
      </c>
      <c r="L47" t="s">
        <v>61</v>
      </c>
      <c r="M47" t="s">
        <v>65</v>
      </c>
      <c r="N47" t="s">
        <v>66</v>
      </c>
      <c r="P47" t="s">
        <v>36</v>
      </c>
      <c r="Q47" t="s">
        <v>37</v>
      </c>
      <c r="R47" t="s">
        <v>143</v>
      </c>
      <c r="T47" s="17" t="s">
        <v>141</v>
      </c>
      <c r="U47" t="s">
        <v>142</v>
      </c>
      <c r="V47" s="13">
        <v>1</v>
      </c>
      <c r="W47" s="13">
        <v>1.9</v>
      </c>
    </row>
    <row r="48" spans="1:26" x14ac:dyDescent="0.25">
      <c r="A48" t="s">
        <v>32</v>
      </c>
      <c r="C48">
        <v>3</v>
      </c>
      <c r="D48" t="s">
        <v>33</v>
      </c>
      <c r="E48" s="14" t="s">
        <v>58</v>
      </c>
      <c r="F48" s="14" t="s">
        <v>74</v>
      </c>
      <c r="G48" s="15" t="s">
        <v>76</v>
      </c>
      <c r="I48" t="s">
        <v>34</v>
      </c>
      <c r="J48" s="10" t="s">
        <v>88</v>
      </c>
      <c r="K48" s="14" t="s">
        <v>62</v>
      </c>
      <c r="L48" t="s">
        <v>61</v>
      </c>
      <c r="M48" t="s">
        <v>65</v>
      </c>
      <c r="N48" t="s">
        <v>66</v>
      </c>
      <c r="P48" t="s">
        <v>36</v>
      </c>
      <c r="Q48" t="s">
        <v>37</v>
      </c>
      <c r="R48" t="s">
        <v>143</v>
      </c>
      <c r="T48" s="17" t="s">
        <v>141</v>
      </c>
      <c r="U48" t="s">
        <v>142</v>
      </c>
      <c r="V48" s="13">
        <v>1</v>
      </c>
      <c r="W48" s="13">
        <v>2</v>
      </c>
    </row>
    <row r="49" spans="1:26" x14ac:dyDescent="0.25">
      <c r="A49" t="s">
        <v>32</v>
      </c>
      <c r="C49">
        <v>3</v>
      </c>
      <c r="D49" t="s">
        <v>33</v>
      </c>
      <c r="E49" s="14" t="s">
        <v>58</v>
      </c>
      <c r="F49" s="14" t="s">
        <v>74</v>
      </c>
      <c r="G49" s="15" t="s">
        <v>76</v>
      </c>
      <c r="I49" t="s">
        <v>34</v>
      </c>
      <c r="J49" s="10" t="s">
        <v>88</v>
      </c>
      <c r="K49" s="14" t="s">
        <v>62</v>
      </c>
      <c r="L49" t="s">
        <v>61</v>
      </c>
      <c r="M49" t="s">
        <v>65</v>
      </c>
      <c r="N49" t="s">
        <v>66</v>
      </c>
      <c r="P49" t="s">
        <v>36</v>
      </c>
      <c r="Q49" t="s">
        <v>37</v>
      </c>
      <c r="R49" t="s">
        <v>143</v>
      </c>
      <c r="T49" s="17" t="s">
        <v>141</v>
      </c>
      <c r="U49" t="s">
        <v>142</v>
      </c>
      <c r="V49" s="13">
        <v>1</v>
      </c>
      <c r="W49" s="13">
        <v>2</v>
      </c>
    </row>
    <row r="50" spans="1:26" x14ac:dyDescent="0.25">
      <c r="A50" t="s">
        <v>32</v>
      </c>
      <c r="C50">
        <v>3</v>
      </c>
      <c r="D50" t="s">
        <v>33</v>
      </c>
      <c r="E50" s="14" t="s">
        <v>58</v>
      </c>
      <c r="F50" s="14" t="s">
        <v>74</v>
      </c>
      <c r="G50" s="15" t="s">
        <v>76</v>
      </c>
      <c r="I50" t="s">
        <v>34</v>
      </c>
      <c r="J50" s="10" t="s">
        <v>88</v>
      </c>
      <c r="K50" s="14" t="s">
        <v>62</v>
      </c>
      <c r="L50" t="s">
        <v>61</v>
      </c>
      <c r="M50" t="s">
        <v>65</v>
      </c>
      <c r="N50" t="s">
        <v>66</v>
      </c>
      <c r="P50" t="s">
        <v>36</v>
      </c>
      <c r="Q50" t="s">
        <v>37</v>
      </c>
      <c r="R50" t="s">
        <v>143</v>
      </c>
      <c r="T50" s="17" t="s">
        <v>141</v>
      </c>
      <c r="U50" t="s">
        <v>142</v>
      </c>
      <c r="V50" s="13">
        <v>1</v>
      </c>
      <c r="W50" s="13">
        <v>1.9</v>
      </c>
    </row>
    <row r="51" spans="1:26" x14ac:dyDescent="0.25">
      <c r="A51" t="s">
        <v>32</v>
      </c>
      <c r="C51">
        <v>3</v>
      </c>
      <c r="D51" t="s">
        <v>33</v>
      </c>
      <c r="E51" s="14" t="s">
        <v>58</v>
      </c>
      <c r="F51" s="14" t="s">
        <v>74</v>
      </c>
      <c r="G51" s="15" t="s">
        <v>76</v>
      </c>
      <c r="I51" t="s">
        <v>34</v>
      </c>
      <c r="J51" s="10" t="s">
        <v>88</v>
      </c>
      <c r="K51" s="14" t="s">
        <v>62</v>
      </c>
      <c r="L51" t="s">
        <v>61</v>
      </c>
      <c r="M51" t="s">
        <v>65</v>
      </c>
      <c r="N51" t="s">
        <v>66</v>
      </c>
      <c r="P51" t="s">
        <v>36</v>
      </c>
      <c r="Q51" t="s">
        <v>37</v>
      </c>
      <c r="R51" t="s">
        <v>143</v>
      </c>
      <c r="T51" s="17" t="s">
        <v>141</v>
      </c>
      <c r="U51" t="s">
        <v>142</v>
      </c>
      <c r="V51" s="13">
        <v>1</v>
      </c>
      <c r="W51" s="13">
        <v>2</v>
      </c>
    </row>
    <row r="52" spans="1:26" x14ac:dyDescent="0.25">
      <c r="A52" t="s">
        <v>32</v>
      </c>
      <c r="C52">
        <v>3</v>
      </c>
      <c r="D52" t="s">
        <v>33</v>
      </c>
      <c r="E52" s="14" t="s">
        <v>58</v>
      </c>
      <c r="F52" s="14" t="s">
        <v>74</v>
      </c>
      <c r="G52" s="15" t="s">
        <v>76</v>
      </c>
      <c r="I52" t="s">
        <v>34</v>
      </c>
      <c r="J52" s="10" t="s">
        <v>88</v>
      </c>
      <c r="K52" s="14" t="s">
        <v>62</v>
      </c>
      <c r="L52" t="s">
        <v>61</v>
      </c>
      <c r="M52" t="s">
        <v>65</v>
      </c>
      <c r="N52" t="s">
        <v>66</v>
      </c>
      <c r="P52" t="s">
        <v>36</v>
      </c>
      <c r="Q52" t="s">
        <v>37</v>
      </c>
      <c r="R52" t="s">
        <v>143</v>
      </c>
      <c r="T52" s="17" t="s">
        <v>141</v>
      </c>
      <c r="U52" t="s">
        <v>142</v>
      </c>
      <c r="V52" s="13">
        <v>1</v>
      </c>
      <c r="W52" s="13">
        <v>2</v>
      </c>
      <c r="X52" s="13"/>
      <c r="Y52" s="13"/>
      <c r="Z52" s="13">
        <v>1</v>
      </c>
    </row>
    <row r="53" spans="1:26" x14ac:dyDescent="0.25">
      <c r="A53" t="s">
        <v>32</v>
      </c>
      <c r="C53">
        <v>3</v>
      </c>
      <c r="D53" t="s">
        <v>33</v>
      </c>
      <c r="E53" s="14" t="s">
        <v>58</v>
      </c>
      <c r="F53" s="14" t="s">
        <v>74</v>
      </c>
      <c r="G53" s="15" t="s">
        <v>76</v>
      </c>
      <c r="I53" t="s">
        <v>34</v>
      </c>
      <c r="J53" s="10" t="s">
        <v>88</v>
      </c>
      <c r="K53" s="14" t="s">
        <v>62</v>
      </c>
      <c r="L53" t="s">
        <v>61</v>
      </c>
      <c r="M53" t="s">
        <v>65</v>
      </c>
      <c r="N53" t="s">
        <v>66</v>
      </c>
      <c r="P53" t="s">
        <v>36</v>
      </c>
      <c r="Q53" t="s">
        <v>37</v>
      </c>
      <c r="R53" t="s">
        <v>143</v>
      </c>
      <c r="T53" s="17" t="s">
        <v>141</v>
      </c>
      <c r="U53" t="s">
        <v>142</v>
      </c>
      <c r="V53" s="13">
        <v>1</v>
      </c>
      <c r="W53" s="13">
        <v>2</v>
      </c>
    </row>
    <row r="54" spans="1:26" x14ac:dyDescent="0.25">
      <c r="A54" t="s">
        <v>32</v>
      </c>
      <c r="C54">
        <v>3</v>
      </c>
      <c r="D54" t="s">
        <v>33</v>
      </c>
      <c r="E54" s="14" t="s">
        <v>58</v>
      </c>
      <c r="F54" s="14" t="s">
        <v>74</v>
      </c>
      <c r="G54" s="15" t="s">
        <v>76</v>
      </c>
      <c r="I54" t="s">
        <v>34</v>
      </c>
      <c r="J54" s="10" t="s">
        <v>88</v>
      </c>
      <c r="K54" s="14" t="s">
        <v>62</v>
      </c>
      <c r="L54" t="s">
        <v>61</v>
      </c>
      <c r="M54" t="s">
        <v>65</v>
      </c>
      <c r="N54" t="s">
        <v>66</v>
      </c>
      <c r="P54" t="s">
        <v>36</v>
      </c>
      <c r="Q54" t="s">
        <v>37</v>
      </c>
      <c r="R54" t="s">
        <v>143</v>
      </c>
      <c r="T54" s="17" t="s">
        <v>141</v>
      </c>
      <c r="U54" t="s">
        <v>142</v>
      </c>
      <c r="V54" s="13">
        <v>1</v>
      </c>
      <c r="W54" s="13">
        <v>2</v>
      </c>
    </row>
    <row r="55" spans="1:26" x14ac:dyDescent="0.25">
      <c r="A55" t="s">
        <v>32</v>
      </c>
      <c r="C55">
        <v>3</v>
      </c>
      <c r="D55" t="s">
        <v>33</v>
      </c>
      <c r="E55" s="14" t="s">
        <v>58</v>
      </c>
      <c r="F55" s="14" t="s">
        <v>74</v>
      </c>
      <c r="G55" s="15" t="s">
        <v>76</v>
      </c>
      <c r="I55" t="s">
        <v>34</v>
      </c>
      <c r="J55" s="10" t="s">
        <v>88</v>
      </c>
      <c r="K55" s="14" t="s">
        <v>62</v>
      </c>
      <c r="L55" t="s">
        <v>61</v>
      </c>
      <c r="M55" t="s">
        <v>65</v>
      </c>
      <c r="N55" t="s">
        <v>66</v>
      </c>
      <c r="P55" t="s">
        <v>36</v>
      </c>
      <c r="Q55" t="s">
        <v>37</v>
      </c>
      <c r="R55" t="s">
        <v>143</v>
      </c>
      <c r="T55" s="17" t="s">
        <v>141</v>
      </c>
      <c r="U55" t="s">
        <v>142</v>
      </c>
      <c r="V55" s="13">
        <v>1</v>
      </c>
      <c r="W55" s="13">
        <v>2</v>
      </c>
    </row>
    <row r="56" spans="1:26" x14ac:dyDescent="0.25">
      <c r="A56" t="s">
        <v>32</v>
      </c>
      <c r="C56">
        <v>3</v>
      </c>
      <c r="D56" t="s">
        <v>33</v>
      </c>
      <c r="E56" s="14" t="s">
        <v>58</v>
      </c>
      <c r="F56" s="14" t="s">
        <v>74</v>
      </c>
      <c r="G56" s="15" t="s">
        <v>76</v>
      </c>
      <c r="I56" t="s">
        <v>34</v>
      </c>
      <c r="J56" s="10" t="s">
        <v>88</v>
      </c>
      <c r="K56" s="14" t="s">
        <v>62</v>
      </c>
      <c r="L56" t="s">
        <v>61</v>
      </c>
      <c r="M56" t="s">
        <v>65</v>
      </c>
      <c r="N56" t="s">
        <v>66</v>
      </c>
      <c r="P56" t="s">
        <v>36</v>
      </c>
      <c r="Q56" t="s">
        <v>37</v>
      </c>
      <c r="R56" t="s">
        <v>143</v>
      </c>
      <c r="T56" s="17" t="s">
        <v>141</v>
      </c>
      <c r="U56" t="s">
        <v>142</v>
      </c>
      <c r="V56" s="13">
        <v>1</v>
      </c>
      <c r="W56" s="13">
        <v>2</v>
      </c>
    </row>
    <row r="57" spans="1:26" x14ac:dyDescent="0.25">
      <c r="A57" t="s">
        <v>32</v>
      </c>
      <c r="C57">
        <v>3</v>
      </c>
      <c r="D57" t="s">
        <v>33</v>
      </c>
      <c r="E57" s="14" t="s">
        <v>58</v>
      </c>
      <c r="F57" s="14" t="s">
        <v>74</v>
      </c>
      <c r="G57" s="15" t="s">
        <v>76</v>
      </c>
      <c r="I57" t="s">
        <v>34</v>
      </c>
      <c r="J57" s="10" t="s">
        <v>88</v>
      </c>
      <c r="K57" s="14" t="s">
        <v>62</v>
      </c>
      <c r="L57" t="s">
        <v>61</v>
      </c>
      <c r="M57" t="s">
        <v>65</v>
      </c>
      <c r="N57" t="s">
        <v>66</v>
      </c>
      <c r="P57" t="s">
        <v>36</v>
      </c>
      <c r="Q57" t="s">
        <v>37</v>
      </c>
      <c r="R57" t="s">
        <v>143</v>
      </c>
      <c r="T57" s="17" t="s">
        <v>141</v>
      </c>
      <c r="U57" t="s">
        <v>142</v>
      </c>
      <c r="V57" s="13">
        <v>1</v>
      </c>
      <c r="W57" s="13">
        <v>1.9</v>
      </c>
    </row>
    <row r="58" spans="1:26" x14ac:dyDescent="0.25">
      <c r="A58" t="s">
        <v>32</v>
      </c>
      <c r="C58">
        <v>3</v>
      </c>
      <c r="D58" t="s">
        <v>33</v>
      </c>
      <c r="E58" s="14" t="s">
        <v>58</v>
      </c>
      <c r="F58" s="14" t="s">
        <v>74</v>
      </c>
      <c r="G58" s="15" t="s">
        <v>76</v>
      </c>
      <c r="I58" t="s">
        <v>34</v>
      </c>
      <c r="J58" s="10" t="s">
        <v>88</v>
      </c>
      <c r="K58" s="14" t="s">
        <v>62</v>
      </c>
      <c r="L58" t="s">
        <v>61</v>
      </c>
      <c r="M58" t="s">
        <v>65</v>
      </c>
      <c r="N58" t="s">
        <v>66</v>
      </c>
      <c r="P58" t="s">
        <v>36</v>
      </c>
      <c r="Q58" t="s">
        <v>37</v>
      </c>
      <c r="R58" t="s">
        <v>143</v>
      </c>
      <c r="T58" s="17" t="s">
        <v>141</v>
      </c>
      <c r="U58" t="s">
        <v>142</v>
      </c>
      <c r="V58" s="13">
        <v>1</v>
      </c>
      <c r="W58" s="13">
        <v>2</v>
      </c>
    </row>
    <row r="59" spans="1:26" x14ac:dyDescent="0.25">
      <c r="A59" t="s">
        <v>32</v>
      </c>
      <c r="C59">
        <v>3</v>
      </c>
      <c r="D59" t="s">
        <v>33</v>
      </c>
      <c r="E59" s="14" t="s">
        <v>58</v>
      </c>
      <c r="F59" s="14" t="s">
        <v>74</v>
      </c>
      <c r="G59" s="15" t="s">
        <v>76</v>
      </c>
      <c r="I59" t="s">
        <v>34</v>
      </c>
      <c r="J59" s="10" t="s">
        <v>88</v>
      </c>
      <c r="K59" s="14" t="s">
        <v>62</v>
      </c>
      <c r="L59" t="s">
        <v>61</v>
      </c>
      <c r="M59" t="s">
        <v>65</v>
      </c>
      <c r="N59" t="s">
        <v>66</v>
      </c>
      <c r="P59" t="s">
        <v>36</v>
      </c>
      <c r="Q59" t="s">
        <v>37</v>
      </c>
      <c r="R59" t="s">
        <v>143</v>
      </c>
      <c r="T59" s="17" t="s">
        <v>141</v>
      </c>
      <c r="U59" t="s">
        <v>142</v>
      </c>
      <c r="V59" s="13">
        <v>1</v>
      </c>
      <c r="W59" s="13">
        <v>1.9</v>
      </c>
    </row>
    <row r="60" spans="1:26" x14ac:dyDescent="0.25">
      <c r="A60" t="s">
        <v>32</v>
      </c>
      <c r="C60">
        <v>3</v>
      </c>
      <c r="D60" t="s">
        <v>33</v>
      </c>
      <c r="E60" s="14" t="s">
        <v>58</v>
      </c>
      <c r="F60" s="14" t="s">
        <v>74</v>
      </c>
      <c r="G60" s="15" t="s">
        <v>76</v>
      </c>
      <c r="I60" t="s">
        <v>34</v>
      </c>
      <c r="J60" s="10" t="s">
        <v>88</v>
      </c>
      <c r="K60" s="14" t="s">
        <v>62</v>
      </c>
      <c r="L60" t="s">
        <v>61</v>
      </c>
      <c r="M60" t="s">
        <v>65</v>
      </c>
      <c r="N60" t="s">
        <v>66</v>
      </c>
      <c r="P60" t="s">
        <v>36</v>
      </c>
      <c r="Q60" t="s">
        <v>37</v>
      </c>
      <c r="R60" t="s">
        <v>143</v>
      </c>
      <c r="T60" s="17" t="s">
        <v>141</v>
      </c>
      <c r="U60" t="s">
        <v>142</v>
      </c>
      <c r="V60" s="13">
        <v>1</v>
      </c>
      <c r="W60" s="13">
        <v>2</v>
      </c>
    </row>
    <row r="61" spans="1:26" x14ac:dyDescent="0.25">
      <c r="A61" t="s">
        <v>32</v>
      </c>
      <c r="C61">
        <v>3</v>
      </c>
      <c r="D61" t="s">
        <v>33</v>
      </c>
      <c r="E61" s="14" t="s">
        <v>58</v>
      </c>
      <c r="F61" s="14" t="s">
        <v>74</v>
      </c>
      <c r="G61" t="s">
        <v>76</v>
      </c>
      <c r="I61" t="s">
        <v>34</v>
      </c>
      <c r="J61" s="10" t="s">
        <v>88</v>
      </c>
      <c r="K61" s="14" t="s">
        <v>62</v>
      </c>
      <c r="L61" t="s">
        <v>61</v>
      </c>
      <c r="M61" t="s">
        <v>65</v>
      </c>
      <c r="N61" t="s">
        <v>66</v>
      </c>
      <c r="P61" t="s">
        <v>36</v>
      </c>
      <c r="Q61" t="s">
        <v>37</v>
      </c>
      <c r="R61" t="s">
        <v>143</v>
      </c>
      <c r="T61" s="17" t="s">
        <v>141</v>
      </c>
      <c r="U61" t="s">
        <v>142</v>
      </c>
      <c r="V61" s="13">
        <v>1</v>
      </c>
      <c r="W61" s="13">
        <v>2</v>
      </c>
    </row>
    <row r="62" spans="1:26" x14ac:dyDescent="0.25">
      <c r="A62" t="s">
        <v>32</v>
      </c>
      <c r="C62">
        <v>3</v>
      </c>
      <c r="D62" t="s">
        <v>33</v>
      </c>
      <c r="E62" s="14" t="s">
        <v>58</v>
      </c>
      <c r="F62" s="14" t="s">
        <v>74</v>
      </c>
      <c r="G62" t="s">
        <v>76</v>
      </c>
      <c r="I62" t="s">
        <v>34</v>
      </c>
      <c r="J62" s="10" t="s">
        <v>88</v>
      </c>
      <c r="K62" s="14" t="s">
        <v>62</v>
      </c>
      <c r="L62" t="s">
        <v>61</v>
      </c>
      <c r="M62" t="s">
        <v>65</v>
      </c>
      <c r="N62" t="s">
        <v>66</v>
      </c>
      <c r="P62" t="s">
        <v>36</v>
      </c>
      <c r="Q62" t="s">
        <v>37</v>
      </c>
      <c r="R62" t="s">
        <v>143</v>
      </c>
      <c r="T62" s="17" t="s">
        <v>141</v>
      </c>
      <c r="U62" t="s">
        <v>142</v>
      </c>
      <c r="V62" s="13">
        <v>1</v>
      </c>
      <c r="W62" s="13">
        <v>2</v>
      </c>
    </row>
    <row r="63" spans="1:26" x14ac:dyDescent="0.25">
      <c r="A63" t="s">
        <v>32</v>
      </c>
      <c r="C63">
        <v>3</v>
      </c>
      <c r="D63" t="s">
        <v>33</v>
      </c>
      <c r="E63" s="14" t="s">
        <v>58</v>
      </c>
      <c r="F63" s="14" t="s">
        <v>74</v>
      </c>
      <c r="G63" t="s">
        <v>76</v>
      </c>
      <c r="I63" t="s">
        <v>34</v>
      </c>
      <c r="J63" s="10" t="s">
        <v>88</v>
      </c>
      <c r="K63" s="14" t="s">
        <v>62</v>
      </c>
      <c r="L63" t="s">
        <v>61</v>
      </c>
      <c r="M63" t="s">
        <v>65</v>
      </c>
      <c r="N63" t="s">
        <v>66</v>
      </c>
      <c r="P63" t="s">
        <v>36</v>
      </c>
      <c r="Q63" t="s">
        <v>425</v>
      </c>
      <c r="R63" t="s">
        <v>46</v>
      </c>
      <c r="T63" s="17" t="s">
        <v>302</v>
      </c>
      <c r="U63" t="s">
        <v>93</v>
      </c>
      <c r="V63">
        <v>1</v>
      </c>
      <c r="W63">
        <v>51.5</v>
      </c>
      <c r="Z63">
        <v>92</v>
      </c>
    </row>
    <row r="64" spans="1:26" x14ac:dyDescent="0.25">
      <c r="A64" t="s">
        <v>32</v>
      </c>
      <c r="C64">
        <v>3</v>
      </c>
      <c r="D64" t="s">
        <v>33</v>
      </c>
      <c r="E64" s="14" t="s">
        <v>58</v>
      </c>
      <c r="F64" s="14" t="s">
        <v>74</v>
      </c>
      <c r="G64" t="s">
        <v>76</v>
      </c>
      <c r="I64" t="s">
        <v>34</v>
      </c>
      <c r="J64" s="10" t="s">
        <v>88</v>
      </c>
      <c r="K64" s="14" t="s">
        <v>62</v>
      </c>
      <c r="L64" t="s">
        <v>61</v>
      </c>
      <c r="M64" t="s">
        <v>65</v>
      </c>
      <c r="N64" t="s">
        <v>66</v>
      </c>
      <c r="P64" t="s">
        <v>36</v>
      </c>
      <c r="Q64" t="s">
        <v>425</v>
      </c>
      <c r="R64" t="s">
        <v>46</v>
      </c>
      <c r="T64" s="17" t="s">
        <v>302</v>
      </c>
      <c r="U64" t="s">
        <v>93</v>
      </c>
      <c r="V64">
        <v>1</v>
      </c>
      <c r="W64">
        <v>57.4</v>
      </c>
      <c r="Z64">
        <v>110</v>
      </c>
    </row>
    <row r="65" spans="1:26" x14ac:dyDescent="0.25">
      <c r="A65" t="s">
        <v>32</v>
      </c>
      <c r="C65">
        <v>3</v>
      </c>
      <c r="D65" t="s">
        <v>33</v>
      </c>
      <c r="E65" s="14" t="s">
        <v>58</v>
      </c>
      <c r="F65" s="14" t="s">
        <v>74</v>
      </c>
      <c r="G65" t="s">
        <v>76</v>
      </c>
      <c r="I65" t="s">
        <v>34</v>
      </c>
      <c r="J65" s="10" t="s">
        <v>88</v>
      </c>
      <c r="K65" s="14" t="s">
        <v>62</v>
      </c>
      <c r="L65" t="s">
        <v>61</v>
      </c>
      <c r="M65" t="s">
        <v>65</v>
      </c>
      <c r="N65" t="s">
        <v>66</v>
      </c>
      <c r="P65" t="s">
        <v>36</v>
      </c>
      <c r="Q65" t="s">
        <v>425</v>
      </c>
      <c r="R65" t="s">
        <v>46</v>
      </c>
      <c r="T65" s="17" t="s">
        <v>302</v>
      </c>
      <c r="U65" t="s">
        <v>93</v>
      </c>
      <c r="V65">
        <v>1</v>
      </c>
      <c r="W65">
        <v>47.3</v>
      </c>
      <c r="Z65">
        <v>124</v>
      </c>
    </row>
    <row r="66" spans="1:26" x14ac:dyDescent="0.25">
      <c r="A66" t="s">
        <v>32</v>
      </c>
      <c r="C66">
        <v>3</v>
      </c>
      <c r="D66" t="s">
        <v>33</v>
      </c>
      <c r="E66" s="14" t="s">
        <v>58</v>
      </c>
      <c r="F66" s="14" t="s">
        <v>74</v>
      </c>
      <c r="G66" t="s">
        <v>76</v>
      </c>
      <c r="I66" t="s">
        <v>34</v>
      </c>
      <c r="J66" s="10" t="s">
        <v>88</v>
      </c>
      <c r="K66" s="14" t="s">
        <v>62</v>
      </c>
      <c r="L66" t="s">
        <v>61</v>
      </c>
      <c r="M66" t="s">
        <v>65</v>
      </c>
      <c r="N66" t="s">
        <v>66</v>
      </c>
      <c r="P66" t="s">
        <v>36</v>
      </c>
      <c r="Q66" t="s">
        <v>425</v>
      </c>
      <c r="R66" t="s">
        <v>46</v>
      </c>
      <c r="T66" s="17" t="s">
        <v>302</v>
      </c>
      <c r="U66" t="s">
        <v>93</v>
      </c>
      <c r="V66">
        <v>1</v>
      </c>
      <c r="W66">
        <v>45.5</v>
      </c>
      <c r="Z66">
        <v>60</v>
      </c>
    </row>
    <row r="67" spans="1:26" x14ac:dyDescent="0.25">
      <c r="A67" t="s">
        <v>32</v>
      </c>
      <c r="C67">
        <v>3</v>
      </c>
      <c r="D67" t="s">
        <v>33</v>
      </c>
      <c r="E67" s="14" t="s">
        <v>58</v>
      </c>
      <c r="F67" s="14" t="s">
        <v>74</v>
      </c>
      <c r="G67" t="s">
        <v>76</v>
      </c>
      <c r="I67" t="s">
        <v>34</v>
      </c>
      <c r="J67" s="10" t="s">
        <v>88</v>
      </c>
      <c r="K67" s="14" t="s">
        <v>62</v>
      </c>
      <c r="L67" t="s">
        <v>61</v>
      </c>
      <c r="M67" t="s">
        <v>65</v>
      </c>
      <c r="N67" t="s">
        <v>66</v>
      </c>
      <c r="P67" t="s">
        <v>36</v>
      </c>
      <c r="Q67" t="s">
        <v>425</v>
      </c>
      <c r="R67" t="s">
        <v>46</v>
      </c>
      <c r="T67" s="17" t="s">
        <v>302</v>
      </c>
      <c r="U67" t="s">
        <v>93</v>
      </c>
      <c r="V67">
        <v>1</v>
      </c>
      <c r="W67">
        <v>41.1</v>
      </c>
      <c r="Z67">
        <v>47</v>
      </c>
    </row>
    <row r="68" spans="1:26" x14ac:dyDescent="0.25">
      <c r="A68" t="s">
        <v>32</v>
      </c>
      <c r="C68">
        <v>3</v>
      </c>
      <c r="D68" t="s">
        <v>33</v>
      </c>
      <c r="E68" s="14" t="s">
        <v>58</v>
      </c>
      <c r="F68" s="14" t="s">
        <v>74</v>
      </c>
      <c r="G68" t="s">
        <v>76</v>
      </c>
      <c r="I68" t="s">
        <v>34</v>
      </c>
      <c r="J68" s="10" t="s">
        <v>88</v>
      </c>
      <c r="K68" s="14" t="s">
        <v>62</v>
      </c>
      <c r="L68" t="s">
        <v>61</v>
      </c>
      <c r="M68" t="s">
        <v>65</v>
      </c>
      <c r="N68" t="s">
        <v>66</v>
      </c>
      <c r="P68" t="s">
        <v>36</v>
      </c>
      <c r="Q68" t="s">
        <v>425</v>
      </c>
      <c r="R68" t="s">
        <v>46</v>
      </c>
      <c r="T68" s="17" t="s">
        <v>302</v>
      </c>
      <c r="U68" t="s">
        <v>93</v>
      </c>
      <c r="V68">
        <v>1</v>
      </c>
      <c r="W68">
        <v>51.7</v>
      </c>
      <c r="Z68">
        <v>3</v>
      </c>
    </row>
    <row r="69" spans="1:26" x14ac:dyDescent="0.25">
      <c r="A69" t="s">
        <v>32</v>
      </c>
      <c r="C69">
        <v>3</v>
      </c>
      <c r="D69" t="s">
        <v>33</v>
      </c>
      <c r="E69" s="14" t="s">
        <v>58</v>
      </c>
      <c r="F69" s="14" t="s">
        <v>74</v>
      </c>
      <c r="G69" t="s">
        <v>76</v>
      </c>
      <c r="I69" t="s">
        <v>34</v>
      </c>
      <c r="J69" s="10" t="s">
        <v>88</v>
      </c>
      <c r="K69" s="14" t="s">
        <v>62</v>
      </c>
      <c r="L69" t="s">
        <v>61</v>
      </c>
      <c r="M69" t="s">
        <v>65</v>
      </c>
      <c r="N69" t="s">
        <v>66</v>
      </c>
      <c r="P69" t="s">
        <v>36</v>
      </c>
      <c r="Q69" t="s">
        <v>425</v>
      </c>
      <c r="R69" t="s">
        <v>46</v>
      </c>
      <c r="T69" s="17" t="s">
        <v>302</v>
      </c>
      <c r="U69" t="s">
        <v>93</v>
      </c>
      <c r="V69">
        <v>1</v>
      </c>
      <c r="W69">
        <v>46.2</v>
      </c>
      <c r="Z69">
        <v>57</v>
      </c>
    </row>
    <row r="70" spans="1:26" x14ac:dyDescent="0.25">
      <c r="A70" t="s">
        <v>32</v>
      </c>
      <c r="C70">
        <v>3</v>
      </c>
      <c r="D70" t="s">
        <v>33</v>
      </c>
      <c r="E70" s="14" t="s">
        <v>58</v>
      </c>
      <c r="F70" s="14" t="s">
        <v>74</v>
      </c>
      <c r="G70" t="s">
        <v>76</v>
      </c>
      <c r="I70" t="s">
        <v>34</v>
      </c>
      <c r="J70" s="10" t="s">
        <v>88</v>
      </c>
      <c r="K70" s="14" t="s">
        <v>62</v>
      </c>
      <c r="L70" t="s">
        <v>61</v>
      </c>
      <c r="M70" t="s">
        <v>65</v>
      </c>
      <c r="N70" t="s">
        <v>66</v>
      </c>
      <c r="P70" t="s">
        <v>36</v>
      </c>
      <c r="Q70" t="s">
        <v>425</v>
      </c>
      <c r="R70" t="s">
        <v>46</v>
      </c>
      <c r="T70" s="17" t="s">
        <v>302</v>
      </c>
      <c r="U70" t="s">
        <v>93</v>
      </c>
      <c r="V70">
        <v>1</v>
      </c>
      <c r="W70">
        <v>55.8</v>
      </c>
      <c r="Z70">
        <v>89</v>
      </c>
    </row>
    <row r="71" spans="1:26" x14ac:dyDescent="0.25">
      <c r="A71" t="s">
        <v>32</v>
      </c>
      <c r="C71">
        <v>3</v>
      </c>
      <c r="D71" t="s">
        <v>33</v>
      </c>
      <c r="E71" s="14" t="s">
        <v>58</v>
      </c>
      <c r="F71" s="14" t="s">
        <v>74</v>
      </c>
      <c r="G71" t="s">
        <v>76</v>
      </c>
      <c r="I71" t="s">
        <v>34</v>
      </c>
      <c r="J71" s="10" t="s">
        <v>88</v>
      </c>
      <c r="K71" s="14" t="s">
        <v>62</v>
      </c>
      <c r="L71" t="s">
        <v>61</v>
      </c>
      <c r="M71" t="s">
        <v>65</v>
      </c>
      <c r="N71" t="s">
        <v>66</v>
      </c>
      <c r="P71" t="s">
        <v>36</v>
      </c>
      <c r="Q71" t="s">
        <v>425</v>
      </c>
      <c r="R71" t="s">
        <v>46</v>
      </c>
      <c r="T71" s="17" t="s">
        <v>302</v>
      </c>
      <c r="U71" t="s">
        <v>93</v>
      </c>
      <c r="V71">
        <v>1</v>
      </c>
      <c r="W71">
        <v>46.4</v>
      </c>
      <c r="Z71">
        <v>73</v>
      </c>
    </row>
    <row r="72" spans="1:26" x14ac:dyDescent="0.25">
      <c r="A72" t="s">
        <v>32</v>
      </c>
      <c r="C72">
        <v>3</v>
      </c>
      <c r="D72" t="s">
        <v>33</v>
      </c>
      <c r="E72" s="14" t="s">
        <v>58</v>
      </c>
      <c r="F72" s="14" t="s">
        <v>74</v>
      </c>
      <c r="G72" t="s">
        <v>76</v>
      </c>
      <c r="I72" t="s">
        <v>34</v>
      </c>
      <c r="J72" s="10" t="s">
        <v>88</v>
      </c>
      <c r="K72" s="14" t="s">
        <v>62</v>
      </c>
      <c r="L72" t="s">
        <v>61</v>
      </c>
      <c r="M72" t="s">
        <v>65</v>
      </c>
      <c r="N72" t="s">
        <v>66</v>
      </c>
      <c r="P72" t="s">
        <v>36</v>
      </c>
      <c r="Q72" t="s">
        <v>425</v>
      </c>
      <c r="R72" t="s">
        <v>46</v>
      </c>
      <c r="T72" s="17" t="s">
        <v>302</v>
      </c>
      <c r="U72" t="s">
        <v>93</v>
      </c>
      <c r="V72">
        <v>1</v>
      </c>
      <c r="W72">
        <v>40.4</v>
      </c>
      <c r="Z72">
        <v>44</v>
      </c>
    </row>
    <row r="73" spans="1:26" x14ac:dyDescent="0.25">
      <c r="A73" t="s">
        <v>32</v>
      </c>
      <c r="C73">
        <v>1</v>
      </c>
      <c r="D73" t="s">
        <v>33</v>
      </c>
      <c r="E73" s="14" t="s">
        <v>57</v>
      </c>
      <c r="F73" s="14" t="s">
        <v>74</v>
      </c>
      <c r="G73" t="s">
        <v>77</v>
      </c>
      <c r="I73" t="s">
        <v>34</v>
      </c>
      <c r="J73" s="10" t="s">
        <v>88</v>
      </c>
      <c r="K73" s="14" t="s">
        <v>62</v>
      </c>
      <c r="L73" t="s">
        <v>61</v>
      </c>
      <c r="M73" t="s">
        <v>67</v>
      </c>
      <c r="N73" t="s">
        <v>68</v>
      </c>
      <c r="P73" t="s">
        <v>36</v>
      </c>
      <c r="Q73" t="s">
        <v>37</v>
      </c>
      <c r="R73" t="s">
        <v>143</v>
      </c>
      <c r="T73" s="17" t="s">
        <v>141</v>
      </c>
      <c r="U73" t="s">
        <v>142</v>
      </c>
      <c r="V73">
        <v>1</v>
      </c>
      <c r="W73">
        <v>21</v>
      </c>
      <c r="X73">
        <v>17</v>
      </c>
      <c r="Z73">
        <v>137</v>
      </c>
    </row>
    <row r="74" spans="1:26" ht="15.75" x14ac:dyDescent="0.25">
      <c r="A74" t="s">
        <v>32</v>
      </c>
      <c r="C74">
        <v>1</v>
      </c>
      <c r="D74" t="s">
        <v>33</v>
      </c>
      <c r="E74" s="14" t="s">
        <v>57</v>
      </c>
      <c r="F74" s="14" t="s">
        <v>74</v>
      </c>
      <c r="G74" t="s">
        <v>77</v>
      </c>
      <c r="I74" t="s">
        <v>34</v>
      </c>
      <c r="J74" s="10" t="s">
        <v>88</v>
      </c>
      <c r="K74" s="14" t="s">
        <v>62</v>
      </c>
      <c r="L74" t="s">
        <v>61</v>
      </c>
      <c r="M74" t="s">
        <v>67</v>
      </c>
      <c r="N74" t="s">
        <v>68</v>
      </c>
      <c r="P74" t="s">
        <v>36</v>
      </c>
      <c r="Q74" t="s">
        <v>47</v>
      </c>
      <c r="R74" t="s">
        <v>94</v>
      </c>
      <c r="T74" s="18" t="s">
        <v>96</v>
      </c>
      <c r="U74" t="s">
        <v>95</v>
      </c>
      <c r="V74">
        <v>1</v>
      </c>
      <c r="W74">
        <v>14</v>
      </c>
      <c r="X74">
        <v>11.5</v>
      </c>
      <c r="Z74">
        <v>34</v>
      </c>
    </row>
    <row r="75" spans="1:26" x14ac:dyDescent="0.25">
      <c r="A75" t="s">
        <v>32</v>
      </c>
      <c r="C75">
        <v>1</v>
      </c>
      <c r="D75" t="s">
        <v>33</v>
      </c>
      <c r="E75" s="14" t="s">
        <v>57</v>
      </c>
      <c r="F75" s="14" t="s">
        <v>74</v>
      </c>
      <c r="G75" t="s">
        <v>77</v>
      </c>
      <c r="I75" t="s">
        <v>34</v>
      </c>
      <c r="J75" s="10" t="s">
        <v>88</v>
      </c>
      <c r="K75" s="14" t="s">
        <v>62</v>
      </c>
      <c r="L75" t="s">
        <v>61</v>
      </c>
      <c r="M75" t="s">
        <v>67</v>
      </c>
      <c r="N75" t="s">
        <v>68</v>
      </c>
      <c r="P75" t="s">
        <v>36</v>
      </c>
      <c r="Q75" t="s">
        <v>47</v>
      </c>
      <c r="R75" t="s">
        <v>94</v>
      </c>
      <c r="T75" s="17" t="s">
        <v>96</v>
      </c>
      <c r="U75" t="s">
        <v>95</v>
      </c>
      <c r="V75">
        <v>1</v>
      </c>
      <c r="W75">
        <v>9</v>
      </c>
      <c r="X75">
        <v>7.3</v>
      </c>
      <c r="Z75">
        <v>8</v>
      </c>
    </row>
    <row r="76" spans="1:26" x14ac:dyDescent="0.25">
      <c r="A76" t="s">
        <v>32</v>
      </c>
      <c r="C76">
        <v>1</v>
      </c>
      <c r="D76" t="s">
        <v>33</v>
      </c>
      <c r="E76" s="14" t="s">
        <v>57</v>
      </c>
      <c r="F76" s="14" t="s">
        <v>74</v>
      </c>
      <c r="G76" t="s">
        <v>77</v>
      </c>
      <c r="I76" t="s">
        <v>34</v>
      </c>
      <c r="J76" s="10" t="s">
        <v>88</v>
      </c>
      <c r="K76" s="14" t="s">
        <v>62</v>
      </c>
      <c r="L76" t="s">
        <v>61</v>
      </c>
      <c r="M76" t="s">
        <v>67</v>
      </c>
      <c r="N76" t="s">
        <v>68</v>
      </c>
      <c r="P76" t="s">
        <v>36</v>
      </c>
      <c r="Q76" t="s">
        <v>37</v>
      </c>
      <c r="R76" t="s">
        <v>143</v>
      </c>
      <c r="T76" s="17" t="s">
        <v>141</v>
      </c>
      <c r="U76" t="s">
        <v>142</v>
      </c>
      <c r="V76">
        <v>1</v>
      </c>
      <c r="W76">
        <v>7</v>
      </c>
      <c r="X76">
        <v>5.5</v>
      </c>
      <c r="Z76">
        <v>2</v>
      </c>
    </row>
    <row r="77" spans="1:26" x14ac:dyDescent="0.25">
      <c r="A77" t="s">
        <v>32</v>
      </c>
      <c r="C77">
        <v>1</v>
      </c>
      <c r="D77" t="s">
        <v>33</v>
      </c>
      <c r="E77" s="14" t="s">
        <v>57</v>
      </c>
      <c r="F77" s="14" t="s">
        <v>74</v>
      </c>
      <c r="G77" t="s">
        <v>77</v>
      </c>
      <c r="I77" t="s">
        <v>34</v>
      </c>
      <c r="J77" s="10" t="s">
        <v>88</v>
      </c>
      <c r="K77" s="14" t="s">
        <v>62</v>
      </c>
      <c r="L77" t="s">
        <v>61</v>
      </c>
      <c r="M77" t="s">
        <v>67</v>
      </c>
      <c r="N77" t="s">
        <v>68</v>
      </c>
      <c r="P77" t="s">
        <v>36</v>
      </c>
      <c r="Q77" t="s">
        <v>37</v>
      </c>
      <c r="R77" t="s">
        <v>143</v>
      </c>
      <c r="T77" s="17" t="s">
        <v>141</v>
      </c>
      <c r="U77" t="s">
        <v>142</v>
      </c>
      <c r="V77">
        <v>1</v>
      </c>
      <c r="W77">
        <v>8.3000000000000007</v>
      </c>
      <c r="X77">
        <v>6.8</v>
      </c>
      <c r="Z77">
        <v>6</v>
      </c>
    </row>
    <row r="78" spans="1:26" x14ac:dyDescent="0.25">
      <c r="A78" t="s">
        <v>32</v>
      </c>
      <c r="C78">
        <v>1</v>
      </c>
      <c r="D78" t="s">
        <v>33</v>
      </c>
      <c r="E78" s="14" t="s">
        <v>57</v>
      </c>
      <c r="F78" s="14" t="s">
        <v>74</v>
      </c>
      <c r="G78" t="s">
        <v>77</v>
      </c>
      <c r="I78" t="s">
        <v>34</v>
      </c>
      <c r="J78" s="10" t="s">
        <v>88</v>
      </c>
      <c r="K78" s="14" t="s">
        <v>62</v>
      </c>
      <c r="L78" t="s">
        <v>61</v>
      </c>
      <c r="M78" t="s">
        <v>67</v>
      </c>
      <c r="N78" t="s">
        <v>68</v>
      </c>
      <c r="P78" t="s">
        <v>36</v>
      </c>
      <c r="Q78" t="s">
        <v>37</v>
      </c>
      <c r="R78" t="s">
        <v>143</v>
      </c>
      <c r="T78" s="17" t="s">
        <v>141</v>
      </c>
      <c r="U78" t="s">
        <v>142</v>
      </c>
      <c r="V78">
        <v>1</v>
      </c>
      <c r="W78">
        <v>10</v>
      </c>
      <c r="X78">
        <v>8.5</v>
      </c>
      <c r="Z78">
        <v>6</v>
      </c>
    </row>
    <row r="79" spans="1:26" x14ac:dyDescent="0.25">
      <c r="A79" t="s">
        <v>32</v>
      </c>
      <c r="C79">
        <v>1</v>
      </c>
      <c r="D79" t="s">
        <v>33</v>
      </c>
      <c r="E79" s="14" t="s">
        <v>57</v>
      </c>
      <c r="F79" s="14" t="s">
        <v>74</v>
      </c>
      <c r="G79" t="s">
        <v>77</v>
      </c>
      <c r="I79" t="s">
        <v>34</v>
      </c>
      <c r="J79" s="10" t="s">
        <v>88</v>
      </c>
      <c r="K79" s="14" t="s">
        <v>62</v>
      </c>
      <c r="L79" t="s">
        <v>61</v>
      </c>
      <c r="M79" t="s">
        <v>67</v>
      </c>
      <c r="N79" t="s">
        <v>68</v>
      </c>
      <c r="P79" t="s">
        <v>36</v>
      </c>
      <c r="Q79" t="s">
        <v>37</v>
      </c>
      <c r="R79" t="s">
        <v>143</v>
      </c>
      <c r="T79" s="17" t="s">
        <v>141</v>
      </c>
      <c r="U79" t="s">
        <v>142</v>
      </c>
      <c r="V79">
        <v>1</v>
      </c>
      <c r="W79">
        <v>5</v>
      </c>
      <c r="X79">
        <v>3.9</v>
      </c>
      <c r="Z79">
        <v>1</v>
      </c>
    </row>
    <row r="80" spans="1:26" x14ac:dyDescent="0.25">
      <c r="A80" t="s">
        <v>32</v>
      </c>
      <c r="C80">
        <v>1</v>
      </c>
      <c r="D80" t="s">
        <v>33</v>
      </c>
      <c r="E80" s="14" t="s">
        <v>57</v>
      </c>
      <c r="F80" s="14" t="s">
        <v>74</v>
      </c>
      <c r="G80" t="s">
        <v>77</v>
      </c>
      <c r="I80" t="s">
        <v>34</v>
      </c>
      <c r="J80" s="10" t="s">
        <v>88</v>
      </c>
      <c r="K80" s="14" t="s">
        <v>62</v>
      </c>
      <c r="L80" t="s">
        <v>61</v>
      </c>
      <c r="M80" t="s">
        <v>67</v>
      </c>
      <c r="N80" t="s">
        <v>68</v>
      </c>
      <c r="P80" t="s">
        <v>36</v>
      </c>
      <c r="Q80" t="s">
        <v>47</v>
      </c>
      <c r="R80" t="s">
        <v>94</v>
      </c>
      <c r="T80" s="17" t="s">
        <v>96</v>
      </c>
      <c r="U80" t="s">
        <v>95</v>
      </c>
      <c r="V80">
        <v>1</v>
      </c>
      <c r="W80">
        <v>5</v>
      </c>
      <c r="X80">
        <v>3.8</v>
      </c>
      <c r="Z80">
        <v>1</v>
      </c>
    </row>
    <row r="81" spans="1:27" x14ac:dyDescent="0.25">
      <c r="A81" t="s">
        <v>32</v>
      </c>
      <c r="C81">
        <v>1</v>
      </c>
      <c r="D81" t="s">
        <v>33</v>
      </c>
      <c r="E81" s="14" t="s">
        <v>57</v>
      </c>
      <c r="F81" s="14" t="s">
        <v>74</v>
      </c>
      <c r="G81" t="s">
        <v>77</v>
      </c>
      <c r="I81" t="s">
        <v>34</v>
      </c>
      <c r="J81" s="10" t="s">
        <v>88</v>
      </c>
      <c r="K81" s="14" t="s">
        <v>62</v>
      </c>
      <c r="L81" t="s">
        <v>61</v>
      </c>
      <c r="M81" t="s">
        <v>67</v>
      </c>
      <c r="N81" t="s">
        <v>68</v>
      </c>
      <c r="P81" t="s">
        <v>36</v>
      </c>
      <c r="Q81" t="s">
        <v>48</v>
      </c>
      <c r="R81" t="s">
        <v>159</v>
      </c>
      <c r="T81" s="17" t="s">
        <v>160</v>
      </c>
      <c r="U81" t="s">
        <v>161</v>
      </c>
      <c r="V81">
        <v>1</v>
      </c>
      <c r="W81">
        <v>5</v>
      </c>
      <c r="X81">
        <v>4.0999999999999996</v>
      </c>
      <c r="Z81">
        <v>1</v>
      </c>
    </row>
    <row r="82" spans="1:27" x14ac:dyDescent="0.25">
      <c r="A82" t="s">
        <v>32</v>
      </c>
      <c r="C82">
        <v>1</v>
      </c>
      <c r="D82" t="s">
        <v>33</v>
      </c>
      <c r="E82" s="14" t="s">
        <v>57</v>
      </c>
      <c r="F82" s="14" t="s">
        <v>74</v>
      </c>
      <c r="G82" t="s">
        <v>77</v>
      </c>
      <c r="I82" t="s">
        <v>34</v>
      </c>
      <c r="J82" s="10" t="s">
        <v>88</v>
      </c>
      <c r="K82" s="14" t="s">
        <v>62</v>
      </c>
      <c r="L82" t="s">
        <v>61</v>
      </c>
      <c r="M82" t="s">
        <v>67</v>
      </c>
      <c r="N82" t="s">
        <v>68</v>
      </c>
      <c r="P82" t="s">
        <v>36</v>
      </c>
      <c r="Q82" t="s">
        <v>48</v>
      </c>
      <c r="R82" t="s">
        <v>159</v>
      </c>
      <c r="T82" s="17" t="s">
        <v>160</v>
      </c>
      <c r="U82" t="s">
        <v>161</v>
      </c>
      <c r="V82">
        <v>1</v>
      </c>
      <c r="W82">
        <v>5.0999999999999996</v>
      </c>
      <c r="X82">
        <v>4.2</v>
      </c>
      <c r="Z82">
        <v>1</v>
      </c>
    </row>
    <row r="83" spans="1:27" x14ac:dyDescent="0.25">
      <c r="A83" t="s">
        <v>32</v>
      </c>
      <c r="C83">
        <v>1</v>
      </c>
      <c r="D83" t="s">
        <v>33</v>
      </c>
      <c r="E83" s="14" t="s">
        <v>57</v>
      </c>
      <c r="F83" s="14" t="s">
        <v>74</v>
      </c>
      <c r="G83" t="s">
        <v>77</v>
      </c>
      <c r="I83" t="s">
        <v>34</v>
      </c>
      <c r="J83" s="10" t="s">
        <v>88</v>
      </c>
      <c r="K83" s="14" t="s">
        <v>62</v>
      </c>
      <c r="L83" t="s">
        <v>61</v>
      </c>
      <c r="M83" t="s">
        <v>67</v>
      </c>
      <c r="N83" t="s">
        <v>68</v>
      </c>
      <c r="P83" t="s">
        <v>36</v>
      </c>
      <c r="Q83" t="s">
        <v>48</v>
      </c>
      <c r="R83" t="s">
        <v>159</v>
      </c>
      <c r="T83" s="17" t="s">
        <v>160</v>
      </c>
      <c r="U83" t="s">
        <v>161</v>
      </c>
      <c r="V83">
        <v>1</v>
      </c>
      <c r="W83">
        <v>3.5</v>
      </c>
      <c r="X83">
        <v>2.8</v>
      </c>
      <c r="Z83">
        <v>1</v>
      </c>
    </row>
    <row r="84" spans="1:27" x14ac:dyDescent="0.25">
      <c r="A84" t="s">
        <v>32</v>
      </c>
      <c r="C84">
        <v>1</v>
      </c>
      <c r="D84" t="s">
        <v>33</v>
      </c>
      <c r="E84" s="14" t="s">
        <v>57</v>
      </c>
      <c r="F84" s="14" t="s">
        <v>74</v>
      </c>
      <c r="G84" t="s">
        <v>77</v>
      </c>
      <c r="I84" t="s">
        <v>34</v>
      </c>
      <c r="J84" s="10" t="s">
        <v>88</v>
      </c>
      <c r="K84" s="14" t="s">
        <v>62</v>
      </c>
      <c r="L84" t="s">
        <v>61</v>
      </c>
      <c r="M84" t="s">
        <v>67</v>
      </c>
      <c r="N84" t="s">
        <v>68</v>
      </c>
      <c r="P84" t="s">
        <v>36</v>
      </c>
      <c r="Q84" t="s">
        <v>37</v>
      </c>
      <c r="R84" t="s">
        <v>143</v>
      </c>
      <c r="T84" s="17" t="s">
        <v>141</v>
      </c>
      <c r="U84" t="s">
        <v>142</v>
      </c>
      <c r="V84">
        <v>1</v>
      </c>
      <c r="W84">
        <v>3.6</v>
      </c>
      <c r="X84">
        <v>2.5</v>
      </c>
      <c r="Z84">
        <v>1</v>
      </c>
    </row>
    <row r="85" spans="1:27" x14ac:dyDescent="0.25">
      <c r="A85" t="s">
        <v>32</v>
      </c>
      <c r="C85">
        <v>1</v>
      </c>
      <c r="D85" t="s">
        <v>33</v>
      </c>
      <c r="E85" s="14" t="s">
        <v>57</v>
      </c>
      <c r="F85" s="14" t="s">
        <v>74</v>
      </c>
      <c r="G85" t="s">
        <v>77</v>
      </c>
      <c r="H85" t="s">
        <v>102</v>
      </c>
      <c r="I85" t="s">
        <v>34</v>
      </c>
      <c r="J85" s="10" t="s">
        <v>88</v>
      </c>
      <c r="K85" s="14" t="s">
        <v>62</v>
      </c>
      <c r="L85" t="s">
        <v>61</v>
      </c>
      <c r="M85" t="s">
        <v>67</v>
      </c>
      <c r="N85" t="s">
        <v>68</v>
      </c>
      <c r="P85" t="s">
        <v>36</v>
      </c>
      <c r="Q85" t="s">
        <v>186</v>
      </c>
      <c r="R85" t="s">
        <v>423</v>
      </c>
      <c r="S85" t="s">
        <v>41</v>
      </c>
      <c r="T85" s="17" t="s">
        <v>138</v>
      </c>
      <c r="U85" t="s">
        <v>140</v>
      </c>
      <c r="V85">
        <v>1</v>
      </c>
      <c r="W85">
        <v>5.6</v>
      </c>
    </row>
    <row r="86" spans="1:27" x14ac:dyDescent="0.25">
      <c r="A86" t="s">
        <v>32</v>
      </c>
      <c r="C86">
        <v>1</v>
      </c>
      <c r="D86" t="s">
        <v>33</v>
      </c>
      <c r="E86" s="14" t="s">
        <v>57</v>
      </c>
      <c r="F86" s="14" t="s">
        <v>74</v>
      </c>
      <c r="G86" t="s">
        <v>77</v>
      </c>
      <c r="I86" t="s">
        <v>34</v>
      </c>
      <c r="J86" s="10" t="s">
        <v>88</v>
      </c>
      <c r="K86" s="14" t="s">
        <v>62</v>
      </c>
      <c r="L86" t="s">
        <v>61</v>
      </c>
      <c r="M86" t="s">
        <v>67</v>
      </c>
      <c r="N86" t="s">
        <v>68</v>
      </c>
      <c r="P86" t="s">
        <v>36</v>
      </c>
      <c r="Q86" t="s">
        <v>86</v>
      </c>
      <c r="R86" t="s">
        <v>412</v>
      </c>
      <c r="T86" s="17" t="s">
        <v>413</v>
      </c>
      <c r="U86" t="s">
        <v>414</v>
      </c>
      <c r="Z86">
        <v>288</v>
      </c>
    </row>
    <row r="87" spans="1:27" x14ac:dyDescent="0.25">
      <c r="A87" t="s">
        <v>32</v>
      </c>
      <c r="C87">
        <v>2</v>
      </c>
      <c r="D87" t="s">
        <v>33</v>
      </c>
      <c r="E87" t="s">
        <v>55</v>
      </c>
      <c r="F87" s="14" t="s">
        <v>74</v>
      </c>
      <c r="G87" t="s">
        <v>77</v>
      </c>
      <c r="I87" t="s">
        <v>34</v>
      </c>
      <c r="J87" s="10" t="s">
        <v>88</v>
      </c>
      <c r="K87" s="14" t="s">
        <v>62</v>
      </c>
      <c r="L87" t="s">
        <v>61</v>
      </c>
      <c r="M87" t="s">
        <v>67</v>
      </c>
      <c r="N87" t="s">
        <v>68</v>
      </c>
      <c r="P87" t="s">
        <v>36</v>
      </c>
      <c r="Q87" t="s">
        <v>49</v>
      </c>
      <c r="R87" t="s">
        <v>97</v>
      </c>
      <c r="T87" s="19" t="s">
        <v>98</v>
      </c>
      <c r="U87" s="20" t="s">
        <v>99</v>
      </c>
      <c r="V87">
        <v>1</v>
      </c>
      <c r="W87">
        <v>16.600000000000001</v>
      </c>
      <c r="X87">
        <v>13</v>
      </c>
      <c r="Z87">
        <v>38</v>
      </c>
      <c r="AA87" t="s">
        <v>50</v>
      </c>
    </row>
    <row r="88" spans="1:27" x14ac:dyDescent="0.25">
      <c r="A88" t="s">
        <v>32</v>
      </c>
      <c r="C88">
        <v>2</v>
      </c>
      <c r="D88" t="s">
        <v>33</v>
      </c>
      <c r="E88" t="s">
        <v>55</v>
      </c>
      <c r="F88" s="14" t="s">
        <v>74</v>
      </c>
      <c r="G88" t="s">
        <v>77</v>
      </c>
      <c r="I88" t="s">
        <v>34</v>
      </c>
      <c r="J88" s="10" t="s">
        <v>88</v>
      </c>
      <c r="K88" s="14" t="s">
        <v>62</v>
      </c>
      <c r="L88" t="s">
        <v>61</v>
      </c>
      <c r="M88" t="s">
        <v>67</v>
      </c>
      <c r="N88" t="s">
        <v>68</v>
      </c>
      <c r="P88" t="s">
        <v>36</v>
      </c>
      <c r="Q88" t="s">
        <v>37</v>
      </c>
      <c r="R88" t="s">
        <v>143</v>
      </c>
      <c r="T88" s="17" t="s">
        <v>141</v>
      </c>
      <c r="U88" t="s">
        <v>142</v>
      </c>
      <c r="V88">
        <v>1</v>
      </c>
      <c r="W88">
        <v>14</v>
      </c>
      <c r="X88">
        <v>11.2</v>
      </c>
      <c r="Z88">
        <v>24</v>
      </c>
      <c r="AA88" t="s">
        <v>50</v>
      </c>
    </row>
    <row r="89" spans="1:27" x14ac:dyDescent="0.25">
      <c r="A89" t="s">
        <v>32</v>
      </c>
      <c r="C89">
        <v>2</v>
      </c>
      <c r="D89" t="s">
        <v>33</v>
      </c>
      <c r="E89" t="s">
        <v>55</v>
      </c>
      <c r="F89" s="14" t="s">
        <v>74</v>
      </c>
      <c r="G89" t="s">
        <v>77</v>
      </c>
      <c r="I89" t="s">
        <v>34</v>
      </c>
      <c r="J89" s="10" t="s">
        <v>88</v>
      </c>
      <c r="K89" s="14" t="s">
        <v>62</v>
      </c>
      <c r="L89" t="s">
        <v>61</v>
      </c>
      <c r="M89" t="s">
        <v>67</v>
      </c>
      <c r="N89" t="s">
        <v>68</v>
      </c>
      <c r="P89" t="s">
        <v>36</v>
      </c>
      <c r="Q89" t="s">
        <v>37</v>
      </c>
      <c r="R89" t="s">
        <v>143</v>
      </c>
      <c r="T89" s="17" t="s">
        <v>141</v>
      </c>
      <c r="U89" t="s">
        <v>142</v>
      </c>
      <c r="V89">
        <v>1</v>
      </c>
      <c r="W89">
        <v>6.5</v>
      </c>
      <c r="X89">
        <v>5</v>
      </c>
      <c r="Z89">
        <v>2</v>
      </c>
    </row>
    <row r="90" spans="1:27" x14ac:dyDescent="0.25">
      <c r="A90" t="s">
        <v>32</v>
      </c>
      <c r="C90">
        <v>2</v>
      </c>
      <c r="D90" t="s">
        <v>33</v>
      </c>
      <c r="E90" t="s">
        <v>55</v>
      </c>
      <c r="F90" s="14" t="s">
        <v>74</v>
      </c>
      <c r="G90" t="s">
        <v>77</v>
      </c>
      <c r="I90" t="s">
        <v>34</v>
      </c>
      <c r="J90" s="10" t="s">
        <v>88</v>
      </c>
      <c r="K90" s="14" t="s">
        <v>62</v>
      </c>
      <c r="L90" t="s">
        <v>61</v>
      </c>
      <c r="M90" t="s">
        <v>67</v>
      </c>
      <c r="N90" t="s">
        <v>68</v>
      </c>
      <c r="P90" t="s">
        <v>36</v>
      </c>
      <c r="Q90" t="s">
        <v>37</v>
      </c>
      <c r="R90" t="s">
        <v>143</v>
      </c>
      <c r="T90" s="17" t="s">
        <v>141</v>
      </c>
      <c r="U90" t="s">
        <v>142</v>
      </c>
      <c r="V90">
        <v>10</v>
      </c>
      <c r="W90">
        <v>4.5</v>
      </c>
      <c r="X90">
        <v>3.4</v>
      </c>
      <c r="Z90">
        <v>2</v>
      </c>
    </row>
    <row r="91" spans="1:27" x14ac:dyDescent="0.25">
      <c r="A91" t="s">
        <v>32</v>
      </c>
      <c r="C91">
        <v>2</v>
      </c>
      <c r="D91" t="s">
        <v>33</v>
      </c>
      <c r="E91" t="s">
        <v>55</v>
      </c>
      <c r="F91" s="14" t="s">
        <v>74</v>
      </c>
      <c r="G91" t="s">
        <v>77</v>
      </c>
      <c r="I91" t="s">
        <v>34</v>
      </c>
      <c r="J91" s="10" t="s">
        <v>88</v>
      </c>
      <c r="K91" s="14" t="s">
        <v>62</v>
      </c>
      <c r="L91" t="s">
        <v>61</v>
      </c>
      <c r="M91" t="s">
        <v>67</v>
      </c>
      <c r="N91" t="s">
        <v>68</v>
      </c>
      <c r="P91" t="s">
        <v>36</v>
      </c>
      <c r="Q91" t="s">
        <v>37</v>
      </c>
      <c r="R91" t="s">
        <v>143</v>
      </c>
      <c r="T91" s="17" t="s">
        <v>141</v>
      </c>
      <c r="U91" t="s">
        <v>142</v>
      </c>
      <c r="V91">
        <v>1</v>
      </c>
      <c r="W91">
        <v>3.3</v>
      </c>
      <c r="X91">
        <v>2.5</v>
      </c>
      <c r="Z91">
        <v>1</v>
      </c>
    </row>
    <row r="92" spans="1:27" x14ac:dyDescent="0.25">
      <c r="A92" t="s">
        <v>32</v>
      </c>
      <c r="C92">
        <v>2</v>
      </c>
      <c r="D92" t="s">
        <v>33</v>
      </c>
      <c r="E92" t="s">
        <v>55</v>
      </c>
      <c r="F92" s="14" t="s">
        <v>74</v>
      </c>
      <c r="G92" t="s">
        <v>77</v>
      </c>
      <c r="I92" t="s">
        <v>34</v>
      </c>
      <c r="J92" s="10" t="s">
        <v>88</v>
      </c>
      <c r="K92" s="14" t="s">
        <v>62</v>
      </c>
      <c r="L92" t="s">
        <v>61</v>
      </c>
      <c r="M92" t="s">
        <v>67</v>
      </c>
      <c r="N92" t="s">
        <v>68</v>
      </c>
      <c r="P92" t="s">
        <v>36</v>
      </c>
      <c r="Q92" t="s">
        <v>37</v>
      </c>
      <c r="R92" t="s">
        <v>143</v>
      </c>
      <c r="T92" s="17" t="s">
        <v>141</v>
      </c>
      <c r="U92" t="s">
        <v>142</v>
      </c>
      <c r="V92">
        <v>10</v>
      </c>
      <c r="W92">
        <v>3.1</v>
      </c>
      <c r="X92">
        <v>2.4</v>
      </c>
      <c r="Z92">
        <v>2</v>
      </c>
    </row>
    <row r="93" spans="1:27" x14ac:dyDescent="0.25">
      <c r="A93" t="s">
        <v>32</v>
      </c>
      <c r="C93">
        <v>2</v>
      </c>
      <c r="D93" t="s">
        <v>33</v>
      </c>
      <c r="E93" t="s">
        <v>55</v>
      </c>
      <c r="F93" s="14" t="s">
        <v>74</v>
      </c>
      <c r="G93" t="s">
        <v>77</v>
      </c>
      <c r="I93" t="s">
        <v>34</v>
      </c>
      <c r="J93" s="10" t="s">
        <v>88</v>
      </c>
      <c r="K93" s="14" t="s">
        <v>62</v>
      </c>
      <c r="L93" t="s">
        <v>61</v>
      </c>
      <c r="M93" t="s">
        <v>67</v>
      </c>
      <c r="N93" t="s">
        <v>68</v>
      </c>
      <c r="P93" t="s">
        <v>36</v>
      </c>
      <c r="Q93" t="s">
        <v>37</v>
      </c>
      <c r="R93" t="s">
        <v>143</v>
      </c>
      <c r="T93" s="17" t="s">
        <v>141</v>
      </c>
      <c r="U93" t="s">
        <v>142</v>
      </c>
      <c r="V93">
        <v>1</v>
      </c>
      <c r="W93">
        <v>2.5</v>
      </c>
      <c r="X93">
        <v>2</v>
      </c>
    </row>
    <row r="94" spans="1:27" x14ac:dyDescent="0.25">
      <c r="A94" t="s">
        <v>32</v>
      </c>
      <c r="C94">
        <v>2</v>
      </c>
      <c r="D94" t="s">
        <v>33</v>
      </c>
      <c r="E94" t="s">
        <v>55</v>
      </c>
      <c r="F94" s="14" t="s">
        <v>74</v>
      </c>
      <c r="G94" t="s">
        <v>77</v>
      </c>
      <c r="I94" t="s">
        <v>34</v>
      </c>
      <c r="J94" s="10" t="s">
        <v>88</v>
      </c>
      <c r="K94" s="14" t="s">
        <v>62</v>
      </c>
      <c r="L94" t="s">
        <v>61</v>
      </c>
      <c r="M94" t="s">
        <v>67</v>
      </c>
      <c r="N94" t="s">
        <v>68</v>
      </c>
      <c r="P94" t="s">
        <v>36</v>
      </c>
      <c r="Q94" t="s">
        <v>37</v>
      </c>
      <c r="R94" t="s">
        <v>143</v>
      </c>
      <c r="T94" s="17" t="s">
        <v>141</v>
      </c>
      <c r="U94" t="s">
        <v>142</v>
      </c>
      <c r="V94">
        <v>1</v>
      </c>
      <c r="W94">
        <v>3.5</v>
      </c>
      <c r="X94">
        <v>2.9</v>
      </c>
    </row>
    <row r="95" spans="1:27" x14ac:dyDescent="0.25">
      <c r="A95" t="s">
        <v>32</v>
      </c>
      <c r="C95">
        <v>2</v>
      </c>
      <c r="D95" t="s">
        <v>33</v>
      </c>
      <c r="E95" t="s">
        <v>55</v>
      </c>
      <c r="F95" s="14" t="s">
        <v>74</v>
      </c>
      <c r="G95" t="s">
        <v>77</v>
      </c>
      <c r="I95" t="s">
        <v>34</v>
      </c>
      <c r="J95" s="10" t="s">
        <v>88</v>
      </c>
      <c r="K95" s="14" t="s">
        <v>62</v>
      </c>
      <c r="L95" t="s">
        <v>61</v>
      </c>
      <c r="M95" t="s">
        <v>67</v>
      </c>
      <c r="N95" t="s">
        <v>68</v>
      </c>
      <c r="P95" t="s">
        <v>36</v>
      </c>
      <c r="Q95" t="s">
        <v>37</v>
      </c>
      <c r="R95" t="s">
        <v>143</v>
      </c>
      <c r="T95" s="17" t="s">
        <v>141</v>
      </c>
      <c r="U95" t="s">
        <v>142</v>
      </c>
      <c r="V95">
        <v>1</v>
      </c>
      <c r="W95">
        <v>2.2000000000000002</v>
      </c>
      <c r="X95">
        <v>1.7</v>
      </c>
    </row>
    <row r="96" spans="1:27" x14ac:dyDescent="0.25">
      <c r="A96" t="s">
        <v>32</v>
      </c>
      <c r="C96">
        <v>2</v>
      </c>
      <c r="D96" t="s">
        <v>33</v>
      </c>
      <c r="E96" t="s">
        <v>55</v>
      </c>
      <c r="F96" s="14" t="s">
        <v>74</v>
      </c>
      <c r="G96" t="s">
        <v>77</v>
      </c>
      <c r="I96" t="s">
        <v>34</v>
      </c>
      <c r="J96" s="10" t="s">
        <v>88</v>
      </c>
      <c r="K96" s="14" t="s">
        <v>62</v>
      </c>
      <c r="L96" t="s">
        <v>61</v>
      </c>
      <c r="M96" t="s">
        <v>67</v>
      </c>
      <c r="N96" t="s">
        <v>68</v>
      </c>
      <c r="P96" t="s">
        <v>36</v>
      </c>
      <c r="Q96" t="s">
        <v>37</v>
      </c>
      <c r="R96" t="s">
        <v>143</v>
      </c>
      <c r="T96" s="17" t="s">
        <v>141</v>
      </c>
      <c r="U96" t="s">
        <v>142</v>
      </c>
      <c r="V96">
        <v>3</v>
      </c>
      <c r="W96">
        <v>2.1</v>
      </c>
      <c r="X96">
        <v>1.9</v>
      </c>
      <c r="Z96">
        <v>1</v>
      </c>
    </row>
    <row r="97" spans="1:26" x14ac:dyDescent="0.25">
      <c r="A97" t="s">
        <v>32</v>
      </c>
      <c r="C97">
        <v>2</v>
      </c>
      <c r="D97" t="s">
        <v>33</v>
      </c>
      <c r="E97" t="s">
        <v>55</v>
      </c>
      <c r="F97" s="14" t="s">
        <v>74</v>
      </c>
      <c r="G97" t="s">
        <v>77</v>
      </c>
      <c r="H97" t="s">
        <v>72</v>
      </c>
      <c r="I97" t="s">
        <v>34</v>
      </c>
      <c r="J97" s="10" t="s">
        <v>88</v>
      </c>
      <c r="K97" s="14" t="s">
        <v>62</v>
      </c>
      <c r="L97" t="s">
        <v>61</v>
      </c>
      <c r="M97" t="s">
        <v>67</v>
      </c>
      <c r="N97" t="s">
        <v>68</v>
      </c>
      <c r="P97" t="s">
        <v>36</v>
      </c>
      <c r="Q97" t="s">
        <v>186</v>
      </c>
      <c r="R97" t="s">
        <v>422</v>
      </c>
      <c r="S97" t="s">
        <v>41</v>
      </c>
      <c r="T97" s="17" t="s">
        <v>144</v>
      </c>
      <c r="U97" t="s">
        <v>140</v>
      </c>
      <c r="V97">
        <v>1</v>
      </c>
      <c r="W97">
        <v>5.3</v>
      </c>
    </row>
    <row r="98" spans="1:26" x14ac:dyDescent="0.25">
      <c r="A98" t="s">
        <v>32</v>
      </c>
      <c r="C98">
        <v>2</v>
      </c>
      <c r="D98" t="s">
        <v>33</v>
      </c>
      <c r="E98" t="s">
        <v>55</v>
      </c>
      <c r="F98" s="14" t="s">
        <v>74</v>
      </c>
      <c r="G98" t="s">
        <v>77</v>
      </c>
      <c r="I98" t="s">
        <v>34</v>
      </c>
      <c r="J98" s="10" t="s">
        <v>88</v>
      </c>
      <c r="K98" s="14" t="s">
        <v>62</v>
      </c>
      <c r="L98" t="s">
        <v>61</v>
      </c>
      <c r="M98" t="s">
        <v>67</v>
      </c>
      <c r="N98" t="s">
        <v>68</v>
      </c>
      <c r="P98" t="s">
        <v>36</v>
      </c>
      <c r="Q98" t="s">
        <v>86</v>
      </c>
      <c r="R98" t="s">
        <v>412</v>
      </c>
      <c r="T98" s="17" t="s">
        <v>413</v>
      </c>
      <c r="U98" t="s">
        <v>414</v>
      </c>
      <c r="V98">
        <v>1</v>
      </c>
      <c r="Z98">
        <v>469</v>
      </c>
    </row>
    <row r="99" spans="1:26" x14ac:dyDescent="0.25">
      <c r="A99" t="s">
        <v>32</v>
      </c>
      <c r="C99">
        <v>3</v>
      </c>
      <c r="D99" t="s">
        <v>33</v>
      </c>
      <c r="E99" s="14" t="s">
        <v>58</v>
      </c>
      <c r="F99" s="14" t="s">
        <v>74</v>
      </c>
      <c r="G99" t="s">
        <v>76</v>
      </c>
      <c r="I99" t="s">
        <v>34</v>
      </c>
      <c r="J99" s="10" t="s">
        <v>88</v>
      </c>
      <c r="K99" t="s">
        <v>63</v>
      </c>
      <c r="L99" t="s">
        <v>64</v>
      </c>
      <c r="M99" t="s">
        <v>65</v>
      </c>
      <c r="N99" t="s">
        <v>69</v>
      </c>
      <c r="P99" t="s">
        <v>36</v>
      </c>
      <c r="Q99" t="s">
        <v>86</v>
      </c>
      <c r="R99" t="s">
        <v>412</v>
      </c>
      <c r="T99" s="17" t="s">
        <v>413</v>
      </c>
      <c r="U99" t="s">
        <v>414</v>
      </c>
      <c r="V99">
        <v>1</v>
      </c>
      <c r="Z99">
        <v>311</v>
      </c>
    </row>
    <row r="100" spans="1:26" x14ac:dyDescent="0.25">
      <c r="A100" t="s">
        <v>32</v>
      </c>
      <c r="C100">
        <v>3</v>
      </c>
      <c r="D100" t="s">
        <v>33</v>
      </c>
      <c r="E100" s="14" t="s">
        <v>58</v>
      </c>
      <c r="F100" s="14" t="s">
        <v>74</v>
      </c>
      <c r="G100" t="s">
        <v>76</v>
      </c>
      <c r="I100" t="s">
        <v>34</v>
      </c>
      <c r="J100" s="10" t="s">
        <v>88</v>
      </c>
      <c r="K100" t="s">
        <v>63</v>
      </c>
      <c r="L100" t="s">
        <v>64</v>
      </c>
      <c r="M100" t="s">
        <v>65</v>
      </c>
      <c r="N100" t="s">
        <v>69</v>
      </c>
      <c r="P100" t="s">
        <v>36</v>
      </c>
      <c r="Q100" t="s">
        <v>85</v>
      </c>
      <c r="R100" t="s">
        <v>100</v>
      </c>
      <c r="T100" s="17" t="s">
        <v>91</v>
      </c>
      <c r="U100" t="s">
        <v>92</v>
      </c>
      <c r="V100">
        <v>1</v>
      </c>
      <c r="Z100">
        <v>2</v>
      </c>
    </row>
    <row r="101" spans="1:26" x14ac:dyDescent="0.25">
      <c r="A101" t="s">
        <v>32</v>
      </c>
      <c r="C101">
        <v>3</v>
      </c>
      <c r="D101" t="s">
        <v>33</v>
      </c>
      <c r="E101" s="14" t="s">
        <v>58</v>
      </c>
      <c r="F101" s="14" t="s">
        <v>74</v>
      </c>
      <c r="G101" t="s">
        <v>76</v>
      </c>
      <c r="I101" t="s">
        <v>34</v>
      </c>
      <c r="J101" s="10" t="s">
        <v>88</v>
      </c>
      <c r="K101" t="s">
        <v>63</v>
      </c>
      <c r="L101" t="s">
        <v>64</v>
      </c>
      <c r="M101" t="s">
        <v>65</v>
      </c>
      <c r="N101" t="s">
        <v>69</v>
      </c>
      <c r="P101" t="s">
        <v>36</v>
      </c>
      <c r="Q101" t="s">
        <v>85</v>
      </c>
      <c r="R101" t="s">
        <v>100</v>
      </c>
      <c r="T101" s="17" t="s">
        <v>91</v>
      </c>
      <c r="U101" t="s">
        <v>92</v>
      </c>
      <c r="V101">
        <v>5</v>
      </c>
      <c r="Z101">
        <v>1</v>
      </c>
    </row>
    <row r="102" spans="1:26" x14ac:dyDescent="0.25">
      <c r="A102" t="s">
        <v>32</v>
      </c>
      <c r="C102">
        <v>3</v>
      </c>
      <c r="D102" t="s">
        <v>33</v>
      </c>
      <c r="E102" s="14" t="s">
        <v>58</v>
      </c>
      <c r="F102" s="14" t="s">
        <v>74</v>
      </c>
      <c r="G102" t="s">
        <v>76</v>
      </c>
      <c r="I102" t="s">
        <v>34</v>
      </c>
      <c r="J102" s="10" t="s">
        <v>88</v>
      </c>
      <c r="K102" t="s">
        <v>63</v>
      </c>
      <c r="L102" t="s">
        <v>64</v>
      </c>
      <c r="M102" t="s">
        <v>65</v>
      </c>
      <c r="N102" t="s">
        <v>69</v>
      </c>
      <c r="P102" t="s">
        <v>36</v>
      </c>
      <c r="Q102" t="s">
        <v>85</v>
      </c>
      <c r="R102" t="s">
        <v>100</v>
      </c>
      <c r="T102" s="17" t="s">
        <v>91</v>
      </c>
      <c r="U102" t="s">
        <v>92</v>
      </c>
      <c r="V102">
        <v>1</v>
      </c>
      <c r="Z102">
        <v>6</v>
      </c>
    </row>
    <row r="103" spans="1:26" x14ac:dyDescent="0.25">
      <c r="A103" t="s">
        <v>32</v>
      </c>
      <c r="C103">
        <v>3</v>
      </c>
      <c r="D103" t="s">
        <v>33</v>
      </c>
      <c r="E103" s="14" t="s">
        <v>58</v>
      </c>
      <c r="F103" s="14" t="s">
        <v>74</v>
      </c>
      <c r="G103" t="s">
        <v>76</v>
      </c>
      <c r="I103" t="s">
        <v>34</v>
      </c>
      <c r="J103" s="10" t="s">
        <v>88</v>
      </c>
      <c r="K103" t="s">
        <v>63</v>
      </c>
      <c r="L103" t="s">
        <v>64</v>
      </c>
      <c r="M103" t="s">
        <v>65</v>
      </c>
      <c r="N103" t="s">
        <v>69</v>
      </c>
      <c r="P103" t="s">
        <v>36</v>
      </c>
      <c r="Q103" t="s">
        <v>37</v>
      </c>
      <c r="R103" t="s">
        <v>143</v>
      </c>
      <c r="T103" s="17" t="s">
        <v>141</v>
      </c>
      <c r="U103" t="s">
        <v>142</v>
      </c>
      <c r="V103">
        <v>4.9000000000000004</v>
      </c>
      <c r="W103">
        <v>3.6</v>
      </c>
    </row>
    <row r="104" spans="1:26" x14ac:dyDescent="0.25">
      <c r="A104" t="s">
        <v>32</v>
      </c>
      <c r="C104">
        <v>3</v>
      </c>
      <c r="D104" t="s">
        <v>33</v>
      </c>
      <c r="E104" s="14" t="s">
        <v>58</v>
      </c>
      <c r="F104" s="14" t="s">
        <v>74</v>
      </c>
      <c r="G104" t="s">
        <v>76</v>
      </c>
      <c r="I104" t="s">
        <v>34</v>
      </c>
      <c r="J104" s="10" t="s">
        <v>88</v>
      </c>
      <c r="K104" t="s">
        <v>63</v>
      </c>
      <c r="L104" t="s">
        <v>64</v>
      </c>
      <c r="M104" t="s">
        <v>65</v>
      </c>
      <c r="N104" t="s">
        <v>69</v>
      </c>
      <c r="P104" t="s">
        <v>36</v>
      </c>
      <c r="Q104" t="s">
        <v>37</v>
      </c>
      <c r="R104" t="s">
        <v>143</v>
      </c>
      <c r="T104" s="17" t="s">
        <v>141</v>
      </c>
      <c r="U104" t="s">
        <v>142</v>
      </c>
      <c r="V104">
        <v>3</v>
      </c>
      <c r="W104">
        <v>2.4</v>
      </c>
    </row>
    <row r="105" spans="1:26" x14ac:dyDescent="0.25">
      <c r="A105" t="s">
        <v>32</v>
      </c>
      <c r="C105">
        <v>3</v>
      </c>
      <c r="D105" t="s">
        <v>33</v>
      </c>
      <c r="E105" s="14" t="s">
        <v>58</v>
      </c>
      <c r="F105" s="14" t="s">
        <v>74</v>
      </c>
      <c r="G105" t="s">
        <v>76</v>
      </c>
      <c r="I105" t="s">
        <v>34</v>
      </c>
      <c r="J105" s="10" t="s">
        <v>88</v>
      </c>
      <c r="K105" t="s">
        <v>63</v>
      </c>
      <c r="L105" t="s">
        <v>64</v>
      </c>
      <c r="M105" t="s">
        <v>65</v>
      </c>
      <c r="N105" t="s">
        <v>69</v>
      </c>
      <c r="P105" t="s">
        <v>36</v>
      </c>
      <c r="Q105" t="s">
        <v>37</v>
      </c>
      <c r="R105" t="s">
        <v>143</v>
      </c>
      <c r="T105" s="17" t="s">
        <v>141</v>
      </c>
      <c r="U105" t="s">
        <v>142</v>
      </c>
      <c r="V105">
        <v>5.2</v>
      </c>
      <c r="W105">
        <v>4</v>
      </c>
    </row>
    <row r="106" spans="1:26" x14ac:dyDescent="0.25">
      <c r="A106" t="s">
        <v>32</v>
      </c>
      <c r="C106">
        <v>3</v>
      </c>
      <c r="D106" t="s">
        <v>33</v>
      </c>
      <c r="E106" s="14" t="s">
        <v>58</v>
      </c>
      <c r="F106" s="14" t="s">
        <v>74</v>
      </c>
      <c r="G106" t="s">
        <v>76</v>
      </c>
      <c r="I106" t="s">
        <v>34</v>
      </c>
      <c r="J106" s="10" t="s">
        <v>88</v>
      </c>
      <c r="K106" t="s">
        <v>63</v>
      </c>
      <c r="L106" t="s">
        <v>64</v>
      </c>
      <c r="M106" t="s">
        <v>65</v>
      </c>
      <c r="N106" t="s">
        <v>69</v>
      </c>
      <c r="P106" t="s">
        <v>36</v>
      </c>
      <c r="Q106" t="s">
        <v>37</v>
      </c>
      <c r="R106" t="s">
        <v>143</v>
      </c>
      <c r="T106" s="17" t="s">
        <v>141</v>
      </c>
      <c r="U106" t="s">
        <v>142</v>
      </c>
      <c r="V106">
        <v>4.8</v>
      </c>
      <c r="W106">
        <v>3.5</v>
      </c>
    </row>
    <row r="107" spans="1:26" x14ac:dyDescent="0.25">
      <c r="A107" t="s">
        <v>32</v>
      </c>
      <c r="C107">
        <v>3</v>
      </c>
      <c r="D107" t="s">
        <v>33</v>
      </c>
      <c r="E107" s="14" t="s">
        <v>58</v>
      </c>
      <c r="F107" s="14" t="s">
        <v>74</v>
      </c>
      <c r="G107" t="s">
        <v>76</v>
      </c>
      <c r="I107" t="s">
        <v>34</v>
      </c>
      <c r="J107" s="10" t="s">
        <v>88</v>
      </c>
      <c r="K107" t="s">
        <v>63</v>
      </c>
      <c r="L107" t="s">
        <v>64</v>
      </c>
      <c r="M107" t="s">
        <v>65</v>
      </c>
      <c r="N107" t="s">
        <v>69</v>
      </c>
      <c r="P107" t="s">
        <v>36</v>
      </c>
      <c r="Q107" t="s">
        <v>37</v>
      </c>
      <c r="R107" t="s">
        <v>143</v>
      </c>
      <c r="T107" s="17" t="s">
        <v>141</v>
      </c>
      <c r="U107" t="s">
        <v>142</v>
      </c>
      <c r="V107">
        <v>4.3</v>
      </c>
      <c r="W107">
        <v>3.4</v>
      </c>
    </row>
    <row r="108" spans="1:26" x14ac:dyDescent="0.25">
      <c r="A108" t="s">
        <v>32</v>
      </c>
      <c r="C108">
        <v>3</v>
      </c>
      <c r="D108" t="s">
        <v>33</v>
      </c>
      <c r="E108" s="14" t="s">
        <v>58</v>
      </c>
      <c r="F108" s="14" t="s">
        <v>74</v>
      </c>
      <c r="G108" t="s">
        <v>76</v>
      </c>
      <c r="I108" t="s">
        <v>34</v>
      </c>
      <c r="J108" s="10" t="s">
        <v>88</v>
      </c>
      <c r="K108" t="s">
        <v>63</v>
      </c>
      <c r="L108" t="s">
        <v>64</v>
      </c>
      <c r="M108" t="s">
        <v>65</v>
      </c>
      <c r="N108" t="s">
        <v>69</v>
      </c>
      <c r="P108" t="s">
        <v>36</v>
      </c>
      <c r="Q108" t="s">
        <v>37</v>
      </c>
      <c r="R108" t="s">
        <v>143</v>
      </c>
      <c r="T108" s="17" t="s">
        <v>141</v>
      </c>
      <c r="U108" t="s">
        <v>142</v>
      </c>
      <c r="V108">
        <v>5.7</v>
      </c>
      <c r="W108">
        <v>4.4000000000000004</v>
      </c>
    </row>
    <row r="109" spans="1:26" x14ac:dyDescent="0.25">
      <c r="A109" t="s">
        <v>32</v>
      </c>
      <c r="C109">
        <v>3</v>
      </c>
      <c r="D109" t="s">
        <v>33</v>
      </c>
      <c r="E109" s="14" t="s">
        <v>58</v>
      </c>
      <c r="F109" s="14" t="s">
        <v>74</v>
      </c>
      <c r="G109" t="s">
        <v>76</v>
      </c>
      <c r="I109" t="s">
        <v>34</v>
      </c>
      <c r="J109" s="10" t="s">
        <v>88</v>
      </c>
      <c r="K109" t="s">
        <v>63</v>
      </c>
      <c r="L109" t="s">
        <v>64</v>
      </c>
      <c r="M109" t="s">
        <v>65</v>
      </c>
      <c r="N109" t="s">
        <v>69</v>
      </c>
      <c r="P109" t="s">
        <v>36</v>
      </c>
      <c r="Q109" t="s">
        <v>37</v>
      </c>
      <c r="R109" t="s">
        <v>143</v>
      </c>
      <c r="T109" s="17" t="s">
        <v>141</v>
      </c>
      <c r="U109" t="s">
        <v>142</v>
      </c>
      <c r="V109">
        <v>4</v>
      </c>
      <c r="W109">
        <v>3.5</v>
      </c>
    </row>
    <row r="110" spans="1:26" x14ac:dyDescent="0.25">
      <c r="A110" t="s">
        <v>32</v>
      </c>
      <c r="C110">
        <v>3</v>
      </c>
      <c r="D110" t="s">
        <v>33</v>
      </c>
      <c r="E110" s="14" t="s">
        <v>58</v>
      </c>
      <c r="F110" s="14" t="s">
        <v>74</v>
      </c>
      <c r="G110" t="s">
        <v>76</v>
      </c>
      <c r="I110" t="s">
        <v>34</v>
      </c>
      <c r="J110" s="10" t="s">
        <v>88</v>
      </c>
      <c r="K110" t="s">
        <v>63</v>
      </c>
      <c r="L110" t="s">
        <v>64</v>
      </c>
      <c r="M110" t="s">
        <v>65</v>
      </c>
      <c r="N110" t="s">
        <v>69</v>
      </c>
      <c r="P110" t="s">
        <v>36</v>
      </c>
      <c r="Q110" t="s">
        <v>37</v>
      </c>
      <c r="R110" t="s">
        <v>143</v>
      </c>
      <c r="T110" s="17" t="s">
        <v>141</v>
      </c>
      <c r="U110" t="s">
        <v>142</v>
      </c>
      <c r="V110">
        <v>4.8</v>
      </c>
      <c r="W110">
        <v>3.5</v>
      </c>
    </row>
    <row r="111" spans="1:26" x14ac:dyDescent="0.25">
      <c r="A111" t="s">
        <v>32</v>
      </c>
      <c r="C111">
        <v>3</v>
      </c>
      <c r="D111" t="s">
        <v>33</v>
      </c>
      <c r="E111" s="14" t="s">
        <v>58</v>
      </c>
      <c r="F111" s="14" t="s">
        <v>74</v>
      </c>
      <c r="G111" t="s">
        <v>76</v>
      </c>
      <c r="I111" t="s">
        <v>34</v>
      </c>
      <c r="J111" s="10" t="s">
        <v>88</v>
      </c>
      <c r="K111" t="s">
        <v>63</v>
      </c>
      <c r="L111" t="s">
        <v>64</v>
      </c>
      <c r="M111" t="s">
        <v>65</v>
      </c>
      <c r="N111" t="s">
        <v>69</v>
      </c>
      <c r="P111" t="s">
        <v>36</v>
      </c>
      <c r="Q111" t="s">
        <v>37</v>
      </c>
      <c r="R111" t="s">
        <v>143</v>
      </c>
      <c r="T111" s="17" t="s">
        <v>141</v>
      </c>
      <c r="U111" t="s">
        <v>142</v>
      </c>
      <c r="V111">
        <v>4.4000000000000004</v>
      </c>
      <c r="W111">
        <v>3.4</v>
      </c>
    </row>
    <row r="112" spans="1:26" x14ac:dyDescent="0.25">
      <c r="A112" t="s">
        <v>32</v>
      </c>
      <c r="C112">
        <v>3</v>
      </c>
      <c r="D112" t="s">
        <v>33</v>
      </c>
      <c r="E112" s="14" t="s">
        <v>58</v>
      </c>
      <c r="F112" s="14" t="s">
        <v>74</v>
      </c>
      <c r="G112" t="s">
        <v>76</v>
      </c>
      <c r="I112" t="s">
        <v>34</v>
      </c>
      <c r="J112" s="10" t="s">
        <v>88</v>
      </c>
      <c r="K112" t="s">
        <v>63</v>
      </c>
      <c r="L112" t="s">
        <v>64</v>
      </c>
      <c r="M112" t="s">
        <v>65</v>
      </c>
      <c r="N112" t="s">
        <v>69</v>
      </c>
      <c r="P112" t="s">
        <v>36</v>
      </c>
      <c r="Q112" t="s">
        <v>37</v>
      </c>
      <c r="R112" t="s">
        <v>143</v>
      </c>
      <c r="T112" s="17" t="s">
        <v>141</v>
      </c>
      <c r="U112" t="s">
        <v>142</v>
      </c>
      <c r="V112">
        <v>3.1</v>
      </c>
      <c r="W112">
        <v>2.5</v>
      </c>
    </row>
    <row r="113" spans="1:26" x14ac:dyDescent="0.25">
      <c r="A113" t="s">
        <v>32</v>
      </c>
      <c r="C113">
        <v>3</v>
      </c>
      <c r="D113" t="s">
        <v>33</v>
      </c>
      <c r="E113" s="14" t="s">
        <v>58</v>
      </c>
      <c r="F113" s="14" t="s">
        <v>74</v>
      </c>
      <c r="G113" t="s">
        <v>76</v>
      </c>
      <c r="I113" t="s">
        <v>34</v>
      </c>
      <c r="J113" s="10" t="s">
        <v>88</v>
      </c>
      <c r="K113" t="s">
        <v>63</v>
      </c>
      <c r="L113" t="s">
        <v>64</v>
      </c>
      <c r="M113" t="s">
        <v>65</v>
      </c>
      <c r="N113" t="s">
        <v>69</v>
      </c>
      <c r="P113" t="s">
        <v>36</v>
      </c>
      <c r="Q113" t="s">
        <v>37</v>
      </c>
      <c r="R113" t="s">
        <v>143</v>
      </c>
      <c r="T113" s="17" t="s">
        <v>141</v>
      </c>
      <c r="U113" t="s">
        <v>142</v>
      </c>
      <c r="V113">
        <v>4</v>
      </c>
      <c r="W113">
        <v>3.3</v>
      </c>
    </row>
    <row r="114" spans="1:26" x14ac:dyDescent="0.25">
      <c r="A114" t="s">
        <v>32</v>
      </c>
      <c r="C114">
        <v>3</v>
      </c>
      <c r="D114" t="s">
        <v>33</v>
      </c>
      <c r="E114" s="14" t="s">
        <v>58</v>
      </c>
      <c r="F114" s="14" t="s">
        <v>74</v>
      </c>
      <c r="G114" t="s">
        <v>76</v>
      </c>
      <c r="I114" t="s">
        <v>34</v>
      </c>
      <c r="J114" s="10" t="s">
        <v>88</v>
      </c>
      <c r="K114" t="s">
        <v>63</v>
      </c>
      <c r="L114" t="s">
        <v>64</v>
      </c>
      <c r="M114" t="s">
        <v>65</v>
      </c>
      <c r="N114" t="s">
        <v>69</v>
      </c>
      <c r="P114" t="s">
        <v>36</v>
      </c>
      <c r="Q114" t="s">
        <v>37</v>
      </c>
      <c r="R114" t="s">
        <v>143</v>
      </c>
      <c r="T114" s="17" t="s">
        <v>141</v>
      </c>
      <c r="U114" t="s">
        <v>142</v>
      </c>
      <c r="V114">
        <v>3.6</v>
      </c>
      <c r="W114">
        <v>2.8</v>
      </c>
    </row>
    <row r="115" spans="1:26" x14ac:dyDescent="0.25">
      <c r="A115" t="s">
        <v>32</v>
      </c>
      <c r="C115">
        <v>3</v>
      </c>
      <c r="D115" t="s">
        <v>33</v>
      </c>
      <c r="E115" s="14" t="s">
        <v>58</v>
      </c>
      <c r="F115" s="14" t="s">
        <v>74</v>
      </c>
      <c r="G115" t="s">
        <v>76</v>
      </c>
      <c r="I115" t="s">
        <v>34</v>
      </c>
      <c r="J115" s="10" t="s">
        <v>88</v>
      </c>
      <c r="K115" t="s">
        <v>63</v>
      </c>
      <c r="L115" t="s">
        <v>64</v>
      </c>
      <c r="M115" t="s">
        <v>65</v>
      </c>
      <c r="N115" t="s">
        <v>69</v>
      </c>
      <c r="P115" t="s">
        <v>36</v>
      </c>
      <c r="Q115" t="s">
        <v>37</v>
      </c>
      <c r="R115" t="s">
        <v>143</v>
      </c>
      <c r="T115" s="17" t="s">
        <v>141</v>
      </c>
      <c r="U115" t="s">
        <v>142</v>
      </c>
      <c r="V115">
        <v>3.5</v>
      </c>
      <c r="W115">
        <v>2.8</v>
      </c>
    </row>
    <row r="116" spans="1:26" x14ac:dyDescent="0.25">
      <c r="A116" t="s">
        <v>32</v>
      </c>
      <c r="C116">
        <v>3</v>
      </c>
      <c r="D116" t="s">
        <v>33</v>
      </c>
      <c r="E116" s="14" t="s">
        <v>58</v>
      </c>
      <c r="F116" s="14" t="s">
        <v>74</v>
      </c>
      <c r="G116" t="s">
        <v>76</v>
      </c>
      <c r="I116" t="s">
        <v>34</v>
      </c>
      <c r="J116" s="10" t="s">
        <v>88</v>
      </c>
      <c r="K116" t="s">
        <v>63</v>
      </c>
      <c r="L116" t="s">
        <v>64</v>
      </c>
      <c r="M116" t="s">
        <v>65</v>
      </c>
      <c r="N116" t="s">
        <v>69</v>
      </c>
      <c r="P116" t="s">
        <v>36</v>
      </c>
      <c r="Q116" t="s">
        <v>37</v>
      </c>
      <c r="R116" t="s">
        <v>143</v>
      </c>
      <c r="T116" s="17" t="s">
        <v>141</v>
      </c>
      <c r="U116" t="s">
        <v>142</v>
      </c>
      <c r="V116">
        <v>3.4</v>
      </c>
      <c r="W116">
        <v>2.9</v>
      </c>
    </row>
    <row r="117" spans="1:26" x14ac:dyDescent="0.25">
      <c r="A117" t="s">
        <v>32</v>
      </c>
      <c r="C117">
        <v>3</v>
      </c>
      <c r="D117" t="s">
        <v>33</v>
      </c>
      <c r="E117" s="14" t="s">
        <v>58</v>
      </c>
      <c r="F117" s="14" t="s">
        <v>74</v>
      </c>
      <c r="G117" t="s">
        <v>76</v>
      </c>
      <c r="I117" t="s">
        <v>34</v>
      </c>
      <c r="J117" s="10" t="s">
        <v>88</v>
      </c>
      <c r="K117" t="s">
        <v>63</v>
      </c>
      <c r="L117" t="s">
        <v>64</v>
      </c>
      <c r="M117" t="s">
        <v>65</v>
      </c>
      <c r="N117" t="s">
        <v>69</v>
      </c>
      <c r="P117" t="s">
        <v>36</v>
      </c>
      <c r="Q117" t="s">
        <v>37</v>
      </c>
      <c r="R117" t="s">
        <v>143</v>
      </c>
      <c r="T117" s="17" t="s">
        <v>141</v>
      </c>
      <c r="U117" t="s">
        <v>142</v>
      </c>
      <c r="V117">
        <v>3.6</v>
      </c>
      <c r="W117">
        <v>2.9</v>
      </c>
    </row>
    <row r="118" spans="1:26" x14ac:dyDescent="0.25">
      <c r="A118" t="s">
        <v>32</v>
      </c>
      <c r="C118">
        <v>3</v>
      </c>
      <c r="D118" t="s">
        <v>33</v>
      </c>
      <c r="E118" s="14" t="s">
        <v>58</v>
      </c>
      <c r="F118" s="14" t="s">
        <v>74</v>
      </c>
      <c r="G118" t="s">
        <v>76</v>
      </c>
      <c r="I118" t="s">
        <v>34</v>
      </c>
      <c r="J118" s="10" t="s">
        <v>88</v>
      </c>
      <c r="K118" t="s">
        <v>63</v>
      </c>
      <c r="L118" t="s">
        <v>64</v>
      </c>
      <c r="M118" t="s">
        <v>65</v>
      </c>
      <c r="N118" t="s">
        <v>69</v>
      </c>
      <c r="P118" t="s">
        <v>36</v>
      </c>
      <c r="Q118" t="s">
        <v>37</v>
      </c>
      <c r="R118" t="s">
        <v>143</v>
      </c>
      <c r="T118" s="17" t="s">
        <v>141</v>
      </c>
      <c r="U118" t="s">
        <v>142</v>
      </c>
      <c r="V118">
        <v>3.4</v>
      </c>
      <c r="W118">
        <v>2.8</v>
      </c>
    </row>
    <row r="119" spans="1:26" x14ac:dyDescent="0.25">
      <c r="A119" t="s">
        <v>32</v>
      </c>
      <c r="C119">
        <v>3</v>
      </c>
      <c r="D119" t="s">
        <v>33</v>
      </c>
      <c r="E119" s="14" t="s">
        <v>58</v>
      </c>
      <c r="F119" s="14" t="s">
        <v>74</v>
      </c>
      <c r="G119" t="s">
        <v>76</v>
      </c>
      <c r="I119" t="s">
        <v>34</v>
      </c>
      <c r="J119" s="10" t="s">
        <v>88</v>
      </c>
      <c r="K119" t="s">
        <v>63</v>
      </c>
      <c r="L119" t="s">
        <v>64</v>
      </c>
      <c r="M119" t="s">
        <v>65</v>
      </c>
      <c r="N119" t="s">
        <v>69</v>
      </c>
      <c r="P119" t="s">
        <v>36</v>
      </c>
      <c r="Q119" t="s">
        <v>37</v>
      </c>
      <c r="R119" t="s">
        <v>143</v>
      </c>
      <c r="T119" s="17" t="s">
        <v>141</v>
      </c>
      <c r="U119" t="s">
        <v>142</v>
      </c>
      <c r="V119">
        <v>3.1</v>
      </c>
      <c r="W119">
        <v>2.4</v>
      </c>
    </row>
    <row r="120" spans="1:26" x14ac:dyDescent="0.25">
      <c r="A120" t="s">
        <v>32</v>
      </c>
      <c r="C120">
        <v>3</v>
      </c>
      <c r="D120" t="s">
        <v>33</v>
      </c>
      <c r="E120" s="14" t="s">
        <v>58</v>
      </c>
      <c r="F120" s="14" t="s">
        <v>74</v>
      </c>
      <c r="G120" t="s">
        <v>76</v>
      </c>
      <c r="I120" t="s">
        <v>34</v>
      </c>
      <c r="J120" s="10" t="s">
        <v>88</v>
      </c>
      <c r="K120" t="s">
        <v>63</v>
      </c>
      <c r="L120" t="s">
        <v>64</v>
      </c>
      <c r="M120" t="s">
        <v>65</v>
      </c>
      <c r="N120" t="s">
        <v>69</v>
      </c>
      <c r="P120" t="s">
        <v>36</v>
      </c>
      <c r="Q120" t="s">
        <v>37</v>
      </c>
      <c r="R120" t="s">
        <v>143</v>
      </c>
      <c r="T120" s="17" t="s">
        <v>141</v>
      </c>
      <c r="U120" t="s">
        <v>142</v>
      </c>
      <c r="V120">
        <v>3.8</v>
      </c>
      <c r="W120">
        <v>2.2999999999999998</v>
      </c>
    </row>
    <row r="121" spans="1:26" x14ac:dyDescent="0.25">
      <c r="A121" t="s">
        <v>32</v>
      </c>
      <c r="C121">
        <v>3</v>
      </c>
      <c r="D121" t="s">
        <v>33</v>
      </c>
      <c r="E121" s="14" t="s">
        <v>58</v>
      </c>
      <c r="F121" s="14" t="s">
        <v>74</v>
      </c>
      <c r="G121" t="s">
        <v>76</v>
      </c>
      <c r="I121" t="s">
        <v>34</v>
      </c>
      <c r="J121" s="10" t="s">
        <v>88</v>
      </c>
      <c r="K121" t="s">
        <v>63</v>
      </c>
      <c r="L121" t="s">
        <v>64</v>
      </c>
      <c r="M121" t="s">
        <v>65</v>
      </c>
      <c r="N121" t="s">
        <v>69</v>
      </c>
      <c r="P121" t="s">
        <v>36</v>
      </c>
      <c r="Q121" t="s">
        <v>37</v>
      </c>
      <c r="R121" t="s">
        <v>143</v>
      </c>
      <c r="T121" s="17" t="s">
        <v>141</v>
      </c>
      <c r="U121" t="s">
        <v>142</v>
      </c>
      <c r="V121">
        <v>3.9</v>
      </c>
      <c r="W121">
        <v>3.1</v>
      </c>
    </row>
    <row r="122" spans="1:26" x14ac:dyDescent="0.25">
      <c r="A122" t="s">
        <v>32</v>
      </c>
      <c r="C122">
        <v>3</v>
      </c>
      <c r="D122" t="s">
        <v>33</v>
      </c>
      <c r="E122" s="14" t="s">
        <v>58</v>
      </c>
      <c r="F122" s="14" t="s">
        <v>74</v>
      </c>
      <c r="G122" t="s">
        <v>76</v>
      </c>
      <c r="I122" t="s">
        <v>34</v>
      </c>
      <c r="J122" s="10" t="s">
        <v>88</v>
      </c>
      <c r="K122" t="s">
        <v>63</v>
      </c>
      <c r="L122" t="s">
        <v>64</v>
      </c>
      <c r="M122" t="s">
        <v>65</v>
      </c>
      <c r="N122" t="s">
        <v>69</v>
      </c>
      <c r="P122" t="s">
        <v>36</v>
      </c>
      <c r="Q122" t="s">
        <v>37</v>
      </c>
      <c r="R122" t="s">
        <v>143</v>
      </c>
      <c r="T122" s="17" t="s">
        <v>141</v>
      </c>
      <c r="U122" t="s">
        <v>142</v>
      </c>
      <c r="V122">
        <v>3.4</v>
      </c>
      <c r="W122">
        <v>2.8</v>
      </c>
    </row>
    <row r="123" spans="1:26" x14ac:dyDescent="0.25">
      <c r="A123" t="s">
        <v>32</v>
      </c>
      <c r="C123">
        <v>3</v>
      </c>
      <c r="D123" t="s">
        <v>33</v>
      </c>
      <c r="E123" s="14" t="s">
        <v>58</v>
      </c>
      <c r="F123" s="14" t="s">
        <v>74</v>
      </c>
      <c r="G123" t="s">
        <v>76</v>
      </c>
      <c r="I123" t="s">
        <v>34</v>
      </c>
      <c r="J123" s="10" t="s">
        <v>88</v>
      </c>
      <c r="K123" t="s">
        <v>63</v>
      </c>
      <c r="L123" t="s">
        <v>64</v>
      </c>
      <c r="M123" t="s">
        <v>65</v>
      </c>
      <c r="N123" t="s">
        <v>69</v>
      </c>
      <c r="P123" t="s">
        <v>36</v>
      </c>
      <c r="Q123" t="s">
        <v>37</v>
      </c>
      <c r="R123" t="s">
        <v>143</v>
      </c>
      <c r="T123" s="17" t="s">
        <v>141</v>
      </c>
      <c r="U123" t="s">
        <v>142</v>
      </c>
      <c r="V123">
        <v>7</v>
      </c>
      <c r="W123">
        <v>6.5</v>
      </c>
      <c r="X123">
        <v>3</v>
      </c>
    </row>
    <row r="124" spans="1:26" x14ac:dyDescent="0.25">
      <c r="A124" t="s">
        <v>32</v>
      </c>
      <c r="C124">
        <v>3</v>
      </c>
      <c r="D124" t="s">
        <v>33</v>
      </c>
      <c r="E124" s="14" t="s">
        <v>58</v>
      </c>
      <c r="F124" s="14" t="s">
        <v>74</v>
      </c>
      <c r="G124" t="s">
        <v>76</v>
      </c>
      <c r="I124" t="s">
        <v>34</v>
      </c>
      <c r="J124" s="10" t="s">
        <v>88</v>
      </c>
      <c r="K124" t="s">
        <v>63</v>
      </c>
      <c r="L124" t="s">
        <v>64</v>
      </c>
      <c r="M124" t="s">
        <v>65</v>
      </c>
      <c r="N124" t="s">
        <v>69</v>
      </c>
      <c r="P124" t="s">
        <v>36</v>
      </c>
      <c r="Q124" t="s">
        <v>37</v>
      </c>
      <c r="R124" t="s">
        <v>143</v>
      </c>
      <c r="T124" s="17" t="s">
        <v>141</v>
      </c>
      <c r="U124" t="s">
        <v>142</v>
      </c>
      <c r="V124">
        <v>7.6</v>
      </c>
      <c r="W124">
        <v>5.5</v>
      </c>
      <c r="X124">
        <v>2</v>
      </c>
    </row>
    <row r="125" spans="1:26" x14ac:dyDescent="0.25">
      <c r="A125" t="s">
        <v>32</v>
      </c>
      <c r="C125">
        <v>3</v>
      </c>
      <c r="D125" t="s">
        <v>33</v>
      </c>
      <c r="E125" s="14" t="s">
        <v>58</v>
      </c>
      <c r="F125" s="14" t="s">
        <v>74</v>
      </c>
      <c r="G125" t="s">
        <v>76</v>
      </c>
      <c r="I125" t="s">
        <v>34</v>
      </c>
      <c r="J125" s="10" t="s">
        <v>88</v>
      </c>
      <c r="K125" t="s">
        <v>63</v>
      </c>
      <c r="L125" t="s">
        <v>64</v>
      </c>
      <c r="M125" t="s">
        <v>65</v>
      </c>
      <c r="N125" t="s">
        <v>69</v>
      </c>
      <c r="P125" t="s">
        <v>36</v>
      </c>
      <c r="Q125" t="s">
        <v>37</v>
      </c>
      <c r="R125" t="s">
        <v>143</v>
      </c>
      <c r="T125" s="17" t="s">
        <v>141</v>
      </c>
      <c r="U125" t="s">
        <v>142</v>
      </c>
      <c r="V125">
        <v>6.4</v>
      </c>
      <c r="W125">
        <v>4.9000000000000004</v>
      </c>
      <c r="X125">
        <v>1</v>
      </c>
    </row>
    <row r="126" spans="1:26" x14ac:dyDescent="0.25">
      <c r="A126" t="s">
        <v>32</v>
      </c>
      <c r="C126">
        <v>3</v>
      </c>
      <c r="D126" t="s">
        <v>33</v>
      </c>
      <c r="E126" s="14" t="s">
        <v>58</v>
      </c>
      <c r="F126" s="14" t="s">
        <v>74</v>
      </c>
      <c r="G126" t="s">
        <v>76</v>
      </c>
      <c r="I126" t="s">
        <v>34</v>
      </c>
      <c r="J126" s="10" t="s">
        <v>88</v>
      </c>
      <c r="K126" t="s">
        <v>63</v>
      </c>
      <c r="L126" t="s">
        <v>64</v>
      </c>
      <c r="M126" t="s">
        <v>65</v>
      </c>
      <c r="N126" t="s">
        <v>69</v>
      </c>
      <c r="P126" t="s">
        <v>36</v>
      </c>
      <c r="Q126" t="s">
        <v>37</v>
      </c>
      <c r="R126" t="s">
        <v>143</v>
      </c>
      <c r="T126" s="17" t="s">
        <v>141</v>
      </c>
      <c r="U126" t="s">
        <v>142</v>
      </c>
      <c r="V126">
        <v>20</v>
      </c>
      <c r="W126">
        <v>15.6</v>
      </c>
      <c r="X126">
        <v>61</v>
      </c>
    </row>
    <row r="127" spans="1:26" x14ac:dyDescent="0.25">
      <c r="A127" t="s">
        <v>32</v>
      </c>
      <c r="C127">
        <v>3</v>
      </c>
      <c r="D127" t="s">
        <v>33</v>
      </c>
      <c r="E127" s="14" t="s">
        <v>58</v>
      </c>
      <c r="F127" s="14" t="s">
        <v>74</v>
      </c>
      <c r="G127" t="s">
        <v>76</v>
      </c>
      <c r="H127" t="s">
        <v>51</v>
      </c>
      <c r="I127" t="s">
        <v>34</v>
      </c>
      <c r="J127" s="10" t="s">
        <v>88</v>
      </c>
      <c r="K127" t="s">
        <v>63</v>
      </c>
      <c r="L127" t="s">
        <v>64</v>
      </c>
      <c r="M127" t="s">
        <v>65</v>
      </c>
      <c r="N127" t="s">
        <v>69</v>
      </c>
      <c r="P127" t="s">
        <v>36</v>
      </c>
      <c r="Q127" t="s">
        <v>186</v>
      </c>
      <c r="R127" t="s">
        <v>422</v>
      </c>
      <c r="S127" t="s">
        <v>41</v>
      </c>
      <c r="T127" s="17" t="s">
        <v>144</v>
      </c>
      <c r="U127" t="s">
        <v>140</v>
      </c>
      <c r="V127">
        <v>1</v>
      </c>
      <c r="W127">
        <v>5.7</v>
      </c>
    </row>
    <row r="128" spans="1:26" x14ac:dyDescent="0.25">
      <c r="A128" t="s">
        <v>32</v>
      </c>
      <c r="C128">
        <v>3</v>
      </c>
      <c r="D128" t="s">
        <v>33</v>
      </c>
      <c r="E128" s="14" t="s">
        <v>58</v>
      </c>
      <c r="F128" s="14" t="s">
        <v>74</v>
      </c>
      <c r="G128" t="s">
        <v>76</v>
      </c>
      <c r="I128" t="s">
        <v>34</v>
      </c>
      <c r="J128" s="10" t="s">
        <v>88</v>
      </c>
      <c r="K128" t="s">
        <v>63</v>
      </c>
      <c r="L128" t="s">
        <v>64</v>
      </c>
      <c r="M128" t="s">
        <v>65</v>
      </c>
      <c r="N128" t="s">
        <v>69</v>
      </c>
      <c r="P128" t="s">
        <v>36</v>
      </c>
      <c r="Q128" t="s">
        <v>425</v>
      </c>
      <c r="R128" t="s">
        <v>46</v>
      </c>
      <c r="T128" s="17" t="s">
        <v>302</v>
      </c>
      <c r="U128" t="s">
        <v>93</v>
      </c>
      <c r="V128">
        <v>1</v>
      </c>
      <c r="W128">
        <v>49.5</v>
      </c>
      <c r="Z128">
        <v>8</v>
      </c>
    </row>
    <row r="129" spans="1:26" x14ac:dyDescent="0.25">
      <c r="A129" t="s">
        <v>32</v>
      </c>
      <c r="C129">
        <v>3</v>
      </c>
      <c r="D129" t="s">
        <v>33</v>
      </c>
      <c r="E129" s="14" t="s">
        <v>58</v>
      </c>
      <c r="F129" s="14" t="s">
        <v>74</v>
      </c>
      <c r="G129" t="s">
        <v>76</v>
      </c>
      <c r="I129" t="s">
        <v>34</v>
      </c>
      <c r="J129" s="10" t="s">
        <v>88</v>
      </c>
      <c r="K129" t="s">
        <v>63</v>
      </c>
      <c r="L129" t="s">
        <v>64</v>
      </c>
      <c r="M129" t="s">
        <v>65</v>
      </c>
      <c r="N129" t="s">
        <v>69</v>
      </c>
      <c r="P129" t="s">
        <v>36</v>
      </c>
      <c r="Q129" t="s">
        <v>425</v>
      </c>
      <c r="R129" t="s">
        <v>46</v>
      </c>
      <c r="T129" s="17" t="s">
        <v>302</v>
      </c>
      <c r="U129" t="s">
        <v>93</v>
      </c>
      <c r="V129">
        <v>1</v>
      </c>
      <c r="W129">
        <v>40.700000000000003</v>
      </c>
      <c r="Z129">
        <v>52</v>
      </c>
    </row>
    <row r="130" spans="1:26" x14ac:dyDescent="0.25">
      <c r="A130" t="s">
        <v>32</v>
      </c>
      <c r="C130">
        <v>3</v>
      </c>
      <c r="D130" t="s">
        <v>33</v>
      </c>
      <c r="E130" s="14" t="s">
        <v>58</v>
      </c>
      <c r="F130" s="14" t="s">
        <v>74</v>
      </c>
      <c r="G130" t="s">
        <v>76</v>
      </c>
      <c r="I130" t="s">
        <v>34</v>
      </c>
      <c r="J130" s="10" t="s">
        <v>88</v>
      </c>
      <c r="K130" t="s">
        <v>63</v>
      </c>
      <c r="L130" t="s">
        <v>64</v>
      </c>
      <c r="M130" t="s">
        <v>65</v>
      </c>
      <c r="N130" t="s">
        <v>69</v>
      </c>
      <c r="P130" t="s">
        <v>36</v>
      </c>
      <c r="Q130" t="s">
        <v>425</v>
      </c>
      <c r="R130" t="s">
        <v>46</v>
      </c>
      <c r="T130" s="17" t="s">
        <v>302</v>
      </c>
      <c r="U130" t="s">
        <v>93</v>
      </c>
      <c r="V130">
        <v>1</v>
      </c>
      <c r="W130">
        <v>50.1</v>
      </c>
      <c r="Z130">
        <v>80</v>
      </c>
    </row>
    <row r="131" spans="1:26" x14ac:dyDescent="0.25">
      <c r="A131" t="s">
        <v>32</v>
      </c>
      <c r="C131">
        <v>3</v>
      </c>
      <c r="D131" t="s">
        <v>33</v>
      </c>
      <c r="E131" s="14" t="s">
        <v>58</v>
      </c>
      <c r="F131" s="14" t="s">
        <v>74</v>
      </c>
      <c r="G131" t="s">
        <v>76</v>
      </c>
      <c r="I131" t="s">
        <v>34</v>
      </c>
      <c r="J131" s="10" t="s">
        <v>88</v>
      </c>
      <c r="K131" t="s">
        <v>63</v>
      </c>
      <c r="L131" t="s">
        <v>64</v>
      </c>
      <c r="M131" t="s">
        <v>65</v>
      </c>
      <c r="N131" t="s">
        <v>69</v>
      </c>
      <c r="P131" t="s">
        <v>36</v>
      </c>
      <c r="Q131" t="s">
        <v>425</v>
      </c>
      <c r="R131" t="s">
        <v>46</v>
      </c>
      <c r="T131" s="17" t="s">
        <v>302</v>
      </c>
      <c r="U131" t="s">
        <v>93</v>
      </c>
      <c r="V131">
        <v>1</v>
      </c>
      <c r="W131">
        <v>41.5</v>
      </c>
      <c r="Z131">
        <v>48</v>
      </c>
    </row>
    <row r="132" spans="1:26" x14ac:dyDescent="0.25">
      <c r="A132" t="s">
        <v>32</v>
      </c>
      <c r="C132">
        <v>3</v>
      </c>
      <c r="D132" t="s">
        <v>33</v>
      </c>
      <c r="E132" s="14" t="s">
        <v>58</v>
      </c>
      <c r="F132" s="14" t="s">
        <v>74</v>
      </c>
      <c r="G132" t="s">
        <v>76</v>
      </c>
      <c r="I132" t="s">
        <v>34</v>
      </c>
      <c r="J132" s="10" t="s">
        <v>88</v>
      </c>
      <c r="K132" t="s">
        <v>63</v>
      </c>
      <c r="L132" t="s">
        <v>64</v>
      </c>
      <c r="M132" t="s">
        <v>65</v>
      </c>
      <c r="N132" t="s">
        <v>69</v>
      </c>
      <c r="P132" t="s">
        <v>36</v>
      </c>
      <c r="Q132" t="s">
        <v>425</v>
      </c>
      <c r="R132" t="s">
        <v>46</v>
      </c>
      <c r="T132" s="17" t="s">
        <v>302</v>
      </c>
      <c r="U132" t="s">
        <v>93</v>
      </c>
      <c r="V132">
        <v>1</v>
      </c>
      <c r="W132">
        <v>43.4</v>
      </c>
      <c r="Z132">
        <v>51</v>
      </c>
    </row>
    <row r="133" spans="1:26" x14ac:dyDescent="0.25">
      <c r="A133" t="s">
        <v>32</v>
      </c>
      <c r="C133">
        <v>4</v>
      </c>
      <c r="D133" t="s">
        <v>33</v>
      </c>
      <c r="E133" s="14" t="s">
        <v>56</v>
      </c>
      <c r="F133" s="14" t="s">
        <v>74</v>
      </c>
      <c r="G133" t="s">
        <v>77</v>
      </c>
      <c r="I133" t="s">
        <v>34</v>
      </c>
      <c r="J133" s="10" t="s">
        <v>88</v>
      </c>
      <c r="K133" t="s">
        <v>63</v>
      </c>
      <c r="L133" t="s">
        <v>64</v>
      </c>
      <c r="M133" t="s">
        <v>35</v>
      </c>
      <c r="N133" t="s">
        <v>70</v>
      </c>
      <c r="P133" t="s">
        <v>36</v>
      </c>
      <c r="Q133" t="s">
        <v>86</v>
      </c>
      <c r="R133" t="s">
        <v>412</v>
      </c>
      <c r="T133" s="17" t="s">
        <v>413</v>
      </c>
      <c r="U133" t="s">
        <v>414</v>
      </c>
      <c r="V133">
        <v>1</v>
      </c>
      <c r="Z133">
        <v>381</v>
      </c>
    </row>
    <row r="134" spans="1:26" x14ac:dyDescent="0.25">
      <c r="A134" t="s">
        <v>32</v>
      </c>
      <c r="C134">
        <v>4</v>
      </c>
      <c r="D134" t="s">
        <v>33</v>
      </c>
      <c r="E134" s="14" t="s">
        <v>56</v>
      </c>
      <c r="F134" s="14" t="s">
        <v>74</v>
      </c>
      <c r="G134" t="s">
        <v>77</v>
      </c>
      <c r="I134" t="s">
        <v>34</v>
      </c>
      <c r="J134" s="10" t="s">
        <v>88</v>
      </c>
      <c r="K134" t="s">
        <v>63</v>
      </c>
      <c r="L134" t="s">
        <v>64</v>
      </c>
      <c r="M134" t="s">
        <v>35</v>
      </c>
      <c r="N134" t="s">
        <v>70</v>
      </c>
      <c r="P134" t="s">
        <v>36</v>
      </c>
      <c r="Q134" t="s">
        <v>37</v>
      </c>
      <c r="R134" t="s">
        <v>143</v>
      </c>
      <c r="T134" s="17" t="s">
        <v>141</v>
      </c>
      <c r="U134" t="s">
        <v>142</v>
      </c>
      <c r="V134" s="12">
        <v>1</v>
      </c>
      <c r="W134" s="12">
        <v>3.9</v>
      </c>
      <c r="X134" s="12">
        <v>3.2</v>
      </c>
      <c r="Y134" s="12"/>
    </row>
    <row r="135" spans="1:26" x14ac:dyDescent="0.25">
      <c r="A135" t="s">
        <v>32</v>
      </c>
      <c r="C135">
        <v>4</v>
      </c>
      <c r="D135" t="s">
        <v>33</v>
      </c>
      <c r="E135" s="14" t="s">
        <v>56</v>
      </c>
      <c r="F135" s="14" t="s">
        <v>74</v>
      </c>
      <c r="G135" t="s">
        <v>77</v>
      </c>
      <c r="I135" t="s">
        <v>34</v>
      </c>
      <c r="J135" s="10" t="s">
        <v>88</v>
      </c>
      <c r="K135" t="s">
        <v>63</v>
      </c>
      <c r="L135" t="s">
        <v>64</v>
      </c>
      <c r="M135" t="s">
        <v>35</v>
      </c>
      <c r="N135" t="s">
        <v>70</v>
      </c>
      <c r="P135" t="s">
        <v>36</v>
      </c>
      <c r="Q135" t="s">
        <v>37</v>
      </c>
      <c r="R135" t="s">
        <v>143</v>
      </c>
      <c r="T135" s="17" t="s">
        <v>141</v>
      </c>
      <c r="U135" t="s">
        <v>142</v>
      </c>
      <c r="V135" s="12">
        <v>1</v>
      </c>
      <c r="W135" s="12">
        <v>3.6</v>
      </c>
      <c r="X135" s="12">
        <v>3</v>
      </c>
      <c r="Y135" s="12"/>
    </row>
    <row r="136" spans="1:26" x14ac:dyDescent="0.25">
      <c r="A136" t="s">
        <v>32</v>
      </c>
      <c r="C136">
        <v>4</v>
      </c>
      <c r="D136" t="s">
        <v>33</v>
      </c>
      <c r="E136" s="14" t="s">
        <v>56</v>
      </c>
      <c r="F136" s="14" t="s">
        <v>74</v>
      </c>
      <c r="G136" t="s">
        <v>77</v>
      </c>
      <c r="I136" t="s">
        <v>34</v>
      </c>
      <c r="J136" s="10" t="s">
        <v>88</v>
      </c>
      <c r="K136" t="s">
        <v>63</v>
      </c>
      <c r="L136" t="s">
        <v>64</v>
      </c>
      <c r="M136" t="s">
        <v>35</v>
      </c>
      <c r="N136" t="s">
        <v>70</v>
      </c>
      <c r="P136" t="s">
        <v>36</v>
      </c>
      <c r="Q136" t="s">
        <v>37</v>
      </c>
      <c r="R136" t="s">
        <v>143</v>
      </c>
      <c r="T136" s="17" t="s">
        <v>141</v>
      </c>
      <c r="U136" t="s">
        <v>142</v>
      </c>
      <c r="V136" s="12">
        <v>1</v>
      </c>
      <c r="W136" s="12">
        <v>3.8</v>
      </c>
      <c r="X136" s="12">
        <v>2.9</v>
      </c>
      <c r="Y136" s="12"/>
    </row>
    <row r="137" spans="1:26" x14ac:dyDescent="0.25">
      <c r="A137" t="s">
        <v>32</v>
      </c>
      <c r="C137">
        <v>4</v>
      </c>
      <c r="D137" t="s">
        <v>33</v>
      </c>
      <c r="E137" s="14" t="s">
        <v>56</v>
      </c>
      <c r="F137" s="14" t="s">
        <v>74</v>
      </c>
      <c r="G137" t="s">
        <v>77</v>
      </c>
      <c r="I137" t="s">
        <v>34</v>
      </c>
      <c r="J137" s="10" t="s">
        <v>88</v>
      </c>
      <c r="K137" t="s">
        <v>63</v>
      </c>
      <c r="L137" t="s">
        <v>64</v>
      </c>
      <c r="M137" t="s">
        <v>35</v>
      </c>
      <c r="N137" t="s">
        <v>70</v>
      </c>
      <c r="P137" t="s">
        <v>36</v>
      </c>
      <c r="Q137" t="s">
        <v>37</v>
      </c>
      <c r="R137" t="s">
        <v>143</v>
      </c>
      <c r="T137" s="17" t="s">
        <v>141</v>
      </c>
      <c r="U137" t="s">
        <v>142</v>
      </c>
      <c r="V137" s="12">
        <v>1</v>
      </c>
      <c r="W137" s="12">
        <v>3.5</v>
      </c>
      <c r="X137" s="12">
        <v>3</v>
      </c>
      <c r="Y137" s="12"/>
    </row>
    <row r="138" spans="1:26" x14ac:dyDescent="0.25">
      <c r="A138" t="s">
        <v>32</v>
      </c>
      <c r="C138">
        <v>4</v>
      </c>
      <c r="D138" t="s">
        <v>33</v>
      </c>
      <c r="E138" s="14" t="s">
        <v>56</v>
      </c>
      <c r="F138" s="14" t="s">
        <v>74</v>
      </c>
      <c r="G138" t="s">
        <v>77</v>
      </c>
      <c r="I138" t="s">
        <v>34</v>
      </c>
      <c r="J138" s="10" t="s">
        <v>88</v>
      </c>
      <c r="K138" t="s">
        <v>63</v>
      </c>
      <c r="L138" t="s">
        <v>64</v>
      </c>
      <c r="M138" t="s">
        <v>35</v>
      </c>
      <c r="N138" t="s">
        <v>70</v>
      </c>
      <c r="P138" t="s">
        <v>36</v>
      </c>
      <c r="Q138" t="s">
        <v>37</v>
      </c>
      <c r="R138" t="s">
        <v>143</v>
      </c>
      <c r="T138" s="17" t="s">
        <v>141</v>
      </c>
      <c r="U138" t="s">
        <v>142</v>
      </c>
      <c r="V138" s="12">
        <v>1</v>
      </c>
      <c r="W138" s="12">
        <v>3.7</v>
      </c>
      <c r="X138" s="12">
        <v>3</v>
      </c>
      <c r="Y138" s="12"/>
    </row>
    <row r="139" spans="1:26" x14ac:dyDescent="0.25">
      <c r="A139" t="s">
        <v>32</v>
      </c>
      <c r="C139">
        <v>4</v>
      </c>
      <c r="D139" t="s">
        <v>33</v>
      </c>
      <c r="E139" s="14" t="s">
        <v>56</v>
      </c>
      <c r="F139" s="14" t="s">
        <v>74</v>
      </c>
      <c r="G139" t="s">
        <v>77</v>
      </c>
      <c r="I139" t="s">
        <v>34</v>
      </c>
      <c r="J139" s="10" t="s">
        <v>88</v>
      </c>
      <c r="K139" t="s">
        <v>63</v>
      </c>
      <c r="L139" t="s">
        <v>64</v>
      </c>
      <c r="M139" t="s">
        <v>35</v>
      </c>
      <c r="N139" t="s">
        <v>70</v>
      </c>
      <c r="P139" t="s">
        <v>36</v>
      </c>
      <c r="Q139" t="s">
        <v>37</v>
      </c>
      <c r="R139" t="s">
        <v>143</v>
      </c>
      <c r="T139" s="17" t="s">
        <v>141</v>
      </c>
      <c r="U139" t="s">
        <v>142</v>
      </c>
      <c r="V139" s="12">
        <v>1</v>
      </c>
      <c r="W139" s="12">
        <v>4.5</v>
      </c>
      <c r="X139" s="12">
        <v>2.9</v>
      </c>
      <c r="Y139" s="12"/>
    </row>
    <row r="140" spans="1:26" x14ac:dyDescent="0.25">
      <c r="A140" t="s">
        <v>32</v>
      </c>
      <c r="C140">
        <v>4</v>
      </c>
      <c r="D140" t="s">
        <v>33</v>
      </c>
      <c r="E140" s="14" t="s">
        <v>56</v>
      </c>
      <c r="F140" s="14" t="s">
        <v>74</v>
      </c>
      <c r="G140" t="s">
        <v>77</v>
      </c>
      <c r="I140" t="s">
        <v>34</v>
      </c>
      <c r="J140" s="10" t="s">
        <v>88</v>
      </c>
      <c r="K140" t="s">
        <v>63</v>
      </c>
      <c r="L140" t="s">
        <v>64</v>
      </c>
      <c r="M140" t="s">
        <v>35</v>
      </c>
      <c r="N140" t="s">
        <v>70</v>
      </c>
      <c r="P140" t="s">
        <v>36</v>
      </c>
      <c r="Q140" t="s">
        <v>37</v>
      </c>
      <c r="R140" t="s">
        <v>143</v>
      </c>
      <c r="T140" s="17" t="s">
        <v>141</v>
      </c>
      <c r="U140" t="s">
        <v>142</v>
      </c>
      <c r="V140" s="12">
        <v>1</v>
      </c>
      <c r="W140" s="12">
        <v>3.4</v>
      </c>
      <c r="X140" s="12">
        <v>2.7</v>
      </c>
      <c r="Y140" s="12"/>
    </row>
    <row r="141" spans="1:26" x14ac:dyDescent="0.25">
      <c r="A141" t="s">
        <v>32</v>
      </c>
      <c r="C141">
        <v>4</v>
      </c>
      <c r="D141" t="s">
        <v>33</v>
      </c>
      <c r="E141" s="14" t="s">
        <v>56</v>
      </c>
      <c r="F141" s="14" t="s">
        <v>74</v>
      </c>
      <c r="G141" t="s">
        <v>77</v>
      </c>
      <c r="I141" t="s">
        <v>34</v>
      </c>
      <c r="J141" s="10" t="s">
        <v>88</v>
      </c>
      <c r="K141" t="s">
        <v>63</v>
      </c>
      <c r="L141" t="s">
        <v>64</v>
      </c>
      <c r="M141" t="s">
        <v>35</v>
      </c>
      <c r="N141" t="s">
        <v>70</v>
      </c>
      <c r="P141" t="s">
        <v>36</v>
      </c>
      <c r="Q141" t="s">
        <v>37</v>
      </c>
      <c r="R141" t="s">
        <v>143</v>
      </c>
      <c r="T141" s="17" t="s">
        <v>141</v>
      </c>
      <c r="U141" t="s">
        <v>142</v>
      </c>
      <c r="V141" s="12">
        <v>1</v>
      </c>
      <c r="W141" s="12">
        <v>3.3</v>
      </c>
      <c r="X141" s="12">
        <v>2.7</v>
      </c>
      <c r="Y141" s="12"/>
      <c r="Z141" s="12">
        <v>8</v>
      </c>
    </row>
    <row r="142" spans="1:26" x14ac:dyDescent="0.25">
      <c r="A142" t="s">
        <v>32</v>
      </c>
      <c r="C142">
        <v>4</v>
      </c>
      <c r="D142" t="s">
        <v>33</v>
      </c>
      <c r="E142" s="14" t="s">
        <v>56</v>
      </c>
      <c r="F142" s="14" t="s">
        <v>74</v>
      </c>
      <c r="G142" t="s">
        <v>77</v>
      </c>
      <c r="I142" t="s">
        <v>34</v>
      </c>
      <c r="J142" s="10" t="s">
        <v>88</v>
      </c>
      <c r="K142" t="s">
        <v>63</v>
      </c>
      <c r="L142" t="s">
        <v>64</v>
      </c>
      <c r="M142" t="s">
        <v>35</v>
      </c>
      <c r="N142" t="s">
        <v>70</v>
      </c>
      <c r="P142" t="s">
        <v>36</v>
      </c>
      <c r="Q142" t="s">
        <v>37</v>
      </c>
      <c r="R142" t="s">
        <v>143</v>
      </c>
      <c r="T142" s="17" t="s">
        <v>141</v>
      </c>
      <c r="U142" t="s">
        <v>142</v>
      </c>
      <c r="V142" s="12">
        <v>1</v>
      </c>
      <c r="W142" s="12">
        <v>3.3</v>
      </c>
      <c r="X142" s="12">
        <v>2.8</v>
      </c>
      <c r="Y142" s="12"/>
    </row>
    <row r="143" spans="1:26" x14ac:dyDescent="0.25">
      <c r="A143" t="s">
        <v>32</v>
      </c>
      <c r="C143">
        <v>4</v>
      </c>
      <c r="D143" t="s">
        <v>33</v>
      </c>
      <c r="E143" s="14" t="s">
        <v>56</v>
      </c>
      <c r="F143" s="14" t="s">
        <v>74</v>
      </c>
      <c r="G143" t="s">
        <v>77</v>
      </c>
      <c r="I143" t="s">
        <v>34</v>
      </c>
      <c r="J143" s="10" t="s">
        <v>88</v>
      </c>
      <c r="K143" t="s">
        <v>63</v>
      </c>
      <c r="L143" t="s">
        <v>64</v>
      </c>
      <c r="M143" t="s">
        <v>35</v>
      </c>
      <c r="N143" t="s">
        <v>70</v>
      </c>
      <c r="P143" t="s">
        <v>36</v>
      </c>
      <c r="Q143" t="s">
        <v>37</v>
      </c>
      <c r="R143" t="s">
        <v>143</v>
      </c>
      <c r="T143" s="17" t="s">
        <v>141</v>
      </c>
      <c r="U143" t="s">
        <v>142</v>
      </c>
      <c r="V143" s="12">
        <v>1</v>
      </c>
      <c r="W143" s="12">
        <v>3.4</v>
      </c>
      <c r="X143" s="12">
        <v>2.9</v>
      </c>
      <c r="Y143" s="12"/>
    </row>
    <row r="144" spans="1:26" x14ac:dyDescent="0.25">
      <c r="A144" t="s">
        <v>32</v>
      </c>
      <c r="C144">
        <v>4</v>
      </c>
      <c r="D144" t="s">
        <v>33</v>
      </c>
      <c r="E144" s="14" t="s">
        <v>56</v>
      </c>
      <c r="F144" s="14" t="s">
        <v>74</v>
      </c>
      <c r="G144" t="s">
        <v>77</v>
      </c>
      <c r="I144" t="s">
        <v>34</v>
      </c>
      <c r="J144" s="10" t="s">
        <v>88</v>
      </c>
      <c r="K144" t="s">
        <v>63</v>
      </c>
      <c r="L144" t="s">
        <v>64</v>
      </c>
      <c r="M144" t="s">
        <v>35</v>
      </c>
      <c r="N144" t="s">
        <v>70</v>
      </c>
      <c r="P144" t="s">
        <v>36</v>
      </c>
      <c r="Q144" t="s">
        <v>37</v>
      </c>
      <c r="R144" t="s">
        <v>143</v>
      </c>
      <c r="T144" s="17" t="s">
        <v>141</v>
      </c>
      <c r="U144" t="s">
        <v>142</v>
      </c>
      <c r="V144" s="12">
        <v>1</v>
      </c>
      <c r="W144" s="12">
        <v>3.5</v>
      </c>
      <c r="X144" s="12">
        <v>3.3</v>
      </c>
      <c r="Y144" s="12"/>
    </row>
    <row r="145" spans="1:26" x14ac:dyDescent="0.25">
      <c r="A145" t="s">
        <v>32</v>
      </c>
      <c r="C145">
        <v>4</v>
      </c>
      <c r="D145" t="s">
        <v>33</v>
      </c>
      <c r="E145" s="14" t="s">
        <v>56</v>
      </c>
      <c r="F145" s="14" t="s">
        <v>74</v>
      </c>
      <c r="G145" t="s">
        <v>77</v>
      </c>
      <c r="I145" t="s">
        <v>34</v>
      </c>
      <c r="J145" s="10" t="s">
        <v>88</v>
      </c>
      <c r="K145" t="s">
        <v>63</v>
      </c>
      <c r="L145" t="s">
        <v>64</v>
      </c>
      <c r="M145" t="s">
        <v>35</v>
      </c>
      <c r="N145" t="s">
        <v>70</v>
      </c>
      <c r="P145" t="s">
        <v>36</v>
      </c>
      <c r="Q145" t="s">
        <v>37</v>
      </c>
      <c r="R145" t="s">
        <v>143</v>
      </c>
      <c r="T145" s="17" t="s">
        <v>141</v>
      </c>
      <c r="U145" t="s">
        <v>142</v>
      </c>
      <c r="V145" s="12">
        <v>1</v>
      </c>
      <c r="W145" s="12">
        <v>4.4000000000000004</v>
      </c>
      <c r="X145" s="12">
        <v>3</v>
      </c>
      <c r="Y145" s="12"/>
    </row>
    <row r="146" spans="1:26" x14ac:dyDescent="0.25">
      <c r="A146" t="s">
        <v>32</v>
      </c>
      <c r="C146">
        <v>4</v>
      </c>
      <c r="D146" t="s">
        <v>33</v>
      </c>
      <c r="E146" s="14" t="s">
        <v>56</v>
      </c>
      <c r="F146" s="14" t="s">
        <v>74</v>
      </c>
      <c r="G146" t="s">
        <v>77</v>
      </c>
      <c r="I146" t="s">
        <v>34</v>
      </c>
      <c r="J146" s="10" t="s">
        <v>88</v>
      </c>
      <c r="K146" t="s">
        <v>63</v>
      </c>
      <c r="L146" t="s">
        <v>64</v>
      </c>
      <c r="M146" t="s">
        <v>35</v>
      </c>
      <c r="N146" t="s">
        <v>70</v>
      </c>
      <c r="P146" t="s">
        <v>36</v>
      </c>
      <c r="Q146" t="s">
        <v>37</v>
      </c>
      <c r="R146" t="s">
        <v>143</v>
      </c>
      <c r="T146" s="17" t="s">
        <v>141</v>
      </c>
      <c r="U146" t="s">
        <v>142</v>
      </c>
      <c r="V146" s="12">
        <v>1</v>
      </c>
      <c r="W146" s="12">
        <v>3.6</v>
      </c>
      <c r="X146" s="12">
        <v>3</v>
      </c>
      <c r="Y146" s="12"/>
    </row>
    <row r="147" spans="1:26" x14ac:dyDescent="0.25">
      <c r="A147" t="s">
        <v>32</v>
      </c>
      <c r="C147">
        <v>4</v>
      </c>
      <c r="D147" t="s">
        <v>33</v>
      </c>
      <c r="E147" s="14" t="s">
        <v>56</v>
      </c>
      <c r="F147" s="14" t="s">
        <v>74</v>
      </c>
      <c r="G147" t="s">
        <v>77</v>
      </c>
      <c r="I147" t="s">
        <v>34</v>
      </c>
      <c r="J147" s="10" t="s">
        <v>88</v>
      </c>
      <c r="K147" t="s">
        <v>63</v>
      </c>
      <c r="L147" t="s">
        <v>64</v>
      </c>
      <c r="M147" t="s">
        <v>35</v>
      </c>
      <c r="N147" t="s">
        <v>70</v>
      </c>
      <c r="P147" t="s">
        <v>36</v>
      </c>
      <c r="Q147" t="s">
        <v>37</v>
      </c>
      <c r="R147" t="s">
        <v>143</v>
      </c>
      <c r="T147" s="17" t="s">
        <v>141</v>
      </c>
      <c r="U147" t="s">
        <v>142</v>
      </c>
      <c r="V147" s="12">
        <v>1</v>
      </c>
      <c r="W147" s="12">
        <v>3.6</v>
      </c>
      <c r="X147" s="12">
        <v>2.5</v>
      </c>
      <c r="Y147" s="12"/>
    </row>
    <row r="148" spans="1:26" x14ac:dyDescent="0.25">
      <c r="A148" t="s">
        <v>32</v>
      </c>
      <c r="C148">
        <v>4</v>
      </c>
      <c r="D148" t="s">
        <v>33</v>
      </c>
      <c r="E148" s="14" t="s">
        <v>56</v>
      </c>
      <c r="F148" s="14" t="s">
        <v>74</v>
      </c>
      <c r="G148" t="s">
        <v>77</v>
      </c>
      <c r="I148" t="s">
        <v>34</v>
      </c>
      <c r="J148" s="10" t="s">
        <v>88</v>
      </c>
      <c r="K148" t="s">
        <v>63</v>
      </c>
      <c r="L148" t="s">
        <v>64</v>
      </c>
      <c r="M148" t="s">
        <v>35</v>
      </c>
      <c r="N148" t="s">
        <v>70</v>
      </c>
      <c r="P148" t="s">
        <v>36</v>
      </c>
      <c r="Q148" t="s">
        <v>37</v>
      </c>
      <c r="R148" t="s">
        <v>143</v>
      </c>
      <c r="T148" s="17" t="s">
        <v>141</v>
      </c>
      <c r="U148" t="s">
        <v>142</v>
      </c>
      <c r="V148" s="12">
        <v>1</v>
      </c>
      <c r="W148" s="12">
        <v>3</v>
      </c>
      <c r="X148" s="12">
        <v>2.6</v>
      </c>
      <c r="Y148" s="12"/>
    </row>
    <row r="149" spans="1:26" x14ac:dyDescent="0.25">
      <c r="A149" t="s">
        <v>32</v>
      </c>
      <c r="C149">
        <v>4</v>
      </c>
      <c r="D149" t="s">
        <v>33</v>
      </c>
      <c r="E149" s="14" t="s">
        <v>56</v>
      </c>
      <c r="F149" s="14" t="s">
        <v>74</v>
      </c>
      <c r="G149" t="s">
        <v>77</v>
      </c>
      <c r="I149" t="s">
        <v>34</v>
      </c>
      <c r="J149" s="10" t="s">
        <v>88</v>
      </c>
      <c r="K149" t="s">
        <v>63</v>
      </c>
      <c r="L149" t="s">
        <v>64</v>
      </c>
      <c r="M149" t="s">
        <v>35</v>
      </c>
      <c r="N149" t="s">
        <v>70</v>
      </c>
      <c r="P149" t="s">
        <v>36</v>
      </c>
      <c r="Q149" t="s">
        <v>37</v>
      </c>
      <c r="R149" t="s">
        <v>143</v>
      </c>
      <c r="T149" s="17" t="s">
        <v>141</v>
      </c>
      <c r="U149" t="s">
        <v>142</v>
      </c>
      <c r="V149" s="12">
        <v>1</v>
      </c>
      <c r="W149" s="12">
        <v>3.1</v>
      </c>
      <c r="X149" s="12">
        <v>2.8</v>
      </c>
      <c r="Y149" s="12"/>
    </row>
    <row r="150" spans="1:26" x14ac:dyDescent="0.25">
      <c r="A150" t="s">
        <v>32</v>
      </c>
      <c r="C150">
        <v>4</v>
      </c>
      <c r="D150" t="s">
        <v>33</v>
      </c>
      <c r="E150" s="14" t="s">
        <v>56</v>
      </c>
      <c r="F150" s="14" t="s">
        <v>74</v>
      </c>
      <c r="G150" t="s">
        <v>77</v>
      </c>
      <c r="I150" t="s">
        <v>34</v>
      </c>
      <c r="J150" s="10" t="s">
        <v>88</v>
      </c>
      <c r="K150" t="s">
        <v>63</v>
      </c>
      <c r="L150" t="s">
        <v>64</v>
      </c>
      <c r="M150" t="s">
        <v>35</v>
      </c>
      <c r="N150" t="s">
        <v>70</v>
      </c>
      <c r="P150" t="s">
        <v>36</v>
      </c>
      <c r="Q150" t="s">
        <v>37</v>
      </c>
      <c r="R150" t="s">
        <v>143</v>
      </c>
      <c r="T150" s="17" t="s">
        <v>141</v>
      </c>
      <c r="U150" t="s">
        <v>142</v>
      </c>
      <c r="V150" s="12">
        <v>1</v>
      </c>
      <c r="W150" s="12">
        <v>3.4</v>
      </c>
      <c r="X150" s="12">
        <v>2.6</v>
      </c>
      <c r="Y150" s="12"/>
    </row>
    <row r="151" spans="1:26" x14ac:dyDescent="0.25">
      <c r="A151" t="s">
        <v>32</v>
      </c>
      <c r="C151">
        <v>4</v>
      </c>
      <c r="D151" t="s">
        <v>33</v>
      </c>
      <c r="E151" s="14" t="s">
        <v>56</v>
      </c>
      <c r="F151" s="14" t="s">
        <v>74</v>
      </c>
      <c r="G151" t="s">
        <v>77</v>
      </c>
      <c r="I151" t="s">
        <v>34</v>
      </c>
      <c r="J151" s="10" t="s">
        <v>88</v>
      </c>
      <c r="K151" t="s">
        <v>63</v>
      </c>
      <c r="L151" t="s">
        <v>64</v>
      </c>
      <c r="M151" t="s">
        <v>35</v>
      </c>
      <c r="N151" t="s">
        <v>70</v>
      </c>
      <c r="P151" t="s">
        <v>36</v>
      </c>
      <c r="Q151" t="s">
        <v>37</v>
      </c>
      <c r="R151" t="s">
        <v>143</v>
      </c>
      <c r="T151" s="17" t="s">
        <v>141</v>
      </c>
      <c r="U151" t="s">
        <v>142</v>
      </c>
      <c r="V151" s="12">
        <v>1</v>
      </c>
      <c r="W151" s="12">
        <v>3.2</v>
      </c>
      <c r="X151" s="12">
        <v>2.9</v>
      </c>
      <c r="Y151" s="12"/>
    </row>
    <row r="152" spans="1:26" x14ac:dyDescent="0.25">
      <c r="A152" t="s">
        <v>32</v>
      </c>
      <c r="C152">
        <v>4</v>
      </c>
      <c r="D152" t="s">
        <v>33</v>
      </c>
      <c r="E152" s="14" t="s">
        <v>56</v>
      </c>
      <c r="F152" s="14" t="s">
        <v>74</v>
      </c>
      <c r="G152" t="s">
        <v>77</v>
      </c>
      <c r="I152" t="s">
        <v>34</v>
      </c>
      <c r="J152" s="10" t="s">
        <v>88</v>
      </c>
      <c r="K152" t="s">
        <v>63</v>
      </c>
      <c r="L152" t="s">
        <v>64</v>
      </c>
      <c r="M152" t="s">
        <v>35</v>
      </c>
      <c r="N152" t="s">
        <v>70</v>
      </c>
      <c r="P152" t="s">
        <v>36</v>
      </c>
      <c r="Q152" t="s">
        <v>37</v>
      </c>
      <c r="R152" t="s">
        <v>143</v>
      </c>
      <c r="T152" s="17" t="s">
        <v>141</v>
      </c>
      <c r="U152" t="s">
        <v>142</v>
      </c>
      <c r="V152" s="12">
        <v>1</v>
      </c>
      <c r="W152" s="12">
        <v>3.8</v>
      </c>
      <c r="X152" s="12">
        <v>3.3</v>
      </c>
      <c r="Y152" s="12"/>
    </row>
    <row r="153" spans="1:26" x14ac:dyDescent="0.25">
      <c r="A153" t="s">
        <v>32</v>
      </c>
      <c r="C153">
        <v>4</v>
      </c>
      <c r="D153" t="s">
        <v>33</v>
      </c>
      <c r="E153" s="14" t="s">
        <v>56</v>
      </c>
      <c r="F153" s="14" t="s">
        <v>74</v>
      </c>
      <c r="G153" t="s">
        <v>77</v>
      </c>
      <c r="I153" t="s">
        <v>34</v>
      </c>
      <c r="J153" s="10" t="s">
        <v>88</v>
      </c>
      <c r="K153" t="s">
        <v>63</v>
      </c>
      <c r="L153" t="s">
        <v>64</v>
      </c>
      <c r="M153" t="s">
        <v>35</v>
      </c>
      <c r="N153" t="s">
        <v>70</v>
      </c>
      <c r="P153" t="s">
        <v>36</v>
      </c>
      <c r="Q153" t="s">
        <v>37</v>
      </c>
      <c r="R153" t="s">
        <v>143</v>
      </c>
      <c r="T153" s="17" t="s">
        <v>141</v>
      </c>
      <c r="U153" t="s">
        <v>142</v>
      </c>
      <c r="V153">
        <v>1</v>
      </c>
      <c r="W153">
        <v>10.4</v>
      </c>
      <c r="X153">
        <v>7.5</v>
      </c>
      <c r="Z153">
        <v>8</v>
      </c>
    </row>
    <row r="154" spans="1:26" x14ac:dyDescent="0.25">
      <c r="A154" t="s">
        <v>32</v>
      </c>
      <c r="C154">
        <v>4</v>
      </c>
      <c r="D154" t="s">
        <v>33</v>
      </c>
      <c r="E154" s="14" t="s">
        <v>56</v>
      </c>
      <c r="F154" s="14" t="s">
        <v>74</v>
      </c>
      <c r="G154" t="s">
        <v>77</v>
      </c>
      <c r="I154" t="s">
        <v>34</v>
      </c>
      <c r="J154" s="10" t="s">
        <v>88</v>
      </c>
      <c r="K154" t="s">
        <v>63</v>
      </c>
      <c r="L154" t="s">
        <v>64</v>
      </c>
      <c r="M154" t="s">
        <v>35</v>
      </c>
      <c r="N154" t="s">
        <v>70</v>
      </c>
      <c r="P154" t="s">
        <v>36</v>
      </c>
      <c r="Q154" t="s">
        <v>37</v>
      </c>
      <c r="R154" t="s">
        <v>143</v>
      </c>
      <c r="T154" s="17" t="s">
        <v>141</v>
      </c>
      <c r="U154" t="s">
        <v>142</v>
      </c>
      <c r="V154">
        <v>1</v>
      </c>
      <c r="W154">
        <v>6.8</v>
      </c>
      <c r="X154">
        <v>5</v>
      </c>
      <c r="Z154">
        <v>2</v>
      </c>
    </row>
    <row r="155" spans="1:26" x14ac:dyDescent="0.25">
      <c r="A155" t="s">
        <v>32</v>
      </c>
      <c r="C155">
        <v>4</v>
      </c>
      <c r="D155" t="s">
        <v>33</v>
      </c>
      <c r="E155" s="14" t="s">
        <v>56</v>
      </c>
      <c r="F155" s="14" t="s">
        <v>74</v>
      </c>
      <c r="G155" t="s">
        <v>77</v>
      </c>
      <c r="I155" t="s">
        <v>34</v>
      </c>
      <c r="J155" s="10" t="s">
        <v>88</v>
      </c>
      <c r="K155" t="s">
        <v>63</v>
      </c>
      <c r="L155" t="s">
        <v>64</v>
      </c>
      <c r="M155" t="s">
        <v>35</v>
      </c>
      <c r="N155" t="s">
        <v>70</v>
      </c>
      <c r="P155" t="s">
        <v>36</v>
      </c>
      <c r="Q155" t="s">
        <v>37</v>
      </c>
      <c r="R155" t="s">
        <v>143</v>
      </c>
      <c r="T155" s="17" t="s">
        <v>141</v>
      </c>
      <c r="U155" t="s">
        <v>142</v>
      </c>
      <c r="V155">
        <v>2</v>
      </c>
      <c r="W155">
        <v>6.5</v>
      </c>
      <c r="X155">
        <v>5</v>
      </c>
      <c r="Z155">
        <v>2</v>
      </c>
    </row>
    <row r="156" spans="1:26" x14ac:dyDescent="0.25">
      <c r="A156" t="s">
        <v>32</v>
      </c>
      <c r="C156">
        <v>4</v>
      </c>
      <c r="D156" t="s">
        <v>33</v>
      </c>
      <c r="E156" s="14" t="s">
        <v>56</v>
      </c>
      <c r="F156" s="14" t="s">
        <v>74</v>
      </c>
      <c r="G156" t="s">
        <v>77</v>
      </c>
      <c r="I156" t="s">
        <v>34</v>
      </c>
      <c r="J156" s="10" t="s">
        <v>88</v>
      </c>
      <c r="K156" t="s">
        <v>63</v>
      </c>
      <c r="L156" t="s">
        <v>64</v>
      </c>
      <c r="M156" t="s">
        <v>35</v>
      </c>
      <c r="N156" t="s">
        <v>70</v>
      </c>
      <c r="P156" t="s">
        <v>36</v>
      </c>
      <c r="Q156" t="s">
        <v>37</v>
      </c>
      <c r="R156" t="s">
        <v>143</v>
      </c>
      <c r="T156" s="17" t="s">
        <v>141</v>
      </c>
      <c r="U156" t="s">
        <v>142</v>
      </c>
      <c r="V156">
        <v>1</v>
      </c>
      <c r="W156">
        <v>7.4</v>
      </c>
      <c r="X156">
        <v>5.4</v>
      </c>
      <c r="Z156">
        <v>2</v>
      </c>
    </row>
    <row r="157" spans="1:26" x14ac:dyDescent="0.25">
      <c r="A157" t="s">
        <v>32</v>
      </c>
      <c r="C157">
        <v>4</v>
      </c>
      <c r="D157" t="s">
        <v>33</v>
      </c>
      <c r="E157" s="14" t="s">
        <v>56</v>
      </c>
      <c r="F157" s="14" t="s">
        <v>74</v>
      </c>
      <c r="G157" t="s">
        <v>77</v>
      </c>
      <c r="I157" t="s">
        <v>34</v>
      </c>
      <c r="J157" s="10" t="s">
        <v>88</v>
      </c>
      <c r="K157" t="s">
        <v>63</v>
      </c>
      <c r="L157" t="s">
        <v>64</v>
      </c>
      <c r="M157" t="s">
        <v>35</v>
      </c>
      <c r="N157" t="s">
        <v>70</v>
      </c>
      <c r="P157" t="s">
        <v>36</v>
      </c>
      <c r="Q157" t="s">
        <v>37</v>
      </c>
      <c r="R157" t="s">
        <v>143</v>
      </c>
      <c r="T157" s="17" t="s">
        <v>141</v>
      </c>
      <c r="U157" t="s">
        <v>142</v>
      </c>
      <c r="V157">
        <v>1</v>
      </c>
      <c r="W157">
        <v>6.8</v>
      </c>
      <c r="X157">
        <v>5</v>
      </c>
      <c r="Z157">
        <v>2</v>
      </c>
    </row>
    <row r="158" spans="1:26" x14ac:dyDescent="0.25">
      <c r="A158" t="s">
        <v>32</v>
      </c>
      <c r="C158">
        <v>4</v>
      </c>
      <c r="D158" t="s">
        <v>33</v>
      </c>
      <c r="E158" s="14" t="s">
        <v>56</v>
      </c>
      <c r="F158" s="14" t="s">
        <v>74</v>
      </c>
      <c r="G158" t="s">
        <v>77</v>
      </c>
      <c r="I158" t="s">
        <v>34</v>
      </c>
      <c r="J158" s="10" t="s">
        <v>88</v>
      </c>
      <c r="K158" t="s">
        <v>63</v>
      </c>
      <c r="L158" t="s">
        <v>64</v>
      </c>
      <c r="M158" t="s">
        <v>35</v>
      </c>
      <c r="N158" t="s">
        <v>70</v>
      </c>
      <c r="P158" t="s">
        <v>36</v>
      </c>
      <c r="Q158" t="s">
        <v>37</v>
      </c>
      <c r="R158" t="s">
        <v>143</v>
      </c>
      <c r="T158" s="17" t="s">
        <v>141</v>
      </c>
      <c r="U158" t="s">
        <v>142</v>
      </c>
      <c r="V158">
        <v>1</v>
      </c>
      <c r="W158">
        <v>6.8</v>
      </c>
      <c r="X158">
        <v>5.0999999999999996</v>
      </c>
      <c r="Z158">
        <v>2</v>
      </c>
    </row>
    <row r="159" spans="1:26" x14ac:dyDescent="0.25">
      <c r="A159" t="s">
        <v>32</v>
      </c>
      <c r="C159">
        <v>4</v>
      </c>
      <c r="D159" t="s">
        <v>33</v>
      </c>
      <c r="E159" s="14" t="s">
        <v>56</v>
      </c>
      <c r="F159" s="14" t="s">
        <v>74</v>
      </c>
      <c r="G159" t="s">
        <v>77</v>
      </c>
      <c r="I159" t="s">
        <v>34</v>
      </c>
      <c r="J159" s="10" t="s">
        <v>88</v>
      </c>
      <c r="K159" t="s">
        <v>63</v>
      </c>
      <c r="L159" t="s">
        <v>64</v>
      </c>
      <c r="M159" t="s">
        <v>35</v>
      </c>
      <c r="N159" t="s">
        <v>70</v>
      </c>
      <c r="P159" t="s">
        <v>36</v>
      </c>
      <c r="Q159" t="s">
        <v>37</v>
      </c>
      <c r="R159" t="s">
        <v>143</v>
      </c>
      <c r="T159" s="17" t="s">
        <v>141</v>
      </c>
      <c r="U159" t="s">
        <v>142</v>
      </c>
      <c r="V159">
        <v>1</v>
      </c>
      <c r="W159">
        <v>6</v>
      </c>
      <c r="X159">
        <v>4.5999999999999996</v>
      </c>
      <c r="Z159">
        <v>1</v>
      </c>
    </row>
    <row r="160" spans="1:26" x14ac:dyDescent="0.25">
      <c r="A160" t="s">
        <v>32</v>
      </c>
      <c r="C160">
        <v>4</v>
      </c>
      <c r="D160" t="s">
        <v>33</v>
      </c>
      <c r="E160" s="14" t="s">
        <v>56</v>
      </c>
      <c r="F160" s="14" t="s">
        <v>74</v>
      </c>
      <c r="G160" t="s">
        <v>77</v>
      </c>
      <c r="I160" t="s">
        <v>34</v>
      </c>
      <c r="J160" s="10" t="s">
        <v>88</v>
      </c>
      <c r="K160" t="s">
        <v>63</v>
      </c>
      <c r="L160" t="s">
        <v>64</v>
      </c>
      <c r="M160" t="s">
        <v>35</v>
      </c>
      <c r="N160" t="s">
        <v>70</v>
      </c>
      <c r="P160" t="s">
        <v>36</v>
      </c>
      <c r="Q160" t="s">
        <v>37</v>
      </c>
      <c r="R160" t="s">
        <v>143</v>
      </c>
      <c r="T160" s="17" t="s">
        <v>141</v>
      </c>
      <c r="U160" t="s">
        <v>142</v>
      </c>
      <c r="V160">
        <v>1</v>
      </c>
      <c r="W160">
        <v>6</v>
      </c>
      <c r="X160">
        <v>4.5</v>
      </c>
      <c r="Z160">
        <v>1</v>
      </c>
    </row>
    <row r="161" spans="1:26" x14ac:dyDescent="0.25">
      <c r="A161" t="s">
        <v>32</v>
      </c>
      <c r="C161">
        <v>4</v>
      </c>
      <c r="D161" t="s">
        <v>33</v>
      </c>
      <c r="E161" s="14" t="s">
        <v>56</v>
      </c>
      <c r="F161" s="14" t="s">
        <v>74</v>
      </c>
      <c r="G161" t="s">
        <v>77</v>
      </c>
      <c r="I161" t="s">
        <v>34</v>
      </c>
      <c r="J161" s="10" t="s">
        <v>88</v>
      </c>
      <c r="K161" t="s">
        <v>63</v>
      </c>
      <c r="L161" t="s">
        <v>64</v>
      </c>
      <c r="M161" t="s">
        <v>35</v>
      </c>
      <c r="N161" t="s">
        <v>70</v>
      </c>
      <c r="P161" t="s">
        <v>36</v>
      </c>
      <c r="Q161" t="s">
        <v>37</v>
      </c>
      <c r="R161" t="s">
        <v>143</v>
      </c>
      <c r="T161" s="17" t="s">
        <v>141</v>
      </c>
      <c r="U161" t="s">
        <v>142</v>
      </c>
      <c r="V161">
        <v>1</v>
      </c>
      <c r="W161">
        <v>5.9</v>
      </c>
      <c r="X161">
        <v>4.4000000000000004</v>
      </c>
      <c r="Z161">
        <v>1</v>
      </c>
    </row>
    <row r="162" spans="1:26" x14ac:dyDescent="0.25">
      <c r="A162" t="s">
        <v>32</v>
      </c>
      <c r="C162">
        <v>4</v>
      </c>
      <c r="D162" t="s">
        <v>33</v>
      </c>
      <c r="E162" s="14" t="s">
        <v>56</v>
      </c>
      <c r="F162" s="14" t="s">
        <v>74</v>
      </c>
      <c r="G162" t="s">
        <v>77</v>
      </c>
      <c r="I162" t="s">
        <v>34</v>
      </c>
      <c r="J162" s="10" t="s">
        <v>88</v>
      </c>
      <c r="K162" t="s">
        <v>63</v>
      </c>
      <c r="L162" t="s">
        <v>64</v>
      </c>
      <c r="M162" t="s">
        <v>35</v>
      </c>
      <c r="N162" t="s">
        <v>70</v>
      </c>
      <c r="P162" t="s">
        <v>36</v>
      </c>
      <c r="Q162" t="s">
        <v>37</v>
      </c>
      <c r="R162" t="s">
        <v>143</v>
      </c>
      <c r="T162" s="17" t="s">
        <v>141</v>
      </c>
      <c r="U162" t="s">
        <v>142</v>
      </c>
      <c r="V162">
        <v>1</v>
      </c>
      <c r="W162">
        <v>5.7</v>
      </c>
      <c r="X162">
        <v>4.5999999999999996</v>
      </c>
      <c r="Z162">
        <v>1</v>
      </c>
    </row>
    <row r="163" spans="1:26" x14ac:dyDescent="0.25">
      <c r="A163" t="s">
        <v>32</v>
      </c>
      <c r="C163">
        <v>4</v>
      </c>
      <c r="D163" t="s">
        <v>33</v>
      </c>
      <c r="E163" s="14" t="s">
        <v>56</v>
      </c>
      <c r="F163" s="14" t="s">
        <v>74</v>
      </c>
      <c r="G163" t="s">
        <v>77</v>
      </c>
      <c r="I163" t="s">
        <v>34</v>
      </c>
      <c r="J163" s="10" t="s">
        <v>88</v>
      </c>
      <c r="K163" t="s">
        <v>63</v>
      </c>
      <c r="L163" t="s">
        <v>64</v>
      </c>
      <c r="M163" t="s">
        <v>35</v>
      </c>
      <c r="N163" t="s">
        <v>70</v>
      </c>
      <c r="P163" t="s">
        <v>36</v>
      </c>
      <c r="Q163" t="s">
        <v>37</v>
      </c>
      <c r="R163" t="s">
        <v>143</v>
      </c>
      <c r="T163" s="17" t="s">
        <v>141</v>
      </c>
      <c r="U163" t="s">
        <v>142</v>
      </c>
      <c r="V163">
        <v>1</v>
      </c>
      <c r="W163">
        <v>6.1</v>
      </c>
      <c r="X163">
        <v>4.5</v>
      </c>
      <c r="Z163">
        <v>1</v>
      </c>
    </row>
    <row r="164" spans="1:26" x14ac:dyDescent="0.25">
      <c r="A164" t="s">
        <v>32</v>
      </c>
      <c r="C164">
        <v>4</v>
      </c>
      <c r="D164" t="s">
        <v>33</v>
      </c>
      <c r="E164" s="14" t="s">
        <v>56</v>
      </c>
      <c r="F164" s="14" t="s">
        <v>74</v>
      </c>
      <c r="G164" t="s">
        <v>77</v>
      </c>
      <c r="I164" t="s">
        <v>34</v>
      </c>
      <c r="J164" s="10" t="s">
        <v>88</v>
      </c>
      <c r="K164" t="s">
        <v>63</v>
      </c>
      <c r="L164" t="s">
        <v>64</v>
      </c>
      <c r="M164" t="s">
        <v>35</v>
      </c>
      <c r="N164" t="s">
        <v>70</v>
      </c>
      <c r="P164" t="s">
        <v>36</v>
      </c>
      <c r="Q164" t="s">
        <v>37</v>
      </c>
      <c r="R164" t="s">
        <v>143</v>
      </c>
      <c r="T164" s="17" t="s">
        <v>141</v>
      </c>
      <c r="U164" t="s">
        <v>142</v>
      </c>
      <c r="V164">
        <v>1</v>
      </c>
      <c r="W164">
        <v>6</v>
      </c>
      <c r="X164">
        <v>4.5</v>
      </c>
      <c r="Z164">
        <v>1</v>
      </c>
    </row>
    <row r="165" spans="1:26" x14ac:dyDescent="0.25">
      <c r="A165" t="s">
        <v>32</v>
      </c>
      <c r="C165">
        <v>4</v>
      </c>
      <c r="D165" t="s">
        <v>33</v>
      </c>
      <c r="E165" s="14" t="s">
        <v>56</v>
      </c>
      <c r="F165" s="14" t="s">
        <v>74</v>
      </c>
      <c r="G165" t="s">
        <v>77</v>
      </c>
      <c r="I165" t="s">
        <v>34</v>
      </c>
      <c r="J165" s="10" t="s">
        <v>88</v>
      </c>
      <c r="K165" t="s">
        <v>63</v>
      </c>
      <c r="L165" t="s">
        <v>64</v>
      </c>
      <c r="M165" t="s">
        <v>35</v>
      </c>
      <c r="N165" t="s">
        <v>70</v>
      </c>
      <c r="P165" t="s">
        <v>36</v>
      </c>
      <c r="Q165" t="s">
        <v>37</v>
      </c>
      <c r="R165" t="s">
        <v>143</v>
      </c>
      <c r="T165" s="17" t="s">
        <v>141</v>
      </c>
      <c r="U165" t="s">
        <v>142</v>
      </c>
      <c r="V165" s="13">
        <v>1</v>
      </c>
      <c r="W165" s="13">
        <v>7.7</v>
      </c>
      <c r="X165">
        <v>5.7</v>
      </c>
      <c r="Z165">
        <v>2</v>
      </c>
    </row>
    <row r="166" spans="1:26" x14ac:dyDescent="0.25">
      <c r="A166" t="s">
        <v>32</v>
      </c>
      <c r="C166">
        <v>4</v>
      </c>
      <c r="D166" t="s">
        <v>33</v>
      </c>
      <c r="E166" s="14" t="s">
        <v>56</v>
      </c>
      <c r="F166" s="14" t="s">
        <v>74</v>
      </c>
      <c r="G166" t="s">
        <v>77</v>
      </c>
      <c r="I166" t="s">
        <v>34</v>
      </c>
      <c r="J166" s="10" t="s">
        <v>88</v>
      </c>
      <c r="K166" t="s">
        <v>63</v>
      </c>
      <c r="L166" t="s">
        <v>64</v>
      </c>
      <c r="M166" t="s">
        <v>35</v>
      </c>
      <c r="N166" t="s">
        <v>70</v>
      </c>
      <c r="P166" t="s">
        <v>36</v>
      </c>
      <c r="Q166" t="s">
        <v>37</v>
      </c>
      <c r="R166" t="s">
        <v>143</v>
      </c>
      <c r="T166" s="17" t="s">
        <v>141</v>
      </c>
      <c r="U166" t="s">
        <v>142</v>
      </c>
      <c r="V166" s="13">
        <v>1</v>
      </c>
      <c r="W166" s="13">
        <v>1.9</v>
      </c>
    </row>
    <row r="167" spans="1:26" x14ac:dyDescent="0.25">
      <c r="A167" t="s">
        <v>32</v>
      </c>
      <c r="C167">
        <v>4</v>
      </c>
      <c r="D167" t="s">
        <v>33</v>
      </c>
      <c r="E167" s="14" t="s">
        <v>56</v>
      </c>
      <c r="F167" s="14" t="s">
        <v>74</v>
      </c>
      <c r="G167" t="s">
        <v>77</v>
      </c>
      <c r="I167" t="s">
        <v>34</v>
      </c>
      <c r="J167" s="10" t="s">
        <v>88</v>
      </c>
      <c r="K167" t="s">
        <v>63</v>
      </c>
      <c r="L167" t="s">
        <v>64</v>
      </c>
      <c r="M167" t="s">
        <v>35</v>
      </c>
      <c r="N167" t="s">
        <v>70</v>
      </c>
      <c r="P167" t="s">
        <v>36</v>
      </c>
      <c r="Q167" t="s">
        <v>37</v>
      </c>
      <c r="R167" t="s">
        <v>143</v>
      </c>
      <c r="T167" s="17" t="s">
        <v>141</v>
      </c>
      <c r="U167" t="s">
        <v>142</v>
      </c>
      <c r="V167" s="13">
        <v>1</v>
      </c>
      <c r="W167" s="13">
        <v>2</v>
      </c>
    </row>
    <row r="168" spans="1:26" x14ac:dyDescent="0.25">
      <c r="A168" t="s">
        <v>32</v>
      </c>
      <c r="C168">
        <v>4</v>
      </c>
      <c r="D168" t="s">
        <v>33</v>
      </c>
      <c r="E168" s="14" t="s">
        <v>56</v>
      </c>
      <c r="F168" s="14" t="s">
        <v>74</v>
      </c>
      <c r="G168" t="s">
        <v>77</v>
      </c>
      <c r="I168" t="s">
        <v>34</v>
      </c>
      <c r="J168" s="10" t="s">
        <v>88</v>
      </c>
      <c r="K168" t="s">
        <v>63</v>
      </c>
      <c r="L168" t="s">
        <v>64</v>
      </c>
      <c r="M168" t="s">
        <v>35</v>
      </c>
      <c r="N168" t="s">
        <v>70</v>
      </c>
      <c r="P168" t="s">
        <v>36</v>
      </c>
      <c r="Q168" t="s">
        <v>37</v>
      </c>
      <c r="R168" t="s">
        <v>143</v>
      </c>
      <c r="T168" s="17" t="s">
        <v>141</v>
      </c>
      <c r="U168" t="s">
        <v>142</v>
      </c>
      <c r="V168" s="13">
        <v>1</v>
      </c>
      <c r="W168" s="13">
        <v>2</v>
      </c>
    </row>
    <row r="169" spans="1:26" x14ac:dyDescent="0.25">
      <c r="A169" t="s">
        <v>32</v>
      </c>
      <c r="C169">
        <v>4</v>
      </c>
      <c r="D169" t="s">
        <v>33</v>
      </c>
      <c r="E169" s="14" t="s">
        <v>56</v>
      </c>
      <c r="F169" s="14" t="s">
        <v>74</v>
      </c>
      <c r="G169" t="s">
        <v>77</v>
      </c>
      <c r="I169" t="s">
        <v>34</v>
      </c>
      <c r="J169" s="10" t="s">
        <v>88</v>
      </c>
      <c r="K169" t="s">
        <v>63</v>
      </c>
      <c r="L169" t="s">
        <v>64</v>
      </c>
      <c r="M169" t="s">
        <v>35</v>
      </c>
      <c r="N169" t="s">
        <v>70</v>
      </c>
      <c r="P169" t="s">
        <v>36</v>
      </c>
      <c r="Q169" t="s">
        <v>37</v>
      </c>
      <c r="R169" t="s">
        <v>143</v>
      </c>
      <c r="T169" s="17" t="s">
        <v>141</v>
      </c>
      <c r="U169" t="s">
        <v>142</v>
      </c>
      <c r="V169" s="13">
        <v>1</v>
      </c>
      <c r="W169" s="13">
        <v>2</v>
      </c>
    </row>
    <row r="170" spans="1:26" x14ac:dyDescent="0.25">
      <c r="A170" t="s">
        <v>32</v>
      </c>
      <c r="C170">
        <v>4</v>
      </c>
      <c r="D170" t="s">
        <v>33</v>
      </c>
      <c r="E170" s="14" t="s">
        <v>56</v>
      </c>
      <c r="F170" s="14" t="s">
        <v>74</v>
      </c>
      <c r="G170" t="s">
        <v>77</v>
      </c>
      <c r="I170" t="s">
        <v>34</v>
      </c>
      <c r="J170" s="10" t="s">
        <v>88</v>
      </c>
      <c r="K170" t="s">
        <v>63</v>
      </c>
      <c r="L170" t="s">
        <v>64</v>
      </c>
      <c r="M170" t="s">
        <v>35</v>
      </c>
      <c r="N170" t="s">
        <v>70</v>
      </c>
      <c r="P170" t="s">
        <v>36</v>
      </c>
      <c r="Q170" t="s">
        <v>37</v>
      </c>
      <c r="R170" t="s">
        <v>143</v>
      </c>
      <c r="T170" s="17" t="s">
        <v>141</v>
      </c>
      <c r="U170" t="s">
        <v>142</v>
      </c>
      <c r="V170" s="13">
        <v>1</v>
      </c>
      <c r="W170" s="13">
        <v>1.9</v>
      </c>
    </row>
    <row r="171" spans="1:26" x14ac:dyDescent="0.25">
      <c r="A171" t="s">
        <v>32</v>
      </c>
      <c r="C171">
        <v>4</v>
      </c>
      <c r="D171" t="s">
        <v>33</v>
      </c>
      <c r="E171" s="14" t="s">
        <v>56</v>
      </c>
      <c r="F171" s="14" t="s">
        <v>74</v>
      </c>
      <c r="G171" t="s">
        <v>77</v>
      </c>
      <c r="I171" t="s">
        <v>34</v>
      </c>
      <c r="J171" s="10" t="s">
        <v>88</v>
      </c>
      <c r="K171" t="s">
        <v>63</v>
      </c>
      <c r="L171" t="s">
        <v>64</v>
      </c>
      <c r="M171" t="s">
        <v>35</v>
      </c>
      <c r="N171" t="s">
        <v>70</v>
      </c>
      <c r="P171" t="s">
        <v>36</v>
      </c>
      <c r="Q171" t="s">
        <v>37</v>
      </c>
      <c r="R171" t="s">
        <v>143</v>
      </c>
      <c r="T171" s="17" t="s">
        <v>141</v>
      </c>
      <c r="U171" t="s">
        <v>142</v>
      </c>
      <c r="V171" s="13">
        <v>1</v>
      </c>
      <c r="W171" s="13">
        <v>1.9</v>
      </c>
    </row>
    <row r="172" spans="1:26" x14ac:dyDescent="0.25">
      <c r="A172" t="s">
        <v>32</v>
      </c>
      <c r="C172">
        <v>4</v>
      </c>
      <c r="D172" t="s">
        <v>33</v>
      </c>
      <c r="E172" s="14" t="s">
        <v>56</v>
      </c>
      <c r="F172" s="14" t="s">
        <v>74</v>
      </c>
      <c r="G172" t="s">
        <v>77</v>
      </c>
      <c r="I172" t="s">
        <v>34</v>
      </c>
      <c r="J172" s="10" t="s">
        <v>88</v>
      </c>
      <c r="K172" t="s">
        <v>63</v>
      </c>
      <c r="L172" t="s">
        <v>64</v>
      </c>
      <c r="M172" t="s">
        <v>35</v>
      </c>
      <c r="N172" t="s">
        <v>70</v>
      </c>
      <c r="P172" t="s">
        <v>36</v>
      </c>
      <c r="Q172" t="s">
        <v>37</v>
      </c>
      <c r="R172" t="s">
        <v>143</v>
      </c>
      <c r="T172" s="17" t="s">
        <v>141</v>
      </c>
      <c r="U172" t="s">
        <v>142</v>
      </c>
      <c r="V172" s="13">
        <v>1</v>
      </c>
      <c r="W172" s="13">
        <v>2</v>
      </c>
    </row>
    <row r="173" spans="1:26" x14ac:dyDescent="0.25">
      <c r="A173" t="s">
        <v>32</v>
      </c>
      <c r="C173">
        <v>4</v>
      </c>
      <c r="D173" t="s">
        <v>33</v>
      </c>
      <c r="E173" s="14" t="s">
        <v>56</v>
      </c>
      <c r="F173" s="14" t="s">
        <v>74</v>
      </c>
      <c r="G173" t="s">
        <v>77</v>
      </c>
      <c r="I173" t="s">
        <v>34</v>
      </c>
      <c r="J173" s="10" t="s">
        <v>88</v>
      </c>
      <c r="K173" t="s">
        <v>63</v>
      </c>
      <c r="L173" t="s">
        <v>64</v>
      </c>
      <c r="M173" t="s">
        <v>35</v>
      </c>
      <c r="N173" t="s">
        <v>70</v>
      </c>
      <c r="P173" t="s">
        <v>36</v>
      </c>
      <c r="Q173" t="s">
        <v>37</v>
      </c>
      <c r="R173" t="s">
        <v>143</v>
      </c>
      <c r="T173" s="17" t="s">
        <v>141</v>
      </c>
      <c r="U173" t="s">
        <v>142</v>
      </c>
      <c r="V173" s="13">
        <v>1</v>
      </c>
      <c r="W173" s="13">
        <v>1.9</v>
      </c>
    </row>
    <row r="174" spans="1:26" x14ac:dyDescent="0.25">
      <c r="A174" t="s">
        <v>32</v>
      </c>
      <c r="C174">
        <v>4</v>
      </c>
      <c r="D174" t="s">
        <v>33</v>
      </c>
      <c r="E174" s="14" t="s">
        <v>56</v>
      </c>
      <c r="F174" s="14" t="s">
        <v>74</v>
      </c>
      <c r="G174" t="s">
        <v>77</v>
      </c>
      <c r="I174" t="s">
        <v>34</v>
      </c>
      <c r="J174" s="10" t="s">
        <v>88</v>
      </c>
      <c r="K174" t="s">
        <v>63</v>
      </c>
      <c r="L174" t="s">
        <v>64</v>
      </c>
      <c r="M174" t="s">
        <v>35</v>
      </c>
      <c r="N174" t="s">
        <v>70</v>
      </c>
      <c r="P174" t="s">
        <v>36</v>
      </c>
      <c r="Q174" t="s">
        <v>37</v>
      </c>
      <c r="R174" t="s">
        <v>143</v>
      </c>
      <c r="T174" s="17" t="s">
        <v>141</v>
      </c>
      <c r="U174" t="s">
        <v>142</v>
      </c>
      <c r="V174" s="13">
        <v>1</v>
      </c>
      <c r="W174" s="13">
        <v>2</v>
      </c>
    </row>
    <row r="175" spans="1:26" x14ac:dyDescent="0.25">
      <c r="A175" t="s">
        <v>32</v>
      </c>
      <c r="C175">
        <v>4</v>
      </c>
      <c r="D175" t="s">
        <v>33</v>
      </c>
      <c r="E175" s="14" t="s">
        <v>56</v>
      </c>
      <c r="F175" s="14" t="s">
        <v>74</v>
      </c>
      <c r="G175" t="s">
        <v>77</v>
      </c>
      <c r="I175" t="s">
        <v>34</v>
      </c>
      <c r="J175" s="10" t="s">
        <v>88</v>
      </c>
      <c r="K175" t="s">
        <v>63</v>
      </c>
      <c r="L175" t="s">
        <v>64</v>
      </c>
      <c r="M175" t="s">
        <v>35</v>
      </c>
      <c r="N175" t="s">
        <v>70</v>
      </c>
      <c r="P175" t="s">
        <v>36</v>
      </c>
      <c r="Q175" t="s">
        <v>37</v>
      </c>
      <c r="R175" t="s">
        <v>143</v>
      </c>
      <c r="T175" s="17" t="s">
        <v>141</v>
      </c>
      <c r="U175" t="s">
        <v>142</v>
      </c>
      <c r="V175" s="13">
        <v>1</v>
      </c>
      <c r="W175" s="13">
        <v>2</v>
      </c>
    </row>
    <row r="176" spans="1:26" x14ac:dyDescent="0.25">
      <c r="A176" t="s">
        <v>32</v>
      </c>
      <c r="C176">
        <v>4</v>
      </c>
      <c r="D176" t="s">
        <v>33</v>
      </c>
      <c r="E176" s="14" t="s">
        <v>56</v>
      </c>
      <c r="F176" s="14" t="s">
        <v>74</v>
      </c>
      <c r="G176" t="s">
        <v>77</v>
      </c>
      <c r="I176" t="s">
        <v>34</v>
      </c>
      <c r="J176" s="10" t="s">
        <v>88</v>
      </c>
      <c r="K176" t="s">
        <v>63</v>
      </c>
      <c r="L176" t="s">
        <v>64</v>
      </c>
      <c r="M176" t="s">
        <v>35</v>
      </c>
      <c r="N176" t="s">
        <v>70</v>
      </c>
      <c r="P176" t="s">
        <v>36</v>
      </c>
      <c r="Q176" t="s">
        <v>37</v>
      </c>
      <c r="R176" t="s">
        <v>143</v>
      </c>
      <c r="T176" s="17" t="s">
        <v>141</v>
      </c>
      <c r="U176" t="s">
        <v>142</v>
      </c>
      <c r="V176" s="13">
        <v>1</v>
      </c>
      <c r="W176" s="13">
        <v>2</v>
      </c>
      <c r="X176" s="13"/>
      <c r="Y176" s="13"/>
      <c r="Z176" s="13">
        <v>1</v>
      </c>
    </row>
    <row r="177" spans="1:26" x14ac:dyDescent="0.25">
      <c r="A177" t="s">
        <v>32</v>
      </c>
      <c r="C177">
        <v>4</v>
      </c>
      <c r="D177" t="s">
        <v>33</v>
      </c>
      <c r="E177" s="14" t="s">
        <v>56</v>
      </c>
      <c r="F177" s="14" t="s">
        <v>74</v>
      </c>
      <c r="G177" t="s">
        <v>77</v>
      </c>
      <c r="I177" t="s">
        <v>34</v>
      </c>
      <c r="J177" s="10" t="s">
        <v>88</v>
      </c>
      <c r="K177" t="s">
        <v>63</v>
      </c>
      <c r="L177" t="s">
        <v>64</v>
      </c>
      <c r="M177" t="s">
        <v>35</v>
      </c>
      <c r="N177" t="s">
        <v>70</v>
      </c>
      <c r="P177" t="s">
        <v>36</v>
      </c>
      <c r="Q177" t="s">
        <v>37</v>
      </c>
      <c r="R177" t="s">
        <v>143</v>
      </c>
      <c r="T177" s="17" t="s">
        <v>141</v>
      </c>
      <c r="U177" t="s">
        <v>142</v>
      </c>
      <c r="V177" s="13">
        <v>1</v>
      </c>
      <c r="W177" s="13">
        <v>2</v>
      </c>
    </row>
    <row r="178" spans="1:26" x14ac:dyDescent="0.25">
      <c r="A178" t="s">
        <v>32</v>
      </c>
      <c r="C178">
        <v>4</v>
      </c>
      <c r="D178" t="s">
        <v>33</v>
      </c>
      <c r="E178" s="14" t="s">
        <v>56</v>
      </c>
      <c r="F178" s="14" t="s">
        <v>74</v>
      </c>
      <c r="G178" t="s">
        <v>77</v>
      </c>
      <c r="I178" t="s">
        <v>34</v>
      </c>
      <c r="J178" s="10" t="s">
        <v>88</v>
      </c>
      <c r="K178" t="s">
        <v>63</v>
      </c>
      <c r="L178" t="s">
        <v>64</v>
      </c>
      <c r="M178" t="s">
        <v>35</v>
      </c>
      <c r="N178" t="s">
        <v>70</v>
      </c>
      <c r="P178" t="s">
        <v>36</v>
      </c>
      <c r="Q178" t="s">
        <v>37</v>
      </c>
      <c r="R178" t="s">
        <v>143</v>
      </c>
      <c r="T178" s="17" t="s">
        <v>141</v>
      </c>
      <c r="U178" t="s">
        <v>142</v>
      </c>
      <c r="V178" s="13">
        <v>1</v>
      </c>
      <c r="W178" s="13">
        <v>2</v>
      </c>
    </row>
    <row r="179" spans="1:26" x14ac:dyDescent="0.25">
      <c r="A179" t="s">
        <v>32</v>
      </c>
      <c r="C179">
        <v>4</v>
      </c>
      <c r="D179" t="s">
        <v>33</v>
      </c>
      <c r="E179" s="14" t="s">
        <v>56</v>
      </c>
      <c r="F179" s="14" t="s">
        <v>74</v>
      </c>
      <c r="G179" t="s">
        <v>77</v>
      </c>
      <c r="I179" t="s">
        <v>34</v>
      </c>
      <c r="J179" s="10" t="s">
        <v>88</v>
      </c>
      <c r="K179" t="s">
        <v>63</v>
      </c>
      <c r="L179" t="s">
        <v>64</v>
      </c>
      <c r="M179" t="s">
        <v>35</v>
      </c>
      <c r="N179" t="s">
        <v>70</v>
      </c>
      <c r="P179" t="s">
        <v>36</v>
      </c>
      <c r="Q179" t="s">
        <v>37</v>
      </c>
      <c r="R179" t="s">
        <v>143</v>
      </c>
      <c r="T179" s="17" t="s">
        <v>141</v>
      </c>
      <c r="U179" t="s">
        <v>142</v>
      </c>
      <c r="V179" s="13">
        <v>1</v>
      </c>
      <c r="W179" s="13">
        <v>2</v>
      </c>
    </row>
    <row r="180" spans="1:26" x14ac:dyDescent="0.25">
      <c r="A180" t="s">
        <v>32</v>
      </c>
      <c r="C180">
        <v>4</v>
      </c>
      <c r="D180" t="s">
        <v>33</v>
      </c>
      <c r="E180" s="14" t="s">
        <v>56</v>
      </c>
      <c r="F180" s="14" t="s">
        <v>74</v>
      </c>
      <c r="G180" t="s">
        <v>77</v>
      </c>
      <c r="I180" t="s">
        <v>34</v>
      </c>
      <c r="J180" s="10" t="s">
        <v>88</v>
      </c>
      <c r="K180" t="s">
        <v>63</v>
      </c>
      <c r="L180" t="s">
        <v>64</v>
      </c>
      <c r="M180" t="s">
        <v>35</v>
      </c>
      <c r="N180" t="s">
        <v>70</v>
      </c>
      <c r="P180" t="s">
        <v>36</v>
      </c>
      <c r="Q180" t="s">
        <v>37</v>
      </c>
      <c r="R180" t="s">
        <v>143</v>
      </c>
      <c r="T180" s="17" t="s">
        <v>141</v>
      </c>
      <c r="U180" t="s">
        <v>142</v>
      </c>
      <c r="V180" s="13">
        <v>1</v>
      </c>
      <c r="W180" s="13">
        <v>1.9</v>
      </c>
    </row>
    <row r="181" spans="1:26" x14ac:dyDescent="0.25">
      <c r="A181" t="s">
        <v>32</v>
      </c>
      <c r="C181">
        <v>4</v>
      </c>
      <c r="D181" t="s">
        <v>33</v>
      </c>
      <c r="E181" s="14" t="s">
        <v>56</v>
      </c>
      <c r="F181" s="14" t="s">
        <v>74</v>
      </c>
      <c r="G181" t="s">
        <v>77</v>
      </c>
      <c r="I181" t="s">
        <v>34</v>
      </c>
      <c r="J181" s="10" t="s">
        <v>88</v>
      </c>
      <c r="K181" t="s">
        <v>63</v>
      </c>
      <c r="L181" t="s">
        <v>64</v>
      </c>
      <c r="M181" t="s">
        <v>35</v>
      </c>
      <c r="N181" t="s">
        <v>70</v>
      </c>
      <c r="P181" t="s">
        <v>36</v>
      </c>
      <c r="Q181" t="s">
        <v>37</v>
      </c>
      <c r="R181" t="s">
        <v>143</v>
      </c>
      <c r="T181" s="17" t="s">
        <v>141</v>
      </c>
      <c r="U181" t="s">
        <v>142</v>
      </c>
      <c r="V181" s="13">
        <v>1</v>
      </c>
      <c r="W181" s="13">
        <v>1.9</v>
      </c>
    </row>
    <row r="182" spans="1:26" x14ac:dyDescent="0.25">
      <c r="A182" t="s">
        <v>32</v>
      </c>
      <c r="C182">
        <v>4</v>
      </c>
      <c r="D182" t="s">
        <v>33</v>
      </c>
      <c r="E182" s="14" t="s">
        <v>56</v>
      </c>
      <c r="F182" s="14" t="s">
        <v>74</v>
      </c>
      <c r="G182" t="s">
        <v>77</v>
      </c>
      <c r="I182" t="s">
        <v>34</v>
      </c>
      <c r="J182" s="10" t="s">
        <v>88</v>
      </c>
      <c r="K182" t="s">
        <v>63</v>
      </c>
      <c r="L182" t="s">
        <v>64</v>
      </c>
      <c r="M182" t="s">
        <v>35</v>
      </c>
      <c r="N182" t="s">
        <v>70</v>
      </c>
      <c r="P182" t="s">
        <v>36</v>
      </c>
      <c r="Q182" t="s">
        <v>37</v>
      </c>
      <c r="R182" t="s">
        <v>143</v>
      </c>
      <c r="T182" s="17" t="s">
        <v>141</v>
      </c>
      <c r="U182" t="s">
        <v>142</v>
      </c>
      <c r="V182" s="13">
        <v>1</v>
      </c>
      <c r="W182" s="13">
        <v>2</v>
      </c>
    </row>
    <row r="183" spans="1:26" x14ac:dyDescent="0.25">
      <c r="A183" t="s">
        <v>32</v>
      </c>
      <c r="C183">
        <v>4</v>
      </c>
      <c r="D183" t="s">
        <v>33</v>
      </c>
      <c r="E183" s="14" t="s">
        <v>56</v>
      </c>
      <c r="F183" s="14" t="s">
        <v>74</v>
      </c>
      <c r="G183" t="s">
        <v>77</v>
      </c>
      <c r="I183" t="s">
        <v>34</v>
      </c>
      <c r="J183" s="10" t="s">
        <v>88</v>
      </c>
      <c r="K183" t="s">
        <v>63</v>
      </c>
      <c r="L183" t="s">
        <v>64</v>
      </c>
      <c r="M183" t="s">
        <v>35</v>
      </c>
      <c r="N183" t="s">
        <v>70</v>
      </c>
      <c r="P183" t="s">
        <v>36</v>
      </c>
      <c r="Q183" t="s">
        <v>37</v>
      </c>
      <c r="R183" t="s">
        <v>143</v>
      </c>
      <c r="T183" s="17" t="s">
        <v>141</v>
      </c>
      <c r="U183" t="s">
        <v>142</v>
      </c>
      <c r="V183" s="13">
        <v>1</v>
      </c>
      <c r="W183" s="13">
        <v>2</v>
      </c>
    </row>
    <row r="184" spans="1:26" x14ac:dyDescent="0.25">
      <c r="A184" t="s">
        <v>32</v>
      </c>
      <c r="C184">
        <v>4</v>
      </c>
      <c r="D184" t="s">
        <v>33</v>
      </c>
      <c r="E184" s="14" t="s">
        <v>56</v>
      </c>
      <c r="F184" s="14" t="s">
        <v>74</v>
      </c>
      <c r="G184" t="s">
        <v>77</v>
      </c>
      <c r="I184" t="s">
        <v>34</v>
      </c>
      <c r="J184" s="10" t="s">
        <v>88</v>
      </c>
      <c r="K184" t="s">
        <v>63</v>
      </c>
      <c r="L184" t="s">
        <v>64</v>
      </c>
      <c r="M184" t="s">
        <v>35</v>
      </c>
      <c r="N184" t="s">
        <v>70</v>
      </c>
      <c r="P184" t="s">
        <v>36</v>
      </c>
      <c r="Q184" t="s">
        <v>37</v>
      </c>
      <c r="R184" t="s">
        <v>143</v>
      </c>
      <c r="T184" s="17" t="s">
        <v>141</v>
      </c>
      <c r="U184" t="s">
        <v>142</v>
      </c>
      <c r="V184" s="13">
        <v>1</v>
      </c>
      <c r="W184" s="13">
        <v>2</v>
      </c>
    </row>
    <row r="185" spans="1:26" x14ac:dyDescent="0.25">
      <c r="A185" t="s">
        <v>32</v>
      </c>
      <c r="C185">
        <v>4</v>
      </c>
      <c r="D185" t="s">
        <v>33</v>
      </c>
      <c r="E185" s="14" t="s">
        <v>56</v>
      </c>
      <c r="F185" s="14" t="s">
        <v>74</v>
      </c>
      <c r="G185" t="s">
        <v>77</v>
      </c>
      <c r="I185" t="s">
        <v>34</v>
      </c>
      <c r="J185" s="10" t="s">
        <v>88</v>
      </c>
      <c r="K185" t="s">
        <v>63</v>
      </c>
      <c r="L185" t="s">
        <v>64</v>
      </c>
      <c r="M185" t="s">
        <v>35</v>
      </c>
      <c r="N185" t="s">
        <v>70</v>
      </c>
      <c r="P185" t="s">
        <v>36</v>
      </c>
      <c r="Q185" t="s">
        <v>37</v>
      </c>
      <c r="R185" t="s">
        <v>143</v>
      </c>
      <c r="T185" s="17" t="s">
        <v>141</v>
      </c>
      <c r="U185" t="s">
        <v>142</v>
      </c>
      <c r="V185" s="13">
        <v>1</v>
      </c>
      <c r="W185" s="13">
        <v>2</v>
      </c>
    </row>
    <row r="186" spans="1:26" x14ac:dyDescent="0.25">
      <c r="A186" t="s">
        <v>32</v>
      </c>
      <c r="C186">
        <v>4</v>
      </c>
      <c r="D186" t="s">
        <v>33</v>
      </c>
      <c r="E186" s="14" t="s">
        <v>56</v>
      </c>
      <c r="F186" s="14" t="s">
        <v>74</v>
      </c>
      <c r="G186" t="s">
        <v>77</v>
      </c>
      <c r="H186" t="s">
        <v>52</v>
      </c>
      <c r="I186" t="s">
        <v>34</v>
      </c>
      <c r="J186" s="10" t="s">
        <v>88</v>
      </c>
      <c r="K186" t="s">
        <v>63</v>
      </c>
      <c r="L186" t="s">
        <v>64</v>
      </c>
      <c r="M186" t="s">
        <v>35</v>
      </c>
      <c r="N186" t="s">
        <v>70</v>
      </c>
      <c r="P186" t="s">
        <v>36</v>
      </c>
      <c r="Q186" t="s">
        <v>186</v>
      </c>
      <c r="R186" t="s">
        <v>422</v>
      </c>
      <c r="S186" t="s">
        <v>41</v>
      </c>
      <c r="T186" s="17" t="s">
        <v>144</v>
      </c>
      <c r="U186" t="s">
        <v>140</v>
      </c>
      <c r="V186">
        <v>1</v>
      </c>
      <c r="W186">
        <v>5.7</v>
      </c>
    </row>
    <row r="187" spans="1:26" x14ac:dyDescent="0.25">
      <c r="A187" t="s">
        <v>32</v>
      </c>
      <c r="C187">
        <v>4</v>
      </c>
      <c r="D187" t="s">
        <v>33</v>
      </c>
      <c r="E187" s="14" t="s">
        <v>56</v>
      </c>
      <c r="F187" s="14" t="s">
        <v>74</v>
      </c>
      <c r="G187" t="s">
        <v>77</v>
      </c>
      <c r="H187" t="s">
        <v>53</v>
      </c>
      <c r="I187" t="s">
        <v>34</v>
      </c>
      <c r="J187" s="10" t="s">
        <v>88</v>
      </c>
      <c r="K187" t="s">
        <v>63</v>
      </c>
      <c r="L187" t="s">
        <v>64</v>
      </c>
      <c r="M187" t="s">
        <v>35</v>
      </c>
      <c r="N187" t="s">
        <v>70</v>
      </c>
      <c r="P187" t="s">
        <v>36</v>
      </c>
      <c r="Q187" t="s">
        <v>186</v>
      </c>
      <c r="R187" t="s">
        <v>423</v>
      </c>
      <c r="S187" t="s">
        <v>41</v>
      </c>
      <c r="T187" s="17" t="s">
        <v>138</v>
      </c>
      <c r="U187" t="s">
        <v>140</v>
      </c>
      <c r="V187">
        <v>1</v>
      </c>
      <c r="W187">
        <v>5.5</v>
      </c>
    </row>
    <row r="188" spans="1:26" x14ac:dyDescent="0.25">
      <c r="A188" t="s">
        <v>32</v>
      </c>
      <c r="C188">
        <v>4</v>
      </c>
      <c r="D188" t="s">
        <v>33</v>
      </c>
      <c r="E188" s="14" t="s">
        <v>56</v>
      </c>
      <c r="F188" s="14" t="s">
        <v>74</v>
      </c>
      <c r="G188" t="s">
        <v>77</v>
      </c>
      <c r="H188" t="s">
        <v>54</v>
      </c>
      <c r="I188" t="s">
        <v>34</v>
      </c>
      <c r="J188" s="10" t="s">
        <v>88</v>
      </c>
      <c r="K188" t="s">
        <v>63</v>
      </c>
      <c r="L188" t="s">
        <v>64</v>
      </c>
      <c r="M188" t="s">
        <v>35</v>
      </c>
      <c r="N188" t="s">
        <v>70</v>
      </c>
      <c r="P188" t="s">
        <v>36</v>
      </c>
      <c r="Q188" t="s">
        <v>186</v>
      </c>
      <c r="R188" t="s">
        <v>423</v>
      </c>
      <c r="S188" t="s">
        <v>41</v>
      </c>
      <c r="T188" s="17" t="s">
        <v>138</v>
      </c>
      <c r="U188" t="s">
        <v>140</v>
      </c>
      <c r="V188">
        <v>1</v>
      </c>
      <c r="W188">
        <v>4.9000000000000004</v>
      </c>
    </row>
    <row r="189" spans="1:26" x14ac:dyDescent="0.25">
      <c r="A189" t="s">
        <v>32</v>
      </c>
      <c r="C189">
        <v>2</v>
      </c>
      <c r="D189" t="s">
        <v>33</v>
      </c>
      <c r="E189" t="s">
        <v>55</v>
      </c>
      <c r="F189" s="14" t="s">
        <v>74</v>
      </c>
      <c r="G189" t="s">
        <v>77</v>
      </c>
      <c r="I189" t="s">
        <v>34</v>
      </c>
      <c r="J189" s="10" t="s">
        <v>88</v>
      </c>
      <c r="K189" t="s">
        <v>63</v>
      </c>
      <c r="L189" t="s">
        <v>64</v>
      </c>
      <c r="P189" t="s">
        <v>36</v>
      </c>
      <c r="Q189" t="s">
        <v>48</v>
      </c>
      <c r="R189" t="s">
        <v>159</v>
      </c>
      <c r="T189" s="17" t="s">
        <v>160</v>
      </c>
      <c r="U189" t="s">
        <v>161</v>
      </c>
      <c r="V189" s="21">
        <v>4</v>
      </c>
      <c r="W189" s="12">
        <v>3.7</v>
      </c>
      <c r="X189" s="12">
        <v>3.2</v>
      </c>
      <c r="Y189" s="12"/>
    </row>
    <row r="190" spans="1:26" x14ac:dyDescent="0.25">
      <c r="A190" t="s">
        <v>32</v>
      </c>
      <c r="C190">
        <v>2</v>
      </c>
      <c r="D190" t="s">
        <v>33</v>
      </c>
      <c r="E190" t="s">
        <v>55</v>
      </c>
      <c r="F190" s="14" t="s">
        <v>74</v>
      </c>
      <c r="G190" t="s">
        <v>77</v>
      </c>
      <c r="I190" t="s">
        <v>34</v>
      </c>
      <c r="J190" s="10" t="s">
        <v>88</v>
      </c>
      <c r="K190" t="s">
        <v>63</v>
      </c>
      <c r="L190" t="s">
        <v>64</v>
      </c>
      <c r="P190" t="s">
        <v>36</v>
      </c>
      <c r="Q190" t="s">
        <v>48</v>
      </c>
      <c r="R190" t="s">
        <v>159</v>
      </c>
      <c r="T190" s="17" t="s">
        <v>160</v>
      </c>
      <c r="U190" t="s">
        <v>161</v>
      </c>
      <c r="V190" s="21">
        <v>1</v>
      </c>
      <c r="W190" s="12">
        <v>3.9</v>
      </c>
      <c r="X190" s="12">
        <v>3.6</v>
      </c>
      <c r="Y190" s="12"/>
      <c r="Z190" s="12">
        <v>2</v>
      </c>
    </row>
    <row r="191" spans="1:26" x14ac:dyDescent="0.25">
      <c r="A191" t="s">
        <v>32</v>
      </c>
      <c r="C191">
        <v>2</v>
      </c>
      <c r="D191" t="s">
        <v>33</v>
      </c>
      <c r="E191" t="s">
        <v>55</v>
      </c>
      <c r="F191" s="14" t="s">
        <v>74</v>
      </c>
      <c r="G191" t="s">
        <v>77</v>
      </c>
      <c r="I191" t="s">
        <v>34</v>
      </c>
      <c r="J191" s="10" t="s">
        <v>88</v>
      </c>
      <c r="K191" t="s">
        <v>63</v>
      </c>
      <c r="L191" t="s">
        <v>64</v>
      </c>
      <c r="P191" t="s">
        <v>36</v>
      </c>
      <c r="Q191" t="s">
        <v>48</v>
      </c>
      <c r="R191" t="s">
        <v>159</v>
      </c>
      <c r="T191" s="17" t="s">
        <v>160</v>
      </c>
      <c r="U191" t="s">
        <v>161</v>
      </c>
      <c r="V191" s="21">
        <v>1</v>
      </c>
      <c r="W191" s="12">
        <v>3.9</v>
      </c>
      <c r="X191" s="12">
        <v>3.7</v>
      </c>
      <c r="Y191" s="12"/>
    </row>
    <row r="192" spans="1:26" x14ac:dyDescent="0.25">
      <c r="A192" t="s">
        <v>32</v>
      </c>
      <c r="C192">
        <v>2</v>
      </c>
      <c r="D192" t="s">
        <v>33</v>
      </c>
      <c r="E192" t="s">
        <v>55</v>
      </c>
      <c r="F192" s="14" t="s">
        <v>74</v>
      </c>
      <c r="G192" t="s">
        <v>77</v>
      </c>
      <c r="I192" t="s">
        <v>34</v>
      </c>
      <c r="J192" s="10" t="s">
        <v>88</v>
      </c>
      <c r="K192" t="s">
        <v>63</v>
      </c>
      <c r="L192" t="s">
        <v>64</v>
      </c>
      <c r="P192" t="s">
        <v>36</v>
      </c>
      <c r="Q192" t="s">
        <v>48</v>
      </c>
      <c r="R192" t="s">
        <v>159</v>
      </c>
      <c r="T192" s="17" t="s">
        <v>160</v>
      </c>
      <c r="U192" t="s">
        <v>161</v>
      </c>
      <c r="V192" s="21">
        <v>1</v>
      </c>
      <c r="W192" s="12">
        <v>3.4</v>
      </c>
      <c r="X192" s="12">
        <v>2.8</v>
      </c>
      <c r="Y192" s="12"/>
    </row>
    <row r="193" spans="1:26" x14ac:dyDescent="0.25">
      <c r="A193" t="s">
        <v>32</v>
      </c>
      <c r="C193">
        <v>2</v>
      </c>
      <c r="D193" t="s">
        <v>33</v>
      </c>
      <c r="E193" t="s">
        <v>55</v>
      </c>
      <c r="F193" s="14" t="s">
        <v>74</v>
      </c>
      <c r="G193" t="s">
        <v>77</v>
      </c>
      <c r="I193" t="s">
        <v>34</v>
      </c>
      <c r="J193" s="10" t="s">
        <v>88</v>
      </c>
      <c r="K193" t="s">
        <v>63</v>
      </c>
      <c r="L193" t="s">
        <v>64</v>
      </c>
      <c r="P193" t="s">
        <v>36</v>
      </c>
      <c r="Q193" t="s">
        <v>86</v>
      </c>
      <c r="R193" t="s">
        <v>412</v>
      </c>
      <c r="T193" s="17" t="s">
        <v>413</v>
      </c>
      <c r="U193" t="s">
        <v>414</v>
      </c>
      <c r="Z193">
        <v>823</v>
      </c>
    </row>
    <row r="194" spans="1:26" x14ac:dyDescent="0.25">
      <c r="A194" t="s">
        <v>32</v>
      </c>
      <c r="C194">
        <v>2</v>
      </c>
      <c r="D194" t="s">
        <v>33</v>
      </c>
      <c r="E194" t="s">
        <v>55</v>
      </c>
      <c r="F194" s="14" t="s">
        <v>74</v>
      </c>
      <c r="G194" t="s">
        <v>77</v>
      </c>
      <c r="I194" t="s">
        <v>34</v>
      </c>
      <c r="J194" s="10" t="s">
        <v>88</v>
      </c>
      <c r="K194" t="s">
        <v>63</v>
      </c>
      <c r="L194" t="s">
        <v>64</v>
      </c>
      <c r="P194" t="s">
        <v>36</v>
      </c>
      <c r="Q194" t="s">
        <v>37</v>
      </c>
      <c r="R194" t="s">
        <v>143</v>
      </c>
      <c r="T194" s="17" t="s">
        <v>141</v>
      </c>
      <c r="U194" t="s">
        <v>142</v>
      </c>
      <c r="V194" s="21">
        <v>1</v>
      </c>
      <c r="W194" s="12">
        <v>4.3</v>
      </c>
      <c r="X194" s="12">
        <v>3.2</v>
      </c>
      <c r="Y194" s="12"/>
    </row>
    <row r="195" spans="1:26" x14ac:dyDescent="0.25">
      <c r="A195" t="s">
        <v>32</v>
      </c>
      <c r="C195">
        <v>2</v>
      </c>
      <c r="D195" t="s">
        <v>33</v>
      </c>
      <c r="E195" t="s">
        <v>55</v>
      </c>
      <c r="F195" s="14" t="s">
        <v>74</v>
      </c>
      <c r="G195" t="s">
        <v>77</v>
      </c>
      <c r="I195" t="s">
        <v>34</v>
      </c>
      <c r="J195" s="10" t="s">
        <v>88</v>
      </c>
      <c r="K195" t="s">
        <v>63</v>
      </c>
      <c r="L195" t="s">
        <v>64</v>
      </c>
      <c r="P195" t="s">
        <v>36</v>
      </c>
      <c r="Q195" t="s">
        <v>37</v>
      </c>
      <c r="R195" t="s">
        <v>143</v>
      </c>
      <c r="T195" s="17" t="s">
        <v>141</v>
      </c>
      <c r="U195" t="s">
        <v>142</v>
      </c>
      <c r="V195" s="21">
        <v>1</v>
      </c>
      <c r="W195" s="12">
        <v>4</v>
      </c>
      <c r="X195" s="12">
        <v>3.2</v>
      </c>
      <c r="Y195" s="12"/>
    </row>
    <row r="196" spans="1:26" x14ac:dyDescent="0.25">
      <c r="A196" t="s">
        <v>32</v>
      </c>
      <c r="C196">
        <v>2</v>
      </c>
      <c r="D196" t="s">
        <v>33</v>
      </c>
      <c r="E196" t="s">
        <v>55</v>
      </c>
      <c r="F196" s="14" t="s">
        <v>74</v>
      </c>
      <c r="G196" t="s">
        <v>77</v>
      </c>
      <c r="I196" t="s">
        <v>34</v>
      </c>
      <c r="J196" s="10" t="s">
        <v>88</v>
      </c>
      <c r="K196" t="s">
        <v>63</v>
      </c>
      <c r="L196" t="s">
        <v>64</v>
      </c>
      <c r="P196" t="s">
        <v>36</v>
      </c>
      <c r="Q196" t="s">
        <v>37</v>
      </c>
      <c r="R196" t="s">
        <v>143</v>
      </c>
      <c r="T196" s="17" t="s">
        <v>141</v>
      </c>
      <c r="U196" t="s">
        <v>142</v>
      </c>
      <c r="V196" s="21">
        <v>1</v>
      </c>
      <c r="W196" s="12">
        <v>5.5</v>
      </c>
      <c r="X196" s="12">
        <v>4.0999999999999996</v>
      </c>
      <c r="Y196" s="12"/>
    </row>
    <row r="197" spans="1:26" x14ac:dyDescent="0.25">
      <c r="A197" t="s">
        <v>32</v>
      </c>
      <c r="C197">
        <v>2</v>
      </c>
      <c r="D197" t="s">
        <v>33</v>
      </c>
      <c r="E197" t="s">
        <v>55</v>
      </c>
      <c r="F197" s="14" t="s">
        <v>74</v>
      </c>
      <c r="G197" t="s">
        <v>77</v>
      </c>
      <c r="I197" t="s">
        <v>34</v>
      </c>
      <c r="J197" s="10" t="s">
        <v>88</v>
      </c>
      <c r="K197" t="s">
        <v>63</v>
      </c>
      <c r="L197" t="s">
        <v>64</v>
      </c>
      <c r="P197" t="s">
        <v>36</v>
      </c>
      <c r="Q197" t="s">
        <v>37</v>
      </c>
      <c r="R197" t="s">
        <v>143</v>
      </c>
      <c r="T197" s="17" t="s">
        <v>141</v>
      </c>
      <c r="U197" t="s">
        <v>142</v>
      </c>
      <c r="V197" s="21">
        <v>1</v>
      </c>
      <c r="W197" s="12">
        <v>4.5999999999999996</v>
      </c>
      <c r="X197" s="12">
        <v>3.6</v>
      </c>
      <c r="Y197" s="12"/>
    </row>
    <row r="198" spans="1:26" x14ac:dyDescent="0.25">
      <c r="A198" t="s">
        <v>32</v>
      </c>
      <c r="C198">
        <v>2</v>
      </c>
      <c r="D198" t="s">
        <v>33</v>
      </c>
      <c r="E198" t="s">
        <v>55</v>
      </c>
      <c r="F198" s="14" t="s">
        <v>74</v>
      </c>
      <c r="G198" t="s">
        <v>77</v>
      </c>
      <c r="I198" t="s">
        <v>34</v>
      </c>
      <c r="J198" s="10" t="s">
        <v>88</v>
      </c>
      <c r="K198" t="s">
        <v>63</v>
      </c>
      <c r="L198" t="s">
        <v>64</v>
      </c>
      <c r="P198" t="s">
        <v>36</v>
      </c>
      <c r="Q198" t="s">
        <v>37</v>
      </c>
      <c r="R198" t="s">
        <v>143</v>
      </c>
      <c r="T198" s="17" t="s">
        <v>141</v>
      </c>
      <c r="U198" t="s">
        <v>142</v>
      </c>
      <c r="V198" s="21">
        <v>1</v>
      </c>
      <c r="W198" s="12">
        <v>3.5</v>
      </c>
      <c r="X198" s="12">
        <v>2.9</v>
      </c>
      <c r="Y198" s="12"/>
      <c r="Z198" s="12">
        <v>4</v>
      </c>
    </row>
    <row r="199" spans="1:26" x14ac:dyDescent="0.25">
      <c r="A199" t="s">
        <v>32</v>
      </c>
      <c r="C199">
        <v>2</v>
      </c>
      <c r="D199" t="s">
        <v>33</v>
      </c>
      <c r="E199" t="s">
        <v>55</v>
      </c>
      <c r="F199" s="14" t="s">
        <v>74</v>
      </c>
      <c r="G199" t="s">
        <v>77</v>
      </c>
      <c r="I199" t="s">
        <v>34</v>
      </c>
      <c r="J199" s="10" t="s">
        <v>88</v>
      </c>
      <c r="K199" t="s">
        <v>63</v>
      </c>
      <c r="L199" t="s">
        <v>64</v>
      </c>
      <c r="P199" t="s">
        <v>36</v>
      </c>
      <c r="Q199" t="s">
        <v>37</v>
      </c>
      <c r="R199" t="s">
        <v>143</v>
      </c>
      <c r="T199" s="17" t="s">
        <v>141</v>
      </c>
      <c r="U199" t="s">
        <v>142</v>
      </c>
      <c r="V199" s="21">
        <v>1</v>
      </c>
      <c r="W199" s="12">
        <v>3.2</v>
      </c>
      <c r="X199" s="12">
        <v>2.6</v>
      </c>
      <c r="Y199" s="12"/>
    </row>
    <row r="200" spans="1:26" x14ac:dyDescent="0.25">
      <c r="A200" t="s">
        <v>32</v>
      </c>
      <c r="C200">
        <v>2</v>
      </c>
      <c r="D200" t="s">
        <v>33</v>
      </c>
      <c r="E200" t="s">
        <v>55</v>
      </c>
      <c r="F200" s="14" t="s">
        <v>74</v>
      </c>
      <c r="G200" t="s">
        <v>77</v>
      </c>
      <c r="I200" t="s">
        <v>34</v>
      </c>
      <c r="J200" s="10" t="s">
        <v>88</v>
      </c>
      <c r="K200" t="s">
        <v>63</v>
      </c>
      <c r="L200" t="s">
        <v>64</v>
      </c>
      <c r="P200" t="s">
        <v>36</v>
      </c>
      <c r="Q200" t="s">
        <v>37</v>
      </c>
      <c r="R200" t="s">
        <v>143</v>
      </c>
      <c r="T200" s="17" t="s">
        <v>141</v>
      </c>
      <c r="U200" t="s">
        <v>142</v>
      </c>
      <c r="V200" s="21">
        <v>1</v>
      </c>
      <c r="W200" s="12">
        <v>3.1</v>
      </c>
      <c r="X200" s="12">
        <v>2.4</v>
      </c>
      <c r="Y200" s="12"/>
    </row>
    <row r="201" spans="1:26" x14ac:dyDescent="0.25">
      <c r="A201" t="s">
        <v>32</v>
      </c>
      <c r="C201">
        <v>2</v>
      </c>
      <c r="D201" t="s">
        <v>33</v>
      </c>
      <c r="E201" t="s">
        <v>55</v>
      </c>
      <c r="F201" s="14" t="s">
        <v>74</v>
      </c>
      <c r="G201" t="s">
        <v>77</v>
      </c>
      <c r="I201" t="s">
        <v>34</v>
      </c>
      <c r="J201" s="10" t="s">
        <v>88</v>
      </c>
      <c r="K201" t="s">
        <v>63</v>
      </c>
      <c r="L201" t="s">
        <v>64</v>
      </c>
      <c r="P201" t="s">
        <v>36</v>
      </c>
      <c r="Q201" t="s">
        <v>37</v>
      </c>
      <c r="R201" t="s">
        <v>143</v>
      </c>
      <c r="T201" s="17" t="s">
        <v>141</v>
      </c>
      <c r="U201" t="s">
        <v>142</v>
      </c>
      <c r="V201" s="21">
        <v>1</v>
      </c>
      <c r="W201" s="12">
        <v>2.5</v>
      </c>
      <c r="X201" s="12">
        <v>2.1</v>
      </c>
      <c r="Y201" s="12"/>
    </row>
    <row r="202" spans="1:26" x14ac:dyDescent="0.25">
      <c r="A202" t="s">
        <v>32</v>
      </c>
      <c r="C202">
        <v>2</v>
      </c>
      <c r="D202" t="s">
        <v>33</v>
      </c>
      <c r="E202" t="s">
        <v>55</v>
      </c>
      <c r="F202" s="14" t="s">
        <v>74</v>
      </c>
      <c r="G202" t="s">
        <v>77</v>
      </c>
      <c r="I202" t="s">
        <v>34</v>
      </c>
      <c r="J202" s="10" t="s">
        <v>88</v>
      </c>
      <c r="K202" t="s">
        <v>63</v>
      </c>
      <c r="L202" t="s">
        <v>64</v>
      </c>
      <c r="P202" t="s">
        <v>36</v>
      </c>
      <c r="Q202" t="s">
        <v>37</v>
      </c>
      <c r="R202" t="s">
        <v>143</v>
      </c>
      <c r="T202" s="17" t="s">
        <v>141</v>
      </c>
      <c r="U202" t="s">
        <v>142</v>
      </c>
      <c r="V202" s="21">
        <v>1</v>
      </c>
      <c r="W202" s="12">
        <v>3</v>
      </c>
      <c r="X202" s="12">
        <v>2.5</v>
      </c>
      <c r="Y202" s="12"/>
    </row>
    <row r="203" spans="1:26" x14ac:dyDescent="0.25">
      <c r="A203" t="s">
        <v>32</v>
      </c>
      <c r="C203">
        <v>2</v>
      </c>
      <c r="D203" t="s">
        <v>33</v>
      </c>
      <c r="E203" t="s">
        <v>55</v>
      </c>
      <c r="F203" s="14" t="s">
        <v>74</v>
      </c>
      <c r="G203" t="s">
        <v>77</v>
      </c>
      <c r="I203" t="s">
        <v>34</v>
      </c>
      <c r="J203" s="10" t="s">
        <v>88</v>
      </c>
      <c r="K203" t="s">
        <v>63</v>
      </c>
      <c r="L203" t="s">
        <v>64</v>
      </c>
      <c r="P203" t="s">
        <v>36</v>
      </c>
      <c r="Q203" t="s">
        <v>37</v>
      </c>
      <c r="R203" t="s">
        <v>143</v>
      </c>
      <c r="T203" s="17" t="s">
        <v>141</v>
      </c>
      <c r="U203" t="s">
        <v>142</v>
      </c>
      <c r="V203">
        <v>1</v>
      </c>
      <c r="W203">
        <v>7</v>
      </c>
      <c r="X203">
        <v>5.4</v>
      </c>
      <c r="Z203">
        <v>3</v>
      </c>
    </row>
    <row r="204" spans="1:26" x14ac:dyDescent="0.25">
      <c r="A204" t="s">
        <v>32</v>
      </c>
      <c r="C204">
        <v>2</v>
      </c>
      <c r="D204" t="s">
        <v>33</v>
      </c>
      <c r="E204" t="s">
        <v>55</v>
      </c>
      <c r="F204" s="14" t="s">
        <v>74</v>
      </c>
      <c r="G204" t="s">
        <v>77</v>
      </c>
      <c r="I204" t="s">
        <v>34</v>
      </c>
      <c r="J204" s="10" t="s">
        <v>88</v>
      </c>
      <c r="K204" t="s">
        <v>63</v>
      </c>
      <c r="L204" t="s">
        <v>64</v>
      </c>
      <c r="P204" t="s">
        <v>36</v>
      </c>
      <c r="Q204" t="s">
        <v>37</v>
      </c>
      <c r="R204" t="s">
        <v>143</v>
      </c>
      <c r="T204" s="17" t="s">
        <v>141</v>
      </c>
      <c r="U204" t="s">
        <v>142</v>
      </c>
      <c r="V204">
        <v>1</v>
      </c>
      <c r="W204">
        <v>7.2</v>
      </c>
      <c r="X204">
        <v>5.3</v>
      </c>
      <c r="Z204">
        <v>2</v>
      </c>
    </row>
    <row r="205" spans="1:26" x14ac:dyDescent="0.25">
      <c r="A205" t="s">
        <v>32</v>
      </c>
      <c r="C205">
        <v>2</v>
      </c>
      <c r="D205" t="s">
        <v>33</v>
      </c>
      <c r="E205" t="s">
        <v>55</v>
      </c>
      <c r="F205" s="14" t="s">
        <v>74</v>
      </c>
      <c r="G205" t="s">
        <v>77</v>
      </c>
      <c r="H205" t="s">
        <v>103</v>
      </c>
      <c r="I205" t="s">
        <v>34</v>
      </c>
      <c r="J205" s="10" t="s">
        <v>88</v>
      </c>
      <c r="K205" t="s">
        <v>63</v>
      </c>
      <c r="L205" t="s">
        <v>64</v>
      </c>
      <c r="P205" t="s">
        <v>36</v>
      </c>
      <c r="Q205" t="s">
        <v>186</v>
      </c>
      <c r="R205" t="s">
        <v>423</v>
      </c>
      <c r="T205" s="17" t="s">
        <v>138</v>
      </c>
      <c r="U205" t="s">
        <v>140</v>
      </c>
      <c r="V205">
        <v>1</v>
      </c>
      <c r="W205">
        <v>5.4</v>
      </c>
    </row>
    <row r="206" spans="1:26" x14ac:dyDescent="0.25">
      <c r="A206" t="s">
        <v>32</v>
      </c>
      <c r="C206">
        <v>2</v>
      </c>
      <c r="D206" t="s">
        <v>33</v>
      </c>
      <c r="E206" t="s">
        <v>55</v>
      </c>
      <c r="F206" s="14" t="s">
        <v>74</v>
      </c>
      <c r="G206" t="s">
        <v>77</v>
      </c>
      <c r="H206" t="s">
        <v>104</v>
      </c>
      <c r="I206" t="s">
        <v>34</v>
      </c>
      <c r="J206" s="10" t="s">
        <v>88</v>
      </c>
      <c r="K206" t="s">
        <v>63</v>
      </c>
      <c r="L206" t="s">
        <v>64</v>
      </c>
      <c r="P206" t="s">
        <v>36</v>
      </c>
      <c r="Q206" t="s">
        <v>186</v>
      </c>
      <c r="R206" t="s">
        <v>423</v>
      </c>
      <c r="T206" s="17" t="s">
        <v>138</v>
      </c>
      <c r="U206" t="s">
        <v>140</v>
      </c>
      <c r="V206">
        <v>1</v>
      </c>
      <c r="W206">
        <v>5.3</v>
      </c>
    </row>
    <row r="207" spans="1:26" x14ac:dyDescent="0.25">
      <c r="A207" t="s">
        <v>32</v>
      </c>
      <c r="C207">
        <v>1</v>
      </c>
      <c r="D207" t="s">
        <v>33</v>
      </c>
      <c r="E207" s="14" t="s">
        <v>57</v>
      </c>
      <c r="F207" s="14" t="s">
        <v>74</v>
      </c>
      <c r="G207" t="s">
        <v>77</v>
      </c>
      <c r="I207" t="s">
        <v>34</v>
      </c>
      <c r="J207" s="10" t="s">
        <v>88</v>
      </c>
      <c r="K207" t="s">
        <v>63</v>
      </c>
      <c r="L207" t="s">
        <v>71</v>
      </c>
      <c r="P207" t="s">
        <v>36</v>
      </c>
      <c r="Q207" t="s">
        <v>85</v>
      </c>
      <c r="R207" t="s">
        <v>100</v>
      </c>
      <c r="T207" s="17" t="s">
        <v>91</v>
      </c>
      <c r="U207" t="s">
        <v>92</v>
      </c>
      <c r="V207">
        <v>1</v>
      </c>
      <c r="Z207">
        <v>4</v>
      </c>
    </row>
    <row r="208" spans="1:26" x14ac:dyDescent="0.25">
      <c r="A208" t="s">
        <v>32</v>
      </c>
      <c r="C208">
        <v>1</v>
      </c>
      <c r="D208" t="s">
        <v>33</v>
      </c>
      <c r="E208" s="14" t="s">
        <v>57</v>
      </c>
      <c r="F208" s="14" t="s">
        <v>74</v>
      </c>
      <c r="G208" t="s">
        <v>77</v>
      </c>
      <c r="I208" t="s">
        <v>34</v>
      </c>
      <c r="J208" s="10" t="s">
        <v>88</v>
      </c>
      <c r="K208" t="s">
        <v>63</v>
      </c>
      <c r="L208" t="s">
        <v>71</v>
      </c>
      <c r="P208" t="s">
        <v>36</v>
      </c>
      <c r="Q208" t="s">
        <v>85</v>
      </c>
      <c r="R208" t="s">
        <v>100</v>
      </c>
      <c r="T208" s="17" t="s">
        <v>91</v>
      </c>
      <c r="U208" t="s">
        <v>92</v>
      </c>
      <c r="V208">
        <v>1</v>
      </c>
      <c r="Z208">
        <v>1</v>
      </c>
    </row>
    <row r="209" spans="1:26" x14ac:dyDescent="0.25">
      <c r="A209" t="s">
        <v>32</v>
      </c>
      <c r="C209">
        <v>1</v>
      </c>
      <c r="D209" t="s">
        <v>33</v>
      </c>
      <c r="E209" s="14" t="s">
        <v>57</v>
      </c>
      <c r="F209" s="14" t="s">
        <v>74</v>
      </c>
      <c r="G209" t="s">
        <v>77</v>
      </c>
      <c r="I209" t="s">
        <v>34</v>
      </c>
      <c r="J209" s="10" t="s">
        <v>88</v>
      </c>
      <c r="K209" t="s">
        <v>63</v>
      </c>
      <c r="L209" t="s">
        <v>71</v>
      </c>
      <c r="P209" t="s">
        <v>36</v>
      </c>
      <c r="Q209" t="s">
        <v>86</v>
      </c>
      <c r="R209" t="s">
        <v>412</v>
      </c>
      <c r="T209" s="17" t="s">
        <v>413</v>
      </c>
      <c r="U209" t="s">
        <v>414</v>
      </c>
      <c r="Z209">
        <v>586</v>
      </c>
    </row>
    <row r="210" spans="1:26" x14ac:dyDescent="0.25">
      <c r="A210" t="s">
        <v>32</v>
      </c>
      <c r="C210">
        <v>1</v>
      </c>
      <c r="D210" t="s">
        <v>33</v>
      </c>
      <c r="E210" s="14" t="s">
        <v>57</v>
      </c>
      <c r="F210" s="14" t="s">
        <v>74</v>
      </c>
      <c r="G210" t="s">
        <v>77</v>
      </c>
      <c r="I210" t="s">
        <v>34</v>
      </c>
      <c r="J210" s="10" t="s">
        <v>88</v>
      </c>
      <c r="K210" t="s">
        <v>63</v>
      </c>
      <c r="L210" t="s">
        <v>71</v>
      </c>
      <c r="P210" t="s">
        <v>36</v>
      </c>
      <c r="Q210" t="s">
        <v>48</v>
      </c>
      <c r="R210" t="s">
        <v>159</v>
      </c>
      <c r="T210" s="17" t="s">
        <v>160</v>
      </c>
      <c r="U210" t="s">
        <v>161</v>
      </c>
      <c r="V210" s="21">
        <v>3</v>
      </c>
      <c r="W210" s="12">
        <v>3.6</v>
      </c>
      <c r="X210" s="12">
        <v>2.9</v>
      </c>
      <c r="Y210" s="12"/>
    </row>
    <row r="211" spans="1:26" x14ac:dyDescent="0.25">
      <c r="A211" t="s">
        <v>32</v>
      </c>
      <c r="C211">
        <v>1</v>
      </c>
      <c r="D211" t="s">
        <v>33</v>
      </c>
      <c r="E211" s="14" t="s">
        <v>57</v>
      </c>
      <c r="F211" s="14" t="s">
        <v>74</v>
      </c>
      <c r="G211" t="s">
        <v>77</v>
      </c>
      <c r="I211" t="s">
        <v>34</v>
      </c>
      <c r="J211" s="10" t="s">
        <v>88</v>
      </c>
      <c r="K211" t="s">
        <v>63</v>
      </c>
      <c r="L211" t="s">
        <v>71</v>
      </c>
      <c r="P211" t="s">
        <v>36</v>
      </c>
      <c r="Q211" t="s">
        <v>48</v>
      </c>
      <c r="R211" t="s">
        <v>159</v>
      </c>
      <c r="T211" s="17" t="s">
        <v>160</v>
      </c>
      <c r="U211" t="s">
        <v>161</v>
      </c>
      <c r="V211" s="21">
        <v>1</v>
      </c>
      <c r="W211" s="12">
        <v>3.7</v>
      </c>
      <c r="X211" s="12">
        <v>3.2</v>
      </c>
      <c r="Y211" s="12"/>
    </row>
    <row r="212" spans="1:26" x14ac:dyDescent="0.25">
      <c r="A212" t="s">
        <v>32</v>
      </c>
      <c r="C212">
        <v>1</v>
      </c>
      <c r="D212" t="s">
        <v>33</v>
      </c>
      <c r="E212" s="14" t="s">
        <v>57</v>
      </c>
      <c r="F212" s="14" t="s">
        <v>74</v>
      </c>
      <c r="G212" t="s">
        <v>77</v>
      </c>
      <c r="I212" t="s">
        <v>34</v>
      </c>
      <c r="J212" s="10" t="s">
        <v>88</v>
      </c>
      <c r="K212" t="s">
        <v>63</v>
      </c>
      <c r="L212" t="s">
        <v>71</v>
      </c>
      <c r="P212" t="s">
        <v>36</v>
      </c>
      <c r="Q212" t="s">
        <v>48</v>
      </c>
      <c r="R212" t="s">
        <v>159</v>
      </c>
      <c r="T212" s="17" t="s">
        <v>160</v>
      </c>
      <c r="U212" t="s">
        <v>161</v>
      </c>
      <c r="V212" s="21">
        <v>1</v>
      </c>
      <c r="W212" s="12">
        <v>3.5</v>
      </c>
      <c r="X212" s="12">
        <v>29</v>
      </c>
      <c r="Y212" s="12"/>
      <c r="Z212" s="12">
        <v>3</v>
      </c>
    </row>
    <row r="213" spans="1:26" x14ac:dyDescent="0.25">
      <c r="A213" t="s">
        <v>32</v>
      </c>
      <c r="C213">
        <v>1</v>
      </c>
      <c r="D213" t="s">
        <v>33</v>
      </c>
      <c r="E213" s="14" t="s">
        <v>57</v>
      </c>
      <c r="F213" s="14" t="s">
        <v>74</v>
      </c>
      <c r="G213" t="s">
        <v>77</v>
      </c>
      <c r="I213" t="s">
        <v>34</v>
      </c>
      <c r="J213" s="10" t="s">
        <v>88</v>
      </c>
      <c r="K213" t="s">
        <v>63</v>
      </c>
      <c r="L213" t="s">
        <v>71</v>
      </c>
      <c r="P213" t="s">
        <v>36</v>
      </c>
      <c r="Q213" t="s">
        <v>48</v>
      </c>
      <c r="R213" t="s">
        <v>159</v>
      </c>
      <c r="T213" s="17" t="s">
        <v>160</v>
      </c>
      <c r="U213" t="s">
        <v>161</v>
      </c>
      <c r="V213" s="21">
        <v>1</v>
      </c>
      <c r="W213" s="12">
        <v>3.4</v>
      </c>
      <c r="X213" s="12">
        <v>2.8</v>
      </c>
      <c r="Y213" s="12"/>
    </row>
    <row r="214" spans="1:26" x14ac:dyDescent="0.25">
      <c r="A214" t="s">
        <v>32</v>
      </c>
      <c r="C214">
        <v>1</v>
      </c>
      <c r="D214" t="s">
        <v>33</v>
      </c>
      <c r="E214" s="14" t="s">
        <v>57</v>
      </c>
      <c r="F214" s="14" t="s">
        <v>74</v>
      </c>
      <c r="G214" t="s">
        <v>77</v>
      </c>
      <c r="I214" t="s">
        <v>34</v>
      </c>
      <c r="J214" s="10" t="s">
        <v>88</v>
      </c>
      <c r="K214" t="s">
        <v>63</v>
      </c>
      <c r="L214" t="s">
        <v>71</v>
      </c>
      <c r="P214" t="s">
        <v>36</v>
      </c>
      <c r="Q214" t="s">
        <v>48</v>
      </c>
      <c r="R214" t="s">
        <v>159</v>
      </c>
      <c r="T214" s="17" t="s">
        <v>160</v>
      </c>
      <c r="U214" t="s">
        <v>161</v>
      </c>
      <c r="V214" s="21">
        <v>1</v>
      </c>
      <c r="W214" s="12">
        <v>3.6</v>
      </c>
      <c r="X214" s="12">
        <v>3</v>
      </c>
      <c r="Y214" s="12"/>
    </row>
    <row r="215" spans="1:26" x14ac:dyDescent="0.25">
      <c r="A215" t="s">
        <v>32</v>
      </c>
      <c r="C215">
        <v>1</v>
      </c>
      <c r="D215" t="s">
        <v>33</v>
      </c>
      <c r="E215" s="14" t="s">
        <v>57</v>
      </c>
      <c r="F215" s="14" t="s">
        <v>74</v>
      </c>
      <c r="G215" t="s">
        <v>77</v>
      </c>
      <c r="I215" t="s">
        <v>34</v>
      </c>
      <c r="J215" s="10" t="s">
        <v>88</v>
      </c>
      <c r="K215" t="s">
        <v>63</v>
      </c>
      <c r="L215" t="s">
        <v>71</v>
      </c>
      <c r="P215" t="s">
        <v>36</v>
      </c>
      <c r="Q215" t="s">
        <v>196</v>
      </c>
      <c r="R215" t="s">
        <v>359</v>
      </c>
      <c r="T215" s="17" t="s">
        <v>426</v>
      </c>
      <c r="U215" t="s">
        <v>105</v>
      </c>
      <c r="V215">
        <v>1</v>
      </c>
      <c r="W215">
        <v>9.5</v>
      </c>
      <c r="X215">
        <v>7.8</v>
      </c>
      <c r="Z215">
        <v>12</v>
      </c>
    </row>
    <row r="216" spans="1:26" x14ac:dyDescent="0.25">
      <c r="A216" t="s">
        <v>32</v>
      </c>
      <c r="C216">
        <v>1</v>
      </c>
      <c r="D216" t="s">
        <v>33</v>
      </c>
      <c r="E216" s="14" t="s">
        <v>57</v>
      </c>
      <c r="F216" s="14" t="s">
        <v>74</v>
      </c>
      <c r="G216" t="s">
        <v>77</v>
      </c>
      <c r="I216" t="s">
        <v>34</v>
      </c>
      <c r="J216" s="10" t="s">
        <v>88</v>
      </c>
      <c r="K216" t="s">
        <v>63</v>
      </c>
      <c r="L216" t="s">
        <v>71</v>
      </c>
      <c r="P216" t="s">
        <v>36</v>
      </c>
      <c r="Q216" t="s">
        <v>196</v>
      </c>
      <c r="R216" t="s">
        <v>359</v>
      </c>
      <c r="T216" s="17" t="s">
        <v>426</v>
      </c>
      <c r="U216" t="s">
        <v>105</v>
      </c>
      <c r="V216">
        <v>1</v>
      </c>
      <c r="W216">
        <v>8.1</v>
      </c>
      <c r="X216">
        <v>6.7</v>
      </c>
      <c r="Z216">
        <v>9</v>
      </c>
    </row>
    <row r="217" spans="1:26" x14ac:dyDescent="0.25">
      <c r="A217" t="s">
        <v>32</v>
      </c>
      <c r="C217">
        <v>1</v>
      </c>
      <c r="D217" t="s">
        <v>33</v>
      </c>
      <c r="E217" s="14" t="s">
        <v>57</v>
      </c>
      <c r="F217" s="14" t="s">
        <v>74</v>
      </c>
      <c r="G217" t="s">
        <v>77</v>
      </c>
      <c r="I217" t="s">
        <v>34</v>
      </c>
      <c r="J217" s="10" t="s">
        <v>88</v>
      </c>
      <c r="K217" t="s">
        <v>63</v>
      </c>
      <c r="L217" t="s">
        <v>71</v>
      </c>
      <c r="P217" t="s">
        <v>36</v>
      </c>
      <c r="Q217" t="s">
        <v>196</v>
      </c>
      <c r="R217" t="s">
        <v>359</v>
      </c>
      <c r="T217" s="17" t="s">
        <v>426</v>
      </c>
      <c r="U217" t="s">
        <v>105</v>
      </c>
      <c r="V217">
        <v>1</v>
      </c>
      <c r="W217">
        <v>7.6</v>
      </c>
      <c r="X217">
        <v>6.1</v>
      </c>
      <c r="Z217">
        <v>5</v>
      </c>
    </row>
    <row r="218" spans="1:26" x14ac:dyDescent="0.25">
      <c r="A218" t="s">
        <v>32</v>
      </c>
      <c r="C218">
        <v>1</v>
      </c>
      <c r="D218" t="s">
        <v>33</v>
      </c>
      <c r="E218" s="14" t="s">
        <v>57</v>
      </c>
      <c r="F218" s="14" t="s">
        <v>74</v>
      </c>
      <c r="G218" t="s">
        <v>77</v>
      </c>
      <c r="I218" t="s">
        <v>34</v>
      </c>
      <c r="J218" s="10" t="s">
        <v>88</v>
      </c>
      <c r="K218" t="s">
        <v>63</v>
      </c>
      <c r="L218" t="s">
        <v>71</v>
      </c>
      <c r="P218" t="s">
        <v>36</v>
      </c>
      <c r="Q218" t="s">
        <v>196</v>
      </c>
      <c r="R218" t="s">
        <v>359</v>
      </c>
      <c r="T218" s="17" t="s">
        <v>426</v>
      </c>
      <c r="U218" t="s">
        <v>105</v>
      </c>
      <c r="V218">
        <v>1</v>
      </c>
      <c r="W218">
        <v>6.3</v>
      </c>
      <c r="X218">
        <v>5.2</v>
      </c>
      <c r="Z218">
        <v>3</v>
      </c>
    </row>
    <row r="219" spans="1:26" x14ac:dyDescent="0.25">
      <c r="A219" t="s">
        <v>32</v>
      </c>
      <c r="C219">
        <v>1</v>
      </c>
      <c r="D219" t="s">
        <v>33</v>
      </c>
      <c r="E219" s="14" t="s">
        <v>57</v>
      </c>
      <c r="F219" s="14" t="s">
        <v>74</v>
      </c>
      <c r="G219" t="s">
        <v>77</v>
      </c>
      <c r="I219" t="s">
        <v>34</v>
      </c>
      <c r="J219" s="10" t="s">
        <v>88</v>
      </c>
      <c r="K219" t="s">
        <v>63</v>
      </c>
      <c r="L219" t="s">
        <v>71</v>
      </c>
      <c r="P219" t="s">
        <v>36</v>
      </c>
      <c r="Q219" t="s">
        <v>196</v>
      </c>
      <c r="R219" t="s">
        <v>359</v>
      </c>
      <c r="T219" s="17" t="s">
        <v>426</v>
      </c>
      <c r="U219" t="s">
        <v>105</v>
      </c>
      <c r="V219">
        <v>1</v>
      </c>
      <c r="W219">
        <v>5.5</v>
      </c>
      <c r="X219">
        <v>4.9000000000000004</v>
      </c>
      <c r="Z219">
        <v>3</v>
      </c>
    </row>
    <row r="220" spans="1:26" x14ac:dyDescent="0.25">
      <c r="A220" t="s">
        <v>32</v>
      </c>
      <c r="C220">
        <v>1</v>
      </c>
      <c r="D220" t="s">
        <v>33</v>
      </c>
      <c r="E220" s="14" t="s">
        <v>57</v>
      </c>
      <c r="F220" s="14" t="s">
        <v>74</v>
      </c>
      <c r="G220" t="s">
        <v>77</v>
      </c>
      <c r="I220" t="s">
        <v>34</v>
      </c>
      <c r="J220" s="10" t="s">
        <v>88</v>
      </c>
      <c r="K220" t="s">
        <v>63</v>
      </c>
      <c r="L220" t="s">
        <v>71</v>
      </c>
      <c r="P220" t="s">
        <v>36</v>
      </c>
      <c r="Q220" t="s">
        <v>196</v>
      </c>
      <c r="R220" t="s">
        <v>359</v>
      </c>
      <c r="T220" s="17" t="s">
        <v>426</v>
      </c>
      <c r="U220" t="s">
        <v>105</v>
      </c>
      <c r="V220">
        <v>1</v>
      </c>
      <c r="W220">
        <v>6.5</v>
      </c>
      <c r="X220">
        <v>5.4</v>
      </c>
      <c r="Z220">
        <v>5</v>
      </c>
    </row>
    <row r="221" spans="1:26" x14ac:dyDescent="0.25">
      <c r="A221" t="s">
        <v>32</v>
      </c>
      <c r="C221">
        <v>1</v>
      </c>
      <c r="D221" t="s">
        <v>33</v>
      </c>
      <c r="E221" s="14" t="s">
        <v>57</v>
      </c>
      <c r="F221" s="14" t="s">
        <v>74</v>
      </c>
      <c r="G221" t="s">
        <v>77</v>
      </c>
      <c r="I221" t="s">
        <v>34</v>
      </c>
      <c r="J221" s="10" t="s">
        <v>88</v>
      </c>
      <c r="K221" t="s">
        <v>63</v>
      </c>
      <c r="L221" t="s">
        <v>71</v>
      </c>
      <c r="P221" t="s">
        <v>36</v>
      </c>
      <c r="Q221" t="s">
        <v>196</v>
      </c>
      <c r="R221" t="s">
        <v>359</v>
      </c>
      <c r="T221" s="17" t="s">
        <v>426</v>
      </c>
      <c r="U221" t="s">
        <v>105</v>
      </c>
      <c r="V221">
        <v>1</v>
      </c>
      <c r="W221">
        <v>4.3</v>
      </c>
      <c r="X221">
        <v>3.9</v>
      </c>
      <c r="Z221">
        <v>1</v>
      </c>
    </row>
    <row r="222" spans="1:26" x14ac:dyDescent="0.25">
      <c r="A222" t="s">
        <v>32</v>
      </c>
      <c r="C222">
        <v>1</v>
      </c>
      <c r="D222" t="s">
        <v>33</v>
      </c>
      <c r="E222" s="14" t="s">
        <v>57</v>
      </c>
      <c r="F222" s="14" t="s">
        <v>74</v>
      </c>
      <c r="G222" t="s">
        <v>77</v>
      </c>
      <c r="I222" t="s">
        <v>34</v>
      </c>
      <c r="J222" s="10" t="s">
        <v>88</v>
      </c>
      <c r="K222" t="s">
        <v>63</v>
      </c>
      <c r="L222" t="s">
        <v>71</v>
      </c>
      <c r="P222" t="s">
        <v>36</v>
      </c>
      <c r="Q222" t="s">
        <v>37</v>
      </c>
      <c r="R222" t="s">
        <v>143</v>
      </c>
      <c r="T222" s="17" t="s">
        <v>141</v>
      </c>
      <c r="U222" t="s">
        <v>142</v>
      </c>
      <c r="V222" s="21">
        <v>1</v>
      </c>
      <c r="W222" s="12">
        <v>5.5</v>
      </c>
      <c r="X222" s="12">
        <v>4.3</v>
      </c>
      <c r="Y222" s="12"/>
    </row>
    <row r="223" spans="1:26" x14ac:dyDescent="0.25">
      <c r="A223" t="s">
        <v>32</v>
      </c>
      <c r="C223">
        <v>1</v>
      </c>
      <c r="D223" t="s">
        <v>33</v>
      </c>
      <c r="E223" s="14" t="s">
        <v>57</v>
      </c>
      <c r="F223" s="14" t="s">
        <v>74</v>
      </c>
      <c r="G223" t="s">
        <v>77</v>
      </c>
      <c r="I223" t="s">
        <v>34</v>
      </c>
      <c r="J223" s="10" t="s">
        <v>88</v>
      </c>
      <c r="K223" t="s">
        <v>63</v>
      </c>
      <c r="L223" t="s">
        <v>71</v>
      </c>
      <c r="P223" t="s">
        <v>36</v>
      </c>
      <c r="Q223" t="s">
        <v>37</v>
      </c>
      <c r="R223" t="s">
        <v>143</v>
      </c>
      <c r="T223" s="17" t="s">
        <v>141</v>
      </c>
      <c r="U223" t="s">
        <v>142</v>
      </c>
      <c r="V223" s="21">
        <v>1</v>
      </c>
      <c r="W223" s="12">
        <v>5.6</v>
      </c>
      <c r="X223" s="12">
        <v>4.0999999999999996</v>
      </c>
      <c r="Y223" s="12"/>
    </row>
    <row r="224" spans="1:26" x14ac:dyDescent="0.25">
      <c r="A224" t="s">
        <v>32</v>
      </c>
      <c r="C224">
        <v>1</v>
      </c>
      <c r="D224" t="s">
        <v>33</v>
      </c>
      <c r="E224" s="14" t="s">
        <v>57</v>
      </c>
      <c r="F224" s="14" t="s">
        <v>74</v>
      </c>
      <c r="G224" t="s">
        <v>77</v>
      </c>
      <c r="I224" t="s">
        <v>34</v>
      </c>
      <c r="J224" s="10" t="s">
        <v>88</v>
      </c>
      <c r="K224" t="s">
        <v>63</v>
      </c>
      <c r="L224" t="s">
        <v>71</v>
      </c>
      <c r="P224" t="s">
        <v>36</v>
      </c>
      <c r="Q224" t="s">
        <v>37</v>
      </c>
      <c r="R224" t="s">
        <v>143</v>
      </c>
      <c r="T224" s="17" t="s">
        <v>141</v>
      </c>
      <c r="U224" t="s">
        <v>142</v>
      </c>
      <c r="V224" s="21">
        <v>1</v>
      </c>
      <c r="W224" s="12">
        <v>5.9</v>
      </c>
      <c r="X224" s="12">
        <v>4.5</v>
      </c>
      <c r="Y224" s="12"/>
    </row>
    <row r="225" spans="1:26" x14ac:dyDescent="0.25">
      <c r="A225" t="s">
        <v>32</v>
      </c>
      <c r="C225">
        <v>1</v>
      </c>
      <c r="D225" t="s">
        <v>33</v>
      </c>
      <c r="E225" s="14" t="s">
        <v>57</v>
      </c>
      <c r="F225" s="14" t="s">
        <v>74</v>
      </c>
      <c r="G225" t="s">
        <v>77</v>
      </c>
      <c r="I225" t="s">
        <v>34</v>
      </c>
      <c r="J225" s="10" t="s">
        <v>88</v>
      </c>
      <c r="K225" t="s">
        <v>63</v>
      </c>
      <c r="L225" t="s">
        <v>71</v>
      </c>
      <c r="P225" t="s">
        <v>36</v>
      </c>
      <c r="Q225" t="s">
        <v>37</v>
      </c>
      <c r="R225" t="s">
        <v>143</v>
      </c>
      <c r="T225" s="17" t="s">
        <v>141</v>
      </c>
      <c r="U225" t="s">
        <v>142</v>
      </c>
      <c r="V225" s="21">
        <v>1</v>
      </c>
      <c r="W225" s="12">
        <v>5.2</v>
      </c>
      <c r="X225" s="12">
        <v>3.9</v>
      </c>
      <c r="Y225" s="12"/>
    </row>
    <row r="226" spans="1:26" x14ac:dyDescent="0.25">
      <c r="A226" t="s">
        <v>32</v>
      </c>
      <c r="C226">
        <v>1</v>
      </c>
      <c r="D226" t="s">
        <v>33</v>
      </c>
      <c r="E226" s="14" t="s">
        <v>57</v>
      </c>
      <c r="F226" s="14" t="s">
        <v>74</v>
      </c>
      <c r="G226" t="s">
        <v>77</v>
      </c>
      <c r="I226" t="s">
        <v>34</v>
      </c>
      <c r="J226" s="10" t="s">
        <v>88</v>
      </c>
      <c r="K226" t="s">
        <v>63</v>
      </c>
      <c r="L226" t="s">
        <v>71</v>
      </c>
      <c r="P226" t="s">
        <v>36</v>
      </c>
      <c r="Q226" t="s">
        <v>37</v>
      </c>
      <c r="R226" t="s">
        <v>143</v>
      </c>
      <c r="T226" s="17" t="s">
        <v>141</v>
      </c>
      <c r="U226" t="s">
        <v>142</v>
      </c>
      <c r="V226" s="21">
        <v>1</v>
      </c>
      <c r="W226" s="12">
        <v>4.8</v>
      </c>
      <c r="X226" s="12">
        <v>3.5</v>
      </c>
      <c r="Y226" s="12"/>
      <c r="Z226" s="12">
        <v>9</v>
      </c>
    </row>
    <row r="227" spans="1:26" x14ac:dyDescent="0.25">
      <c r="A227" t="s">
        <v>32</v>
      </c>
      <c r="C227">
        <v>1</v>
      </c>
      <c r="D227" t="s">
        <v>33</v>
      </c>
      <c r="E227" s="14" t="s">
        <v>57</v>
      </c>
      <c r="F227" s="14" t="s">
        <v>74</v>
      </c>
      <c r="G227" t="s">
        <v>77</v>
      </c>
      <c r="I227" t="s">
        <v>34</v>
      </c>
      <c r="J227" s="10" t="s">
        <v>88</v>
      </c>
      <c r="K227" t="s">
        <v>63</v>
      </c>
      <c r="L227" t="s">
        <v>71</v>
      </c>
      <c r="P227" t="s">
        <v>36</v>
      </c>
      <c r="Q227" t="s">
        <v>37</v>
      </c>
      <c r="R227" t="s">
        <v>143</v>
      </c>
      <c r="T227" s="17" t="s">
        <v>141</v>
      </c>
      <c r="U227" t="s">
        <v>142</v>
      </c>
      <c r="V227" s="21">
        <v>1</v>
      </c>
      <c r="W227" s="12">
        <v>5.0999999999999996</v>
      </c>
      <c r="X227" s="12">
        <v>3.9</v>
      </c>
      <c r="Y227" s="12"/>
    </row>
    <row r="228" spans="1:26" x14ac:dyDescent="0.25">
      <c r="A228" t="s">
        <v>32</v>
      </c>
      <c r="C228">
        <v>1</v>
      </c>
      <c r="D228" t="s">
        <v>33</v>
      </c>
      <c r="E228" s="14" t="s">
        <v>57</v>
      </c>
      <c r="F228" s="14" t="s">
        <v>74</v>
      </c>
      <c r="G228" t="s">
        <v>77</v>
      </c>
      <c r="I228" t="s">
        <v>34</v>
      </c>
      <c r="J228" s="10" t="s">
        <v>88</v>
      </c>
      <c r="K228" t="s">
        <v>63</v>
      </c>
      <c r="L228" t="s">
        <v>71</v>
      </c>
      <c r="P228" t="s">
        <v>36</v>
      </c>
      <c r="Q228" t="s">
        <v>37</v>
      </c>
      <c r="R228" t="s">
        <v>143</v>
      </c>
      <c r="T228" s="17" t="s">
        <v>141</v>
      </c>
      <c r="U228" t="s">
        <v>142</v>
      </c>
      <c r="V228" s="21">
        <v>1</v>
      </c>
      <c r="W228" s="12">
        <v>4.7</v>
      </c>
      <c r="X228" s="12">
        <v>3.6</v>
      </c>
      <c r="Y228" s="12"/>
    </row>
    <row r="229" spans="1:26" x14ac:dyDescent="0.25">
      <c r="A229" t="s">
        <v>32</v>
      </c>
      <c r="C229">
        <v>1</v>
      </c>
      <c r="D229" t="s">
        <v>33</v>
      </c>
      <c r="E229" s="14" t="s">
        <v>57</v>
      </c>
      <c r="F229" s="14" t="s">
        <v>74</v>
      </c>
      <c r="G229" t="s">
        <v>77</v>
      </c>
      <c r="I229" t="s">
        <v>34</v>
      </c>
      <c r="J229" s="10" t="s">
        <v>88</v>
      </c>
      <c r="K229" t="s">
        <v>63</v>
      </c>
      <c r="L229" t="s">
        <v>71</v>
      </c>
      <c r="P229" t="s">
        <v>36</v>
      </c>
      <c r="Q229" t="s">
        <v>37</v>
      </c>
      <c r="R229" t="s">
        <v>143</v>
      </c>
      <c r="T229" s="17" t="s">
        <v>141</v>
      </c>
      <c r="U229" t="s">
        <v>142</v>
      </c>
      <c r="V229" s="21">
        <v>1</v>
      </c>
      <c r="W229" s="12">
        <v>4.3</v>
      </c>
      <c r="X229" s="12">
        <v>3.2</v>
      </c>
      <c r="Y229" s="12"/>
    </row>
    <row r="230" spans="1:26" x14ac:dyDescent="0.25">
      <c r="A230" t="s">
        <v>32</v>
      </c>
      <c r="C230">
        <v>1</v>
      </c>
      <c r="D230" t="s">
        <v>33</v>
      </c>
      <c r="E230" s="14" t="s">
        <v>57</v>
      </c>
      <c r="F230" s="14" t="s">
        <v>74</v>
      </c>
      <c r="G230" t="s">
        <v>77</v>
      </c>
      <c r="I230" t="s">
        <v>34</v>
      </c>
      <c r="J230" s="10" t="s">
        <v>88</v>
      </c>
      <c r="K230" t="s">
        <v>63</v>
      </c>
      <c r="L230" t="s">
        <v>71</v>
      </c>
      <c r="P230" t="s">
        <v>36</v>
      </c>
      <c r="Q230" t="s">
        <v>37</v>
      </c>
      <c r="R230" t="s">
        <v>143</v>
      </c>
      <c r="T230" s="17" t="s">
        <v>141</v>
      </c>
      <c r="U230" t="s">
        <v>142</v>
      </c>
      <c r="V230" s="21">
        <v>1</v>
      </c>
      <c r="W230" s="12">
        <v>4.0999999999999996</v>
      </c>
      <c r="X230" s="12">
        <v>3.1</v>
      </c>
      <c r="Y230" s="12"/>
    </row>
    <row r="231" spans="1:26" x14ac:dyDescent="0.25">
      <c r="A231" t="s">
        <v>32</v>
      </c>
      <c r="C231">
        <v>1</v>
      </c>
      <c r="D231" t="s">
        <v>33</v>
      </c>
      <c r="E231" s="14" t="s">
        <v>57</v>
      </c>
      <c r="F231" s="14" t="s">
        <v>74</v>
      </c>
      <c r="G231" t="s">
        <v>77</v>
      </c>
      <c r="I231" t="s">
        <v>34</v>
      </c>
      <c r="J231" s="10" t="s">
        <v>88</v>
      </c>
      <c r="K231" t="s">
        <v>63</v>
      </c>
      <c r="L231" t="s">
        <v>71</v>
      </c>
      <c r="P231" t="s">
        <v>36</v>
      </c>
      <c r="Q231" t="s">
        <v>37</v>
      </c>
      <c r="R231" t="s">
        <v>143</v>
      </c>
      <c r="T231" s="17" t="s">
        <v>141</v>
      </c>
      <c r="U231" t="s">
        <v>142</v>
      </c>
      <c r="V231" s="21">
        <v>1</v>
      </c>
      <c r="W231" s="12">
        <v>4.5</v>
      </c>
      <c r="X231" s="12">
        <v>3.3</v>
      </c>
      <c r="Y231" s="12"/>
    </row>
    <row r="232" spans="1:26" x14ac:dyDescent="0.25">
      <c r="A232" t="s">
        <v>32</v>
      </c>
      <c r="C232">
        <v>1</v>
      </c>
      <c r="D232" t="s">
        <v>33</v>
      </c>
      <c r="E232" s="14" t="s">
        <v>57</v>
      </c>
      <c r="F232" s="14" t="s">
        <v>74</v>
      </c>
      <c r="G232" t="s">
        <v>77</v>
      </c>
      <c r="I232" t="s">
        <v>34</v>
      </c>
      <c r="J232" s="10" t="s">
        <v>88</v>
      </c>
      <c r="K232" t="s">
        <v>63</v>
      </c>
      <c r="L232" t="s">
        <v>71</v>
      </c>
      <c r="P232" t="s">
        <v>36</v>
      </c>
      <c r="Q232" t="s">
        <v>37</v>
      </c>
      <c r="R232" t="s">
        <v>143</v>
      </c>
      <c r="T232" s="17" t="s">
        <v>141</v>
      </c>
      <c r="U232" t="s">
        <v>142</v>
      </c>
      <c r="V232">
        <v>1</v>
      </c>
      <c r="W232">
        <v>6.9</v>
      </c>
      <c r="X232">
        <v>5.0999999999999996</v>
      </c>
      <c r="Z232">
        <v>2</v>
      </c>
    </row>
    <row r="233" spans="1:26" x14ac:dyDescent="0.25">
      <c r="A233" t="s">
        <v>32</v>
      </c>
      <c r="C233">
        <v>1</v>
      </c>
      <c r="D233" t="s">
        <v>33</v>
      </c>
      <c r="E233" s="14" t="s">
        <v>57</v>
      </c>
      <c r="F233" s="14" t="s">
        <v>74</v>
      </c>
      <c r="G233" t="s">
        <v>77</v>
      </c>
      <c r="I233" t="s">
        <v>34</v>
      </c>
      <c r="J233" s="10" t="s">
        <v>88</v>
      </c>
      <c r="K233" t="s">
        <v>63</v>
      </c>
      <c r="L233" t="s">
        <v>71</v>
      </c>
      <c r="P233" t="s">
        <v>36</v>
      </c>
      <c r="Q233" t="s">
        <v>37</v>
      </c>
      <c r="R233" t="s">
        <v>143</v>
      </c>
      <c r="T233" s="17" t="s">
        <v>141</v>
      </c>
      <c r="U233" t="s">
        <v>142</v>
      </c>
      <c r="V233">
        <v>1</v>
      </c>
      <c r="W233">
        <v>7.1</v>
      </c>
      <c r="X233">
        <v>5.2</v>
      </c>
      <c r="Z233">
        <v>2</v>
      </c>
    </row>
    <row r="234" spans="1:26" x14ac:dyDescent="0.25">
      <c r="A234" t="s">
        <v>32</v>
      </c>
      <c r="C234">
        <v>1</v>
      </c>
      <c r="D234" t="s">
        <v>33</v>
      </c>
      <c r="E234" s="14" t="s">
        <v>57</v>
      </c>
      <c r="F234" s="14" t="s">
        <v>74</v>
      </c>
      <c r="G234" t="s">
        <v>77</v>
      </c>
      <c r="I234" t="s">
        <v>34</v>
      </c>
      <c r="J234" s="10" t="s">
        <v>88</v>
      </c>
      <c r="K234" t="s">
        <v>63</v>
      </c>
      <c r="L234" t="s">
        <v>71</v>
      </c>
      <c r="P234" t="s">
        <v>36</v>
      </c>
      <c r="Q234" t="s">
        <v>37</v>
      </c>
      <c r="R234" t="s">
        <v>143</v>
      </c>
      <c r="T234" s="17" t="s">
        <v>141</v>
      </c>
      <c r="U234" t="s">
        <v>142</v>
      </c>
      <c r="V234">
        <v>1</v>
      </c>
      <c r="W234">
        <v>6.4</v>
      </c>
      <c r="X234">
        <v>5</v>
      </c>
      <c r="Z234">
        <v>2</v>
      </c>
    </row>
    <row r="235" spans="1:26" x14ac:dyDescent="0.25">
      <c r="A235" t="s">
        <v>32</v>
      </c>
      <c r="C235">
        <v>1</v>
      </c>
      <c r="D235" t="s">
        <v>33</v>
      </c>
      <c r="E235" s="14" t="s">
        <v>57</v>
      </c>
      <c r="F235" s="14" t="s">
        <v>74</v>
      </c>
      <c r="G235" t="s">
        <v>77</v>
      </c>
      <c r="I235" t="s">
        <v>34</v>
      </c>
      <c r="J235" s="10" t="s">
        <v>88</v>
      </c>
      <c r="K235" t="s">
        <v>63</v>
      </c>
      <c r="L235" t="s">
        <v>71</v>
      </c>
      <c r="P235" t="s">
        <v>36</v>
      </c>
      <c r="Q235" t="s">
        <v>37</v>
      </c>
      <c r="R235" t="s">
        <v>143</v>
      </c>
      <c r="T235" s="17" t="s">
        <v>141</v>
      </c>
      <c r="U235" t="s">
        <v>142</v>
      </c>
      <c r="V235">
        <v>1</v>
      </c>
      <c r="W235">
        <v>6.2</v>
      </c>
      <c r="X235">
        <v>5.9</v>
      </c>
      <c r="Z235">
        <v>2</v>
      </c>
    </row>
    <row r="236" spans="1:26" x14ac:dyDescent="0.25">
      <c r="A236" t="s">
        <v>32</v>
      </c>
      <c r="C236">
        <v>1</v>
      </c>
      <c r="D236" t="s">
        <v>33</v>
      </c>
      <c r="E236" s="14" t="s">
        <v>57</v>
      </c>
      <c r="F236" s="14" t="s">
        <v>74</v>
      </c>
      <c r="G236" t="s">
        <v>77</v>
      </c>
      <c r="I236" t="s">
        <v>34</v>
      </c>
      <c r="J236" s="10" t="s">
        <v>88</v>
      </c>
      <c r="K236" t="s">
        <v>63</v>
      </c>
      <c r="L236" t="s">
        <v>71</v>
      </c>
      <c r="P236" t="s">
        <v>36</v>
      </c>
      <c r="Q236" t="s">
        <v>37</v>
      </c>
      <c r="R236" t="s">
        <v>143</v>
      </c>
      <c r="T236" s="17" t="s">
        <v>141</v>
      </c>
      <c r="U236" t="s">
        <v>142</v>
      </c>
      <c r="V236">
        <v>1</v>
      </c>
      <c r="W236">
        <v>7.2</v>
      </c>
      <c r="X236">
        <v>5.3</v>
      </c>
      <c r="Z236">
        <v>2</v>
      </c>
    </row>
    <row r="237" spans="1:26" x14ac:dyDescent="0.25">
      <c r="A237" t="s">
        <v>32</v>
      </c>
      <c r="C237">
        <v>1</v>
      </c>
      <c r="D237" t="s">
        <v>33</v>
      </c>
      <c r="E237" s="14" t="s">
        <v>57</v>
      </c>
      <c r="F237" s="14" t="s">
        <v>74</v>
      </c>
      <c r="G237" t="s">
        <v>77</v>
      </c>
      <c r="I237" t="s">
        <v>34</v>
      </c>
      <c r="J237" s="10" t="s">
        <v>88</v>
      </c>
      <c r="K237" t="s">
        <v>63</v>
      </c>
      <c r="L237" t="s">
        <v>71</v>
      </c>
      <c r="P237" t="s">
        <v>36</v>
      </c>
      <c r="Q237" t="s">
        <v>37</v>
      </c>
      <c r="R237" t="s">
        <v>143</v>
      </c>
      <c r="T237" s="17" t="s">
        <v>141</v>
      </c>
      <c r="U237" t="s">
        <v>142</v>
      </c>
      <c r="V237">
        <v>1</v>
      </c>
      <c r="W237">
        <v>6.1</v>
      </c>
      <c r="X237">
        <v>4.8</v>
      </c>
      <c r="Z237">
        <v>2</v>
      </c>
    </row>
    <row r="238" spans="1:26" x14ac:dyDescent="0.25">
      <c r="A238" t="s">
        <v>32</v>
      </c>
      <c r="C238">
        <v>4</v>
      </c>
      <c r="D238" t="s">
        <v>33</v>
      </c>
      <c r="E238" s="14" t="s">
        <v>56</v>
      </c>
      <c r="F238" s="14" t="s">
        <v>74</v>
      </c>
      <c r="G238" t="s">
        <v>77</v>
      </c>
      <c r="I238" t="s">
        <v>34</v>
      </c>
      <c r="J238" s="14" t="s">
        <v>89</v>
      </c>
      <c r="K238" t="s">
        <v>110</v>
      </c>
      <c r="L238" t="s">
        <v>109</v>
      </c>
      <c r="M238" t="s">
        <v>106</v>
      </c>
      <c r="N238" t="s">
        <v>107</v>
      </c>
      <c r="P238" t="s">
        <v>36</v>
      </c>
      <c r="Q238" t="s">
        <v>86</v>
      </c>
      <c r="R238" t="s">
        <v>412</v>
      </c>
      <c r="T238" s="17" t="s">
        <v>413</v>
      </c>
      <c r="U238" t="s">
        <v>414</v>
      </c>
      <c r="Z238">
        <v>581</v>
      </c>
    </row>
    <row r="239" spans="1:26" x14ac:dyDescent="0.25">
      <c r="A239" t="s">
        <v>32</v>
      </c>
      <c r="C239">
        <v>4</v>
      </c>
      <c r="D239" t="s">
        <v>33</v>
      </c>
      <c r="E239" s="14" t="s">
        <v>56</v>
      </c>
      <c r="F239" s="14" t="s">
        <v>74</v>
      </c>
      <c r="G239" t="s">
        <v>77</v>
      </c>
      <c r="I239" t="s">
        <v>34</v>
      </c>
      <c r="J239" s="14" t="s">
        <v>89</v>
      </c>
      <c r="K239" t="s">
        <v>110</v>
      </c>
      <c r="L239" t="s">
        <v>109</v>
      </c>
      <c r="M239" t="s">
        <v>106</v>
      </c>
      <c r="N239" t="s">
        <v>107</v>
      </c>
      <c r="P239" t="s">
        <v>36</v>
      </c>
      <c r="Q239" t="s">
        <v>85</v>
      </c>
      <c r="R239" t="s">
        <v>100</v>
      </c>
      <c r="T239" s="17" t="s">
        <v>91</v>
      </c>
      <c r="U239" t="s">
        <v>92</v>
      </c>
      <c r="V239">
        <v>1</v>
      </c>
      <c r="Z239">
        <v>16</v>
      </c>
    </row>
    <row r="240" spans="1:26" x14ac:dyDescent="0.25">
      <c r="A240" t="s">
        <v>32</v>
      </c>
      <c r="C240">
        <v>4</v>
      </c>
      <c r="D240" t="s">
        <v>33</v>
      </c>
      <c r="E240" s="14" t="s">
        <v>56</v>
      </c>
      <c r="F240" s="14" t="s">
        <v>74</v>
      </c>
      <c r="G240" t="s">
        <v>77</v>
      </c>
      <c r="I240" t="s">
        <v>34</v>
      </c>
      <c r="J240" s="14" t="s">
        <v>89</v>
      </c>
      <c r="K240" t="s">
        <v>110</v>
      </c>
      <c r="L240" t="s">
        <v>109</v>
      </c>
      <c r="M240" t="s">
        <v>106</v>
      </c>
      <c r="N240" t="s">
        <v>107</v>
      </c>
      <c r="P240" t="s">
        <v>36</v>
      </c>
      <c r="Q240" t="s">
        <v>85</v>
      </c>
      <c r="R240" t="s">
        <v>100</v>
      </c>
      <c r="T240" s="17" t="s">
        <v>91</v>
      </c>
      <c r="U240" t="s">
        <v>92</v>
      </c>
      <c r="V240">
        <v>1</v>
      </c>
      <c r="Z240">
        <v>8</v>
      </c>
    </row>
    <row r="241" spans="1:26" x14ac:dyDescent="0.25">
      <c r="A241" t="s">
        <v>32</v>
      </c>
      <c r="C241">
        <v>4</v>
      </c>
      <c r="D241" t="s">
        <v>33</v>
      </c>
      <c r="E241" s="14" t="s">
        <v>56</v>
      </c>
      <c r="F241" s="14" t="s">
        <v>74</v>
      </c>
      <c r="G241" t="s">
        <v>77</v>
      </c>
      <c r="I241" t="s">
        <v>34</v>
      </c>
      <c r="J241" s="14" t="s">
        <v>89</v>
      </c>
      <c r="K241" t="s">
        <v>110</v>
      </c>
      <c r="L241" t="s">
        <v>109</v>
      </c>
      <c r="M241" t="s">
        <v>106</v>
      </c>
      <c r="N241" t="s">
        <v>107</v>
      </c>
      <c r="P241" t="s">
        <v>36</v>
      </c>
      <c r="Q241" t="s">
        <v>37</v>
      </c>
      <c r="R241" t="s">
        <v>143</v>
      </c>
      <c r="T241" s="17" t="s">
        <v>141</v>
      </c>
      <c r="U241" t="s">
        <v>142</v>
      </c>
      <c r="V241">
        <v>1</v>
      </c>
      <c r="W241" s="12">
        <v>4.5</v>
      </c>
      <c r="X241" s="12">
        <v>4.0999999999999996</v>
      </c>
      <c r="Y241" s="12"/>
    </row>
    <row r="242" spans="1:26" x14ac:dyDescent="0.25">
      <c r="A242" t="s">
        <v>32</v>
      </c>
      <c r="C242">
        <v>4</v>
      </c>
      <c r="D242" t="s">
        <v>33</v>
      </c>
      <c r="E242" s="14" t="s">
        <v>56</v>
      </c>
      <c r="F242" s="14" t="s">
        <v>74</v>
      </c>
      <c r="G242" t="s">
        <v>77</v>
      </c>
      <c r="I242" t="s">
        <v>34</v>
      </c>
      <c r="J242" s="14" t="s">
        <v>89</v>
      </c>
      <c r="K242" t="s">
        <v>110</v>
      </c>
      <c r="L242" t="s">
        <v>109</v>
      </c>
      <c r="M242" t="s">
        <v>106</v>
      </c>
      <c r="N242" t="s">
        <v>107</v>
      </c>
      <c r="P242" t="s">
        <v>36</v>
      </c>
      <c r="Q242" t="s">
        <v>37</v>
      </c>
      <c r="R242" t="s">
        <v>143</v>
      </c>
      <c r="T242" s="17" t="s">
        <v>141</v>
      </c>
      <c r="U242" t="s">
        <v>142</v>
      </c>
      <c r="V242">
        <v>1</v>
      </c>
      <c r="W242" s="12">
        <v>4.9000000000000004</v>
      </c>
      <c r="X242" s="12">
        <v>4.0999999999999996</v>
      </c>
      <c r="Y242" s="12"/>
    </row>
    <row r="243" spans="1:26" x14ac:dyDescent="0.25">
      <c r="A243" t="s">
        <v>32</v>
      </c>
      <c r="C243">
        <v>4</v>
      </c>
      <c r="D243" t="s">
        <v>33</v>
      </c>
      <c r="E243" s="14" t="s">
        <v>56</v>
      </c>
      <c r="F243" s="14" t="s">
        <v>74</v>
      </c>
      <c r="G243" t="s">
        <v>77</v>
      </c>
      <c r="I243" t="s">
        <v>34</v>
      </c>
      <c r="J243" s="14" t="s">
        <v>89</v>
      </c>
      <c r="K243" t="s">
        <v>110</v>
      </c>
      <c r="L243" t="s">
        <v>109</v>
      </c>
      <c r="M243" t="s">
        <v>106</v>
      </c>
      <c r="N243" t="s">
        <v>107</v>
      </c>
      <c r="P243" t="s">
        <v>36</v>
      </c>
      <c r="Q243" t="s">
        <v>37</v>
      </c>
      <c r="R243" t="s">
        <v>143</v>
      </c>
      <c r="T243" s="17" t="s">
        <v>141</v>
      </c>
      <c r="U243" t="s">
        <v>142</v>
      </c>
      <c r="V243">
        <v>1</v>
      </c>
      <c r="W243" s="12">
        <v>4</v>
      </c>
      <c r="X243" s="12">
        <v>3.4</v>
      </c>
      <c r="Y243" s="12"/>
    </row>
    <row r="244" spans="1:26" x14ac:dyDescent="0.25">
      <c r="A244" t="s">
        <v>32</v>
      </c>
      <c r="C244">
        <v>4</v>
      </c>
      <c r="D244" t="s">
        <v>33</v>
      </c>
      <c r="E244" s="14" t="s">
        <v>56</v>
      </c>
      <c r="F244" s="14" t="s">
        <v>74</v>
      </c>
      <c r="G244" t="s">
        <v>77</v>
      </c>
      <c r="I244" t="s">
        <v>34</v>
      </c>
      <c r="J244" s="14" t="s">
        <v>89</v>
      </c>
      <c r="K244" t="s">
        <v>110</v>
      </c>
      <c r="L244" t="s">
        <v>109</v>
      </c>
      <c r="M244" t="s">
        <v>106</v>
      </c>
      <c r="N244" t="s">
        <v>107</v>
      </c>
      <c r="P244" t="s">
        <v>36</v>
      </c>
      <c r="Q244" t="s">
        <v>37</v>
      </c>
      <c r="R244" t="s">
        <v>143</v>
      </c>
      <c r="T244" s="17" t="s">
        <v>141</v>
      </c>
      <c r="U244" t="s">
        <v>142</v>
      </c>
      <c r="V244">
        <v>1</v>
      </c>
      <c r="W244" s="12">
        <v>4</v>
      </c>
      <c r="X244" s="12">
        <v>3.2</v>
      </c>
      <c r="Y244" s="12"/>
    </row>
    <row r="245" spans="1:26" x14ac:dyDescent="0.25">
      <c r="A245" t="s">
        <v>32</v>
      </c>
      <c r="C245">
        <v>4</v>
      </c>
      <c r="D245" t="s">
        <v>33</v>
      </c>
      <c r="E245" s="14" t="s">
        <v>56</v>
      </c>
      <c r="F245" s="14" t="s">
        <v>74</v>
      </c>
      <c r="G245" t="s">
        <v>77</v>
      </c>
      <c r="I245" t="s">
        <v>34</v>
      </c>
      <c r="J245" s="14" t="s">
        <v>89</v>
      </c>
      <c r="K245" t="s">
        <v>110</v>
      </c>
      <c r="L245" t="s">
        <v>109</v>
      </c>
      <c r="M245" t="s">
        <v>106</v>
      </c>
      <c r="N245" t="s">
        <v>107</v>
      </c>
      <c r="P245" t="s">
        <v>36</v>
      </c>
      <c r="Q245" t="s">
        <v>37</v>
      </c>
      <c r="R245" t="s">
        <v>143</v>
      </c>
      <c r="T245" s="17" t="s">
        <v>141</v>
      </c>
      <c r="U245" t="s">
        <v>142</v>
      </c>
      <c r="V245">
        <v>1</v>
      </c>
      <c r="W245" s="12">
        <v>3.4</v>
      </c>
      <c r="X245" s="12">
        <v>3</v>
      </c>
      <c r="Y245" s="12"/>
    </row>
    <row r="246" spans="1:26" x14ac:dyDescent="0.25">
      <c r="A246" t="s">
        <v>32</v>
      </c>
      <c r="C246">
        <v>4</v>
      </c>
      <c r="D246" t="s">
        <v>33</v>
      </c>
      <c r="E246" s="14" t="s">
        <v>56</v>
      </c>
      <c r="F246" s="14" t="s">
        <v>74</v>
      </c>
      <c r="G246" t="s">
        <v>77</v>
      </c>
      <c r="I246" t="s">
        <v>34</v>
      </c>
      <c r="J246" s="14" t="s">
        <v>89</v>
      </c>
      <c r="K246" t="s">
        <v>110</v>
      </c>
      <c r="L246" t="s">
        <v>109</v>
      </c>
      <c r="M246" t="s">
        <v>106</v>
      </c>
      <c r="N246" t="s">
        <v>107</v>
      </c>
      <c r="P246" t="s">
        <v>36</v>
      </c>
      <c r="Q246" t="s">
        <v>37</v>
      </c>
      <c r="R246" t="s">
        <v>143</v>
      </c>
      <c r="T246" s="17" t="s">
        <v>141</v>
      </c>
      <c r="U246" t="s">
        <v>142</v>
      </c>
      <c r="V246">
        <v>1</v>
      </c>
      <c r="W246" s="12">
        <v>4.2</v>
      </c>
      <c r="X246" s="12">
        <v>3.1</v>
      </c>
      <c r="Y246" s="12"/>
    </row>
    <row r="247" spans="1:26" x14ac:dyDescent="0.25">
      <c r="A247" t="s">
        <v>32</v>
      </c>
      <c r="C247">
        <v>4</v>
      </c>
      <c r="D247" t="s">
        <v>33</v>
      </c>
      <c r="E247" s="14" t="s">
        <v>56</v>
      </c>
      <c r="F247" s="14" t="s">
        <v>74</v>
      </c>
      <c r="G247" t="s">
        <v>77</v>
      </c>
      <c r="I247" t="s">
        <v>34</v>
      </c>
      <c r="J247" s="14" t="s">
        <v>89</v>
      </c>
      <c r="K247" t="s">
        <v>110</v>
      </c>
      <c r="L247" t="s">
        <v>109</v>
      </c>
      <c r="M247" t="s">
        <v>106</v>
      </c>
      <c r="N247" t="s">
        <v>107</v>
      </c>
      <c r="P247" t="s">
        <v>36</v>
      </c>
      <c r="Q247" t="s">
        <v>37</v>
      </c>
      <c r="R247" t="s">
        <v>143</v>
      </c>
      <c r="T247" s="17" t="s">
        <v>141</v>
      </c>
      <c r="U247" t="s">
        <v>142</v>
      </c>
      <c r="V247">
        <v>1</v>
      </c>
      <c r="W247" s="12">
        <v>3.7</v>
      </c>
      <c r="X247" s="12">
        <v>3.2</v>
      </c>
      <c r="Y247" s="12"/>
    </row>
    <row r="248" spans="1:26" x14ac:dyDescent="0.25">
      <c r="A248" t="s">
        <v>32</v>
      </c>
      <c r="C248">
        <v>4</v>
      </c>
      <c r="D248" t="s">
        <v>33</v>
      </c>
      <c r="E248" s="14" t="s">
        <v>56</v>
      </c>
      <c r="F248" s="14" t="s">
        <v>74</v>
      </c>
      <c r="G248" t="s">
        <v>77</v>
      </c>
      <c r="I248" t="s">
        <v>34</v>
      </c>
      <c r="J248" s="14" t="s">
        <v>89</v>
      </c>
      <c r="K248" t="s">
        <v>110</v>
      </c>
      <c r="L248" t="s">
        <v>109</v>
      </c>
      <c r="M248" t="s">
        <v>106</v>
      </c>
      <c r="N248" t="s">
        <v>107</v>
      </c>
      <c r="P248" t="s">
        <v>36</v>
      </c>
      <c r="Q248" t="s">
        <v>37</v>
      </c>
      <c r="R248" t="s">
        <v>143</v>
      </c>
      <c r="T248" s="17" t="s">
        <v>141</v>
      </c>
      <c r="U248" t="s">
        <v>142</v>
      </c>
      <c r="V248">
        <v>1</v>
      </c>
      <c r="W248" s="12">
        <v>4</v>
      </c>
      <c r="X248" s="12">
        <v>3.6</v>
      </c>
      <c r="Y248" s="12"/>
    </row>
    <row r="249" spans="1:26" x14ac:dyDescent="0.25">
      <c r="A249" t="s">
        <v>32</v>
      </c>
      <c r="C249">
        <v>4</v>
      </c>
      <c r="D249" t="s">
        <v>33</v>
      </c>
      <c r="E249" s="14" t="s">
        <v>56</v>
      </c>
      <c r="F249" s="14" t="s">
        <v>74</v>
      </c>
      <c r="G249" t="s">
        <v>77</v>
      </c>
      <c r="I249" t="s">
        <v>34</v>
      </c>
      <c r="J249" s="14" t="s">
        <v>89</v>
      </c>
      <c r="K249" t="s">
        <v>110</v>
      </c>
      <c r="L249" t="s">
        <v>109</v>
      </c>
      <c r="M249" t="s">
        <v>106</v>
      </c>
      <c r="N249" t="s">
        <v>107</v>
      </c>
      <c r="P249" t="s">
        <v>36</v>
      </c>
      <c r="Q249" t="s">
        <v>37</v>
      </c>
      <c r="R249" t="s">
        <v>143</v>
      </c>
      <c r="T249" s="17" t="s">
        <v>141</v>
      </c>
      <c r="U249" t="s">
        <v>142</v>
      </c>
      <c r="V249">
        <v>1</v>
      </c>
      <c r="W249" s="12">
        <v>3.5</v>
      </c>
      <c r="X249" s="12">
        <v>3.1</v>
      </c>
      <c r="Y249" s="12"/>
    </row>
    <row r="250" spans="1:26" x14ac:dyDescent="0.25">
      <c r="A250" t="s">
        <v>32</v>
      </c>
      <c r="C250">
        <v>4</v>
      </c>
      <c r="D250" t="s">
        <v>33</v>
      </c>
      <c r="E250" s="14" t="s">
        <v>56</v>
      </c>
      <c r="F250" s="14" t="s">
        <v>74</v>
      </c>
      <c r="G250" t="s">
        <v>77</v>
      </c>
      <c r="I250" t="s">
        <v>34</v>
      </c>
      <c r="J250" s="14" t="s">
        <v>89</v>
      </c>
      <c r="K250" t="s">
        <v>110</v>
      </c>
      <c r="L250" t="s">
        <v>109</v>
      </c>
      <c r="M250" t="s">
        <v>106</v>
      </c>
      <c r="N250" t="s">
        <v>107</v>
      </c>
      <c r="P250" t="s">
        <v>36</v>
      </c>
      <c r="Q250" t="s">
        <v>37</v>
      </c>
      <c r="R250" t="s">
        <v>143</v>
      </c>
      <c r="T250" s="17" t="s">
        <v>141</v>
      </c>
      <c r="U250" t="s">
        <v>142</v>
      </c>
      <c r="V250">
        <v>1</v>
      </c>
      <c r="W250" s="12">
        <v>3.6</v>
      </c>
      <c r="X250" s="12">
        <v>3.3</v>
      </c>
      <c r="Y250" s="12"/>
    </row>
    <row r="251" spans="1:26" x14ac:dyDescent="0.25">
      <c r="A251" t="s">
        <v>32</v>
      </c>
      <c r="C251">
        <v>4</v>
      </c>
      <c r="D251" t="s">
        <v>33</v>
      </c>
      <c r="E251" s="14" t="s">
        <v>56</v>
      </c>
      <c r="F251" s="14" t="s">
        <v>74</v>
      </c>
      <c r="G251" t="s">
        <v>77</v>
      </c>
      <c r="I251" t="s">
        <v>34</v>
      </c>
      <c r="J251" s="14" t="s">
        <v>89</v>
      </c>
      <c r="K251" t="s">
        <v>110</v>
      </c>
      <c r="L251" t="s">
        <v>109</v>
      </c>
      <c r="M251" t="s">
        <v>106</v>
      </c>
      <c r="N251" t="s">
        <v>107</v>
      </c>
      <c r="P251" t="s">
        <v>36</v>
      </c>
      <c r="Q251" t="s">
        <v>37</v>
      </c>
      <c r="R251" t="s">
        <v>143</v>
      </c>
      <c r="T251" s="17" t="s">
        <v>141</v>
      </c>
      <c r="U251" t="s">
        <v>142</v>
      </c>
      <c r="V251">
        <v>1</v>
      </c>
      <c r="W251" s="12">
        <v>3.4</v>
      </c>
      <c r="X251" s="12">
        <v>3</v>
      </c>
      <c r="Y251" s="12"/>
    </row>
    <row r="252" spans="1:26" x14ac:dyDescent="0.25">
      <c r="A252" t="s">
        <v>32</v>
      </c>
      <c r="C252">
        <v>4</v>
      </c>
      <c r="D252" t="s">
        <v>33</v>
      </c>
      <c r="E252" s="14" t="s">
        <v>56</v>
      </c>
      <c r="F252" s="14" t="s">
        <v>74</v>
      </c>
      <c r="G252" t="s">
        <v>77</v>
      </c>
      <c r="I252" t="s">
        <v>34</v>
      </c>
      <c r="J252" s="14" t="s">
        <v>89</v>
      </c>
      <c r="K252" t="s">
        <v>110</v>
      </c>
      <c r="L252" t="s">
        <v>109</v>
      </c>
      <c r="M252" t="s">
        <v>106</v>
      </c>
      <c r="N252" t="s">
        <v>107</v>
      </c>
      <c r="P252" t="s">
        <v>36</v>
      </c>
      <c r="Q252" t="s">
        <v>37</v>
      </c>
      <c r="R252" t="s">
        <v>143</v>
      </c>
      <c r="T252" s="17" t="s">
        <v>141</v>
      </c>
      <c r="U252" t="s">
        <v>142</v>
      </c>
      <c r="V252">
        <v>1</v>
      </c>
      <c r="W252" s="12">
        <v>3.4</v>
      </c>
      <c r="X252" s="12">
        <v>2.9</v>
      </c>
      <c r="Y252" s="12"/>
      <c r="Z252" s="12">
        <v>11</v>
      </c>
    </row>
    <row r="253" spans="1:26" x14ac:dyDescent="0.25">
      <c r="A253" t="s">
        <v>32</v>
      </c>
      <c r="C253">
        <v>4</v>
      </c>
      <c r="D253" t="s">
        <v>33</v>
      </c>
      <c r="E253" s="14" t="s">
        <v>56</v>
      </c>
      <c r="F253" s="14" t="s">
        <v>74</v>
      </c>
      <c r="G253" t="s">
        <v>77</v>
      </c>
      <c r="I253" t="s">
        <v>34</v>
      </c>
      <c r="J253" s="14" t="s">
        <v>89</v>
      </c>
      <c r="K253" t="s">
        <v>110</v>
      </c>
      <c r="L253" t="s">
        <v>109</v>
      </c>
      <c r="M253" t="s">
        <v>106</v>
      </c>
      <c r="N253" t="s">
        <v>107</v>
      </c>
      <c r="P253" t="s">
        <v>36</v>
      </c>
      <c r="Q253" t="s">
        <v>37</v>
      </c>
      <c r="R253" t="s">
        <v>143</v>
      </c>
      <c r="T253" s="17" t="s">
        <v>141</v>
      </c>
      <c r="U253" t="s">
        <v>142</v>
      </c>
      <c r="V253">
        <v>1</v>
      </c>
      <c r="W253" s="12">
        <v>3.7</v>
      </c>
      <c r="X253" s="12">
        <v>3.3</v>
      </c>
      <c r="Y253" s="12"/>
    </row>
    <row r="254" spans="1:26" x14ac:dyDescent="0.25">
      <c r="A254" t="s">
        <v>32</v>
      </c>
      <c r="C254">
        <v>4</v>
      </c>
      <c r="D254" t="s">
        <v>33</v>
      </c>
      <c r="E254" s="14" t="s">
        <v>56</v>
      </c>
      <c r="F254" s="14" t="s">
        <v>74</v>
      </c>
      <c r="G254" t="s">
        <v>77</v>
      </c>
      <c r="I254" t="s">
        <v>34</v>
      </c>
      <c r="J254" s="14" t="s">
        <v>89</v>
      </c>
      <c r="K254" t="s">
        <v>110</v>
      </c>
      <c r="L254" t="s">
        <v>109</v>
      </c>
      <c r="M254" t="s">
        <v>106</v>
      </c>
      <c r="N254" t="s">
        <v>107</v>
      </c>
      <c r="P254" t="s">
        <v>36</v>
      </c>
      <c r="Q254" t="s">
        <v>37</v>
      </c>
      <c r="R254" t="s">
        <v>143</v>
      </c>
      <c r="T254" s="17" t="s">
        <v>141</v>
      </c>
      <c r="U254" t="s">
        <v>142</v>
      </c>
      <c r="V254">
        <v>1</v>
      </c>
      <c r="W254" s="12">
        <v>3.5</v>
      </c>
      <c r="X254" s="12">
        <v>3</v>
      </c>
      <c r="Y254" s="12"/>
    </row>
    <row r="255" spans="1:26" x14ac:dyDescent="0.25">
      <c r="A255" t="s">
        <v>32</v>
      </c>
      <c r="C255">
        <v>4</v>
      </c>
      <c r="D255" t="s">
        <v>33</v>
      </c>
      <c r="E255" s="14" t="s">
        <v>56</v>
      </c>
      <c r="F255" s="14" t="s">
        <v>74</v>
      </c>
      <c r="G255" t="s">
        <v>77</v>
      </c>
      <c r="I255" t="s">
        <v>34</v>
      </c>
      <c r="J255" s="14" t="s">
        <v>89</v>
      </c>
      <c r="K255" t="s">
        <v>110</v>
      </c>
      <c r="L255" t="s">
        <v>109</v>
      </c>
      <c r="M255" t="s">
        <v>106</v>
      </c>
      <c r="N255" t="s">
        <v>107</v>
      </c>
      <c r="P255" t="s">
        <v>36</v>
      </c>
      <c r="Q255" t="s">
        <v>37</v>
      </c>
      <c r="R255" t="s">
        <v>143</v>
      </c>
      <c r="T255" s="17" t="s">
        <v>141</v>
      </c>
      <c r="U255" t="s">
        <v>142</v>
      </c>
      <c r="V255">
        <v>1</v>
      </c>
      <c r="W255" s="12">
        <v>3.1</v>
      </c>
      <c r="X255" s="12">
        <v>2.8</v>
      </c>
      <c r="Y255" s="12"/>
    </row>
    <row r="256" spans="1:26" x14ac:dyDescent="0.25">
      <c r="A256" t="s">
        <v>32</v>
      </c>
      <c r="C256">
        <v>4</v>
      </c>
      <c r="D256" t="s">
        <v>33</v>
      </c>
      <c r="E256" s="14" t="s">
        <v>56</v>
      </c>
      <c r="F256" s="14" t="s">
        <v>74</v>
      </c>
      <c r="G256" t="s">
        <v>77</v>
      </c>
      <c r="I256" t="s">
        <v>34</v>
      </c>
      <c r="J256" s="14" t="s">
        <v>89</v>
      </c>
      <c r="K256" t="s">
        <v>110</v>
      </c>
      <c r="L256" t="s">
        <v>109</v>
      </c>
      <c r="M256" t="s">
        <v>106</v>
      </c>
      <c r="N256" t="s">
        <v>107</v>
      </c>
      <c r="P256" t="s">
        <v>36</v>
      </c>
      <c r="Q256" t="s">
        <v>37</v>
      </c>
      <c r="R256" t="s">
        <v>143</v>
      </c>
      <c r="T256" s="17" t="s">
        <v>141</v>
      </c>
      <c r="U256" t="s">
        <v>142</v>
      </c>
      <c r="V256">
        <v>1</v>
      </c>
      <c r="W256" s="12">
        <v>3.5</v>
      </c>
      <c r="X256" s="12">
        <v>3</v>
      </c>
      <c r="Y256" s="12"/>
    </row>
    <row r="257" spans="1:26" x14ac:dyDescent="0.25">
      <c r="A257" t="s">
        <v>32</v>
      </c>
      <c r="C257">
        <v>4</v>
      </c>
      <c r="D257" t="s">
        <v>33</v>
      </c>
      <c r="E257" s="14" t="s">
        <v>56</v>
      </c>
      <c r="F257" s="14" t="s">
        <v>74</v>
      </c>
      <c r="G257" t="s">
        <v>77</v>
      </c>
      <c r="I257" t="s">
        <v>34</v>
      </c>
      <c r="J257" s="14" t="s">
        <v>89</v>
      </c>
      <c r="K257" t="s">
        <v>110</v>
      </c>
      <c r="L257" t="s">
        <v>109</v>
      </c>
      <c r="M257" t="s">
        <v>106</v>
      </c>
      <c r="N257" t="s">
        <v>107</v>
      </c>
      <c r="P257" t="s">
        <v>36</v>
      </c>
      <c r="Q257" t="s">
        <v>37</v>
      </c>
      <c r="R257" t="s">
        <v>143</v>
      </c>
      <c r="T257" s="17" t="s">
        <v>141</v>
      </c>
      <c r="U257" t="s">
        <v>142</v>
      </c>
      <c r="V257">
        <v>1</v>
      </c>
      <c r="W257" s="12">
        <v>2.9</v>
      </c>
      <c r="X257" s="12">
        <v>2.6</v>
      </c>
      <c r="Y257" s="12"/>
    </row>
    <row r="258" spans="1:26" x14ac:dyDescent="0.25">
      <c r="A258" t="s">
        <v>32</v>
      </c>
      <c r="C258">
        <v>4</v>
      </c>
      <c r="D258" t="s">
        <v>33</v>
      </c>
      <c r="E258" s="14" t="s">
        <v>56</v>
      </c>
      <c r="F258" s="14" t="s">
        <v>74</v>
      </c>
      <c r="G258" t="s">
        <v>77</v>
      </c>
      <c r="I258" t="s">
        <v>34</v>
      </c>
      <c r="J258" s="14" t="s">
        <v>89</v>
      </c>
      <c r="K258" t="s">
        <v>110</v>
      </c>
      <c r="L258" t="s">
        <v>109</v>
      </c>
      <c r="M258" t="s">
        <v>106</v>
      </c>
      <c r="N258" t="s">
        <v>107</v>
      </c>
      <c r="P258" t="s">
        <v>36</v>
      </c>
      <c r="Q258" t="s">
        <v>37</v>
      </c>
      <c r="R258" t="s">
        <v>143</v>
      </c>
      <c r="T258" s="17" t="s">
        <v>141</v>
      </c>
      <c r="U258" t="s">
        <v>142</v>
      </c>
      <c r="V258">
        <v>1</v>
      </c>
      <c r="W258" s="12">
        <v>3.2</v>
      </c>
      <c r="X258" s="12">
        <v>3</v>
      </c>
      <c r="Y258" s="12"/>
    </row>
    <row r="259" spans="1:26" x14ac:dyDescent="0.25">
      <c r="A259" t="s">
        <v>32</v>
      </c>
      <c r="C259">
        <v>4</v>
      </c>
      <c r="D259" t="s">
        <v>33</v>
      </c>
      <c r="E259" s="14" t="s">
        <v>56</v>
      </c>
      <c r="F259" s="14" t="s">
        <v>74</v>
      </c>
      <c r="G259" t="s">
        <v>77</v>
      </c>
      <c r="I259" t="s">
        <v>34</v>
      </c>
      <c r="J259" s="14" t="s">
        <v>89</v>
      </c>
      <c r="K259" t="s">
        <v>110</v>
      </c>
      <c r="L259" t="s">
        <v>109</v>
      </c>
      <c r="M259" t="s">
        <v>106</v>
      </c>
      <c r="N259" t="s">
        <v>107</v>
      </c>
      <c r="P259" t="s">
        <v>36</v>
      </c>
      <c r="Q259" t="s">
        <v>37</v>
      </c>
      <c r="R259" t="s">
        <v>143</v>
      </c>
      <c r="T259" s="17" t="s">
        <v>141</v>
      </c>
      <c r="U259" t="s">
        <v>142</v>
      </c>
      <c r="V259">
        <v>1</v>
      </c>
      <c r="W259" s="12">
        <v>3</v>
      </c>
      <c r="X259" s="12">
        <v>2.7</v>
      </c>
      <c r="Y259" s="12"/>
    </row>
    <row r="260" spans="1:26" x14ac:dyDescent="0.25">
      <c r="A260" t="s">
        <v>32</v>
      </c>
      <c r="C260">
        <v>4</v>
      </c>
      <c r="D260" t="s">
        <v>33</v>
      </c>
      <c r="E260" s="14" t="s">
        <v>56</v>
      </c>
      <c r="F260" s="14" t="s">
        <v>74</v>
      </c>
      <c r="G260" t="s">
        <v>77</v>
      </c>
      <c r="I260" t="s">
        <v>34</v>
      </c>
      <c r="J260" s="14" t="s">
        <v>89</v>
      </c>
      <c r="K260" t="s">
        <v>110</v>
      </c>
      <c r="L260" t="s">
        <v>109</v>
      </c>
      <c r="M260" t="s">
        <v>106</v>
      </c>
      <c r="N260" t="s">
        <v>107</v>
      </c>
      <c r="P260" t="s">
        <v>36</v>
      </c>
      <c r="Q260" t="s">
        <v>37</v>
      </c>
      <c r="R260" t="s">
        <v>143</v>
      </c>
      <c r="T260" s="17" t="s">
        <v>141</v>
      </c>
      <c r="U260" t="s">
        <v>142</v>
      </c>
      <c r="V260">
        <v>1</v>
      </c>
      <c r="W260" s="12">
        <v>2.9</v>
      </c>
      <c r="X260" s="12">
        <v>2.6</v>
      </c>
      <c r="Y260" s="12"/>
    </row>
    <row r="261" spans="1:26" x14ac:dyDescent="0.25">
      <c r="A261" t="s">
        <v>32</v>
      </c>
      <c r="C261">
        <v>4</v>
      </c>
      <c r="D261" t="s">
        <v>33</v>
      </c>
      <c r="E261" s="14" t="s">
        <v>56</v>
      </c>
      <c r="F261" s="14" t="s">
        <v>74</v>
      </c>
      <c r="G261" t="s">
        <v>77</v>
      </c>
      <c r="H261" t="s">
        <v>90</v>
      </c>
      <c r="I261" t="s">
        <v>34</v>
      </c>
      <c r="J261" s="14" t="s">
        <v>89</v>
      </c>
      <c r="K261" t="s">
        <v>110</v>
      </c>
      <c r="L261" t="s">
        <v>109</v>
      </c>
      <c r="M261" t="s">
        <v>106</v>
      </c>
      <c r="N261" t="s">
        <v>107</v>
      </c>
      <c r="P261" t="s">
        <v>36</v>
      </c>
      <c r="Q261" t="s">
        <v>186</v>
      </c>
      <c r="R261" t="s">
        <v>423</v>
      </c>
      <c r="S261" t="s">
        <v>41</v>
      </c>
      <c r="T261" s="17" t="s">
        <v>138</v>
      </c>
      <c r="U261" t="s">
        <v>140</v>
      </c>
      <c r="V261">
        <v>1</v>
      </c>
      <c r="W261">
        <v>5.6</v>
      </c>
    </row>
    <row r="262" spans="1:26" x14ac:dyDescent="0.25">
      <c r="A262" t="s">
        <v>32</v>
      </c>
      <c r="C262">
        <v>4</v>
      </c>
      <c r="D262" t="s">
        <v>33</v>
      </c>
      <c r="E262" s="14" t="s">
        <v>56</v>
      </c>
      <c r="F262" s="14" t="s">
        <v>74</v>
      </c>
      <c r="G262" t="s">
        <v>77</v>
      </c>
      <c r="H262" t="s">
        <v>87</v>
      </c>
      <c r="I262" t="s">
        <v>34</v>
      </c>
      <c r="J262" s="14" t="s">
        <v>89</v>
      </c>
      <c r="K262" t="s">
        <v>110</v>
      </c>
      <c r="L262" t="s">
        <v>109</v>
      </c>
      <c r="M262" t="s">
        <v>106</v>
      </c>
      <c r="N262" t="s">
        <v>107</v>
      </c>
      <c r="P262" t="s">
        <v>36</v>
      </c>
      <c r="Q262" t="s">
        <v>186</v>
      </c>
      <c r="R262" t="s">
        <v>422</v>
      </c>
      <c r="S262" t="s">
        <v>41</v>
      </c>
      <c r="T262" s="17" t="s">
        <v>144</v>
      </c>
      <c r="U262" t="s">
        <v>140</v>
      </c>
      <c r="V262">
        <v>1</v>
      </c>
      <c r="W262">
        <v>5.3</v>
      </c>
    </row>
    <row r="263" spans="1:26" x14ac:dyDescent="0.25">
      <c r="A263" t="s">
        <v>32</v>
      </c>
      <c r="C263">
        <v>4</v>
      </c>
      <c r="D263" t="s">
        <v>33</v>
      </c>
      <c r="E263" s="14" t="s">
        <v>56</v>
      </c>
      <c r="F263" s="14" t="s">
        <v>74</v>
      </c>
      <c r="G263" t="s">
        <v>77</v>
      </c>
      <c r="H263" t="s">
        <v>111</v>
      </c>
      <c r="I263" t="s">
        <v>34</v>
      </c>
      <c r="J263" s="14" t="s">
        <v>89</v>
      </c>
      <c r="K263" t="s">
        <v>110</v>
      </c>
      <c r="L263" t="s">
        <v>109</v>
      </c>
      <c r="M263" t="s">
        <v>106</v>
      </c>
      <c r="N263" t="s">
        <v>107</v>
      </c>
      <c r="P263" t="s">
        <v>36</v>
      </c>
      <c r="Q263" t="s">
        <v>186</v>
      </c>
      <c r="R263" t="s">
        <v>423</v>
      </c>
      <c r="S263" t="s">
        <v>41</v>
      </c>
      <c r="T263" s="17" t="s">
        <v>138</v>
      </c>
      <c r="U263" t="s">
        <v>140</v>
      </c>
      <c r="V263">
        <v>1</v>
      </c>
      <c r="W263">
        <v>4.9000000000000004</v>
      </c>
    </row>
    <row r="264" spans="1:26" x14ac:dyDescent="0.25">
      <c r="A264" t="s">
        <v>32</v>
      </c>
      <c r="C264">
        <v>3</v>
      </c>
      <c r="D264" t="s">
        <v>33</v>
      </c>
      <c r="E264" s="14" t="s">
        <v>58</v>
      </c>
      <c r="F264" s="14" t="s">
        <v>74</v>
      </c>
      <c r="G264" t="s">
        <v>76</v>
      </c>
      <c r="I264" t="s">
        <v>34</v>
      </c>
      <c r="J264" s="14" t="s">
        <v>89</v>
      </c>
      <c r="K264" t="s">
        <v>110</v>
      </c>
      <c r="L264" t="s">
        <v>109</v>
      </c>
      <c r="M264" t="s">
        <v>35</v>
      </c>
      <c r="N264" t="s">
        <v>108</v>
      </c>
      <c r="P264" t="s">
        <v>36</v>
      </c>
      <c r="Q264" t="s">
        <v>86</v>
      </c>
      <c r="R264" t="s">
        <v>412</v>
      </c>
      <c r="T264" s="17" t="s">
        <v>413</v>
      </c>
      <c r="U264" t="s">
        <v>414</v>
      </c>
      <c r="Z264">
        <v>581</v>
      </c>
    </row>
    <row r="265" spans="1:26" x14ac:dyDescent="0.25">
      <c r="A265" t="s">
        <v>32</v>
      </c>
      <c r="C265">
        <v>3</v>
      </c>
      <c r="D265" t="s">
        <v>33</v>
      </c>
      <c r="E265" s="14" t="s">
        <v>58</v>
      </c>
      <c r="F265" s="14" t="s">
        <v>74</v>
      </c>
      <c r="G265" t="s">
        <v>76</v>
      </c>
      <c r="I265" t="s">
        <v>34</v>
      </c>
      <c r="J265" s="14" t="s">
        <v>89</v>
      </c>
      <c r="K265" t="s">
        <v>110</v>
      </c>
      <c r="L265" t="s">
        <v>109</v>
      </c>
      <c r="M265" t="s">
        <v>35</v>
      </c>
      <c r="N265" t="s">
        <v>108</v>
      </c>
      <c r="P265" t="s">
        <v>36</v>
      </c>
      <c r="Q265" t="s">
        <v>85</v>
      </c>
      <c r="R265" t="s">
        <v>100</v>
      </c>
      <c r="T265" s="17" t="s">
        <v>91</v>
      </c>
      <c r="U265" t="s">
        <v>92</v>
      </c>
      <c r="V265">
        <v>1</v>
      </c>
      <c r="Z265">
        <v>16</v>
      </c>
    </row>
    <row r="266" spans="1:26" x14ac:dyDescent="0.25">
      <c r="A266" t="s">
        <v>32</v>
      </c>
      <c r="C266">
        <v>3</v>
      </c>
      <c r="D266" t="s">
        <v>33</v>
      </c>
      <c r="E266" s="14" t="s">
        <v>58</v>
      </c>
      <c r="F266" s="14" t="s">
        <v>74</v>
      </c>
      <c r="G266" t="s">
        <v>76</v>
      </c>
      <c r="I266" t="s">
        <v>34</v>
      </c>
      <c r="J266" s="14" t="s">
        <v>89</v>
      </c>
      <c r="K266" t="s">
        <v>110</v>
      </c>
      <c r="L266" t="s">
        <v>109</v>
      </c>
      <c r="M266" t="s">
        <v>35</v>
      </c>
      <c r="N266" t="s">
        <v>108</v>
      </c>
      <c r="P266" t="s">
        <v>36</v>
      </c>
      <c r="Q266" t="s">
        <v>85</v>
      </c>
      <c r="R266" t="s">
        <v>100</v>
      </c>
      <c r="T266" s="17" t="s">
        <v>91</v>
      </c>
      <c r="U266" t="s">
        <v>92</v>
      </c>
      <c r="V266">
        <v>1</v>
      </c>
      <c r="Z266">
        <v>8</v>
      </c>
    </row>
    <row r="267" spans="1:26" x14ac:dyDescent="0.25">
      <c r="A267" t="s">
        <v>32</v>
      </c>
      <c r="C267">
        <v>3</v>
      </c>
      <c r="D267" t="s">
        <v>33</v>
      </c>
      <c r="E267" s="14" t="s">
        <v>58</v>
      </c>
      <c r="F267" s="14" t="s">
        <v>74</v>
      </c>
      <c r="G267" t="s">
        <v>76</v>
      </c>
      <c r="I267" t="s">
        <v>34</v>
      </c>
      <c r="J267" s="14" t="s">
        <v>89</v>
      </c>
      <c r="K267" t="s">
        <v>110</v>
      </c>
      <c r="L267" t="s">
        <v>109</v>
      </c>
      <c r="M267" t="s">
        <v>35</v>
      </c>
      <c r="N267" t="s">
        <v>108</v>
      </c>
      <c r="P267" t="s">
        <v>36</v>
      </c>
      <c r="Q267" t="s">
        <v>37</v>
      </c>
      <c r="R267" t="s">
        <v>143</v>
      </c>
      <c r="T267" s="17" t="s">
        <v>141</v>
      </c>
      <c r="U267" t="s">
        <v>142</v>
      </c>
      <c r="V267">
        <v>1</v>
      </c>
      <c r="W267" s="12">
        <v>4.5</v>
      </c>
      <c r="X267" s="12">
        <v>4.0999999999999996</v>
      </c>
      <c r="Y267" s="12"/>
    </row>
    <row r="268" spans="1:26" x14ac:dyDescent="0.25">
      <c r="A268" t="s">
        <v>32</v>
      </c>
      <c r="C268">
        <v>3</v>
      </c>
      <c r="D268" t="s">
        <v>33</v>
      </c>
      <c r="E268" s="14" t="s">
        <v>58</v>
      </c>
      <c r="F268" s="14" t="s">
        <v>74</v>
      </c>
      <c r="G268" t="s">
        <v>76</v>
      </c>
      <c r="I268" t="s">
        <v>34</v>
      </c>
      <c r="J268" s="14" t="s">
        <v>89</v>
      </c>
      <c r="K268" t="s">
        <v>110</v>
      </c>
      <c r="L268" t="s">
        <v>109</v>
      </c>
      <c r="M268" t="s">
        <v>35</v>
      </c>
      <c r="N268" t="s">
        <v>108</v>
      </c>
      <c r="P268" t="s">
        <v>36</v>
      </c>
      <c r="Q268" t="s">
        <v>37</v>
      </c>
      <c r="R268" t="s">
        <v>143</v>
      </c>
      <c r="T268" s="17" t="s">
        <v>141</v>
      </c>
      <c r="U268" t="s">
        <v>142</v>
      </c>
      <c r="V268">
        <v>1</v>
      </c>
      <c r="W268" s="12">
        <v>4.9000000000000004</v>
      </c>
      <c r="X268" s="12">
        <v>4.0999999999999996</v>
      </c>
      <c r="Y268" s="12"/>
    </row>
    <row r="269" spans="1:26" x14ac:dyDescent="0.25">
      <c r="A269" t="s">
        <v>32</v>
      </c>
      <c r="C269">
        <v>3</v>
      </c>
      <c r="D269" t="s">
        <v>33</v>
      </c>
      <c r="E269" s="14" t="s">
        <v>58</v>
      </c>
      <c r="F269" s="14" t="s">
        <v>74</v>
      </c>
      <c r="G269" t="s">
        <v>76</v>
      </c>
      <c r="I269" t="s">
        <v>34</v>
      </c>
      <c r="J269" s="14" t="s">
        <v>89</v>
      </c>
      <c r="K269" t="s">
        <v>110</v>
      </c>
      <c r="L269" t="s">
        <v>109</v>
      </c>
      <c r="M269" t="s">
        <v>35</v>
      </c>
      <c r="N269" t="s">
        <v>108</v>
      </c>
      <c r="P269" t="s">
        <v>36</v>
      </c>
      <c r="Q269" t="s">
        <v>37</v>
      </c>
      <c r="R269" t="s">
        <v>143</v>
      </c>
      <c r="T269" s="17" t="s">
        <v>141</v>
      </c>
      <c r="U269" t="s">
        <v>142</v>
      </c>
      <c r="V269">
        <v>1</v>
      </c>
      <c r="W269" s="12">
        <v>4</v>
      </c>
      <c r="X269" s="12">
        <v>3.4</v>
      </c>
      <c r="Y269" s="12"/>
    </row>
    <row r="270" spans="1:26" x14ac:dyDescent="0.25">
      <c r="A270" t="s">
        <v>32</v>
      </c>
      <c r="C270">
        <v>3</v>
      </c>
      <c r="D270" t="s">
        <v>33</v>
      </c>
      <c r="E270" s="14" t="s">
        <v>58</v>
      </c>
      <c r="F270" s="14" t="s">
        <v>74</v>
      </c>
      <c r="G270" t="s">
        <v>76</v>
      </c>
      <c r="I270" t="s">
        <v>34</v>
      </c>
      <c r="J270" s="14" t="s">
        <v>89</v>
      </c>
      <c r="K270" t="s">
        <v>110</v>
      </c>
      <c r="L270" t="s">
        <v>109</v>
      </c>
      <c r="M270" t="s">
        <v>35</v>
      </c>
      <c r="N270" t="s">
        <v>108</v>
      </c>
      <c r="P270" t="s">
        <v>36</v>
      </c>
      <c r="Q270" t="s">
        <v>37</v>
      </c>
      <c r="R270" t="s">
        <v>143</v>
      </c>
      <c r="T270" s="17" t="s">
        <v>141</v>
      </c>
      <c r="U270" t="s">
        <v>142</v>
      </c>
      <c r="V270">
        <v>1</v>
      </c>
      <c r="W270" s="12">
        <v>4</v>
      </c>
      <c r="X270" s="12">
        <v>3.2</v>
      </c>
      <c r="Y270" s="12"/>
    </row>
    <row r="271" spans="1:26" x14ac:dyDescent="0.25">
      <c r="A271" t="s">
        <v>32</v>
      </c>
      <c r="C271">
        <v>3</v>
      </c>
      <c r="D271" t="s">
        <v>33</v>
      </c>
      <c r="E271" s="14" t="s">
        <v>58</v>
      </c>
      <c r="F271" s="14" t="s">
        <v>74</v>
      </c>
      <c r="G271" t="s">
        <v>76</v>
      </c>
      <c r="I271" t="s">
        <v>34</v>
      </c>
      <c r="J271" s="14" t="s">
        <v>89</v>
      </c>
      <c r="K271" t="s">
        <v>110</v>
      </c>
      <c r="L271" t="s">
        <v>109</v>
      </c>
      <c r="M271" t="s">
        <v>35</v>
      </c>
      <c r="N271" t="s">
        <v>108</v>
      </c>
      <c r="P271" t="s">
        <v>36</v>
      </c>
      <c r="Q271" t="s">
        <v>37</v>
      </c>
      <c r="R271" t="s">
        <v>143</v>
      </c>
      <c r="T271" s="17" t="s">
        <v>141</v>
      </c>
      <c r="U271" t="s">
        <v>142</v>
      </c>
      <c r="V271">
        <v>1</v>
      </c>
      <c r="W271" s="12">
        <v>3.4</v>
      </c>
      <c r="X271" s="12">
        <v>3</v>
      </c>
      <c r="Y271" s="12"/>
    </row>
    <row r="272" spans="1:26" x14ac:dyDescent="0.25">
      <c r="A272" t="s">
        <v>32</v>
      </c>
      <c r="C272">
        <v>3</v>
      </c>
      <c r="D272" t="s">
        <v>33</v>
      </c>
      <c r="E272" s="14" t="s">
        <v>58</v>
      </c>
      <c r="F272" s="14" t="s">
        <v>74</v>
      </c>
      <c r="G272" t="s">
        <v>76</v>
      </c>
      <c r="I272" t="s">
        <v>34</v>
      </c>
      <c r="J272" s="14" t="s">
        <v>89</v>
      </c>
      <c r="K272" t="s">
        <v>110</v>
      </c>
      <c r="L272" t="s">
        <v>109</v>
      </c>
      <c r="M272" t="s">
        <v>35</v>
      </c>
      <c r="N272" t="s">
        <v>108</v>
      </c>
      <c r="P272" t="s">
        <v>36</v>
      </c>
      <c r="Q272" t="s">
        <v>37</v>
      </c>
      <c r="R272" t="s">
        <v>143</v>
      </c>
      <c r="T272" s="17" t="s">
        <v>141</v>
      </c>
      <c r="U272" t="s">
        <v>142</v>
      </c>
      <c r="V272">
        <v>1</v>
      </c>
      <c r="W272" s="12">
        <v>4.2</v>
      </c>
      <c r="X272" s="12">
        <v>3.1</v>
      </c>
      <c r="Y272" s="12"/>
    </row>
    <row r="273" spans="1:26" x14ac:dyDescent="0.25">
      <c r="A273" t="s">
        <v>32</v>
      </c>
      <c r="C273">
        <v>3</v>
      </c>
      <c r="D273" t="s">
        <v>33</v>
      </c>
      <c r="E273" s="14" t="s">
        <v>58</v>
      </c>
      <c r="F273" s="14" t="s">
        <v>74</v>
      </c>
      <c r="G273" t="s">
        <v>76</v>
      </c>
      <c r="I273" t="s">
        <v>34</v>
      </c>
      <c r="J273" s="14" t="s">
        <v>89</v>
      </c>
      <c r="K273" t="s">
        <v>110</v>
      </c>
      <c r="L273" t="s">
        <v>109</v>
      </c>
      <c r="M273" t="s">
        <v>35</v>
      </c>
      <c r="N273" t="s">
        <v>108</v>
      </c>
      <c r="P273" t="s">
        <v>36</v>
      </c>
      <c r="Q273" t="s">
        <v>37</v>
      </c>
      <c r="R273" t="s">
        <v>143</v>
      </c>
      <c r="T273" s="17" t="s">
        <v>141</v>
      </c>
      <c r="U273" t="s">
        <v>142</v>
      </c>
      <c r="V273">
        <v>1</v>
      </c>
      <c r="W273" s="12">
        <v>3.7</v>
      </c>
      <c r="X273" s="12">
        <v>3.2</v>
      </c>
      <c r="Y273" s="12"/>
    </row>
    <row r="274" spans="1:26" x14ac:dyDescent="0.25">
      <c r="A274" t="s">
        <v>32</v>
      </c>
      <c r="C274">
        <v>3</v>
      </c>
      <c r="D274" t="s">
        <v>33</v>
      </c>
      <c r="E274" s="14" t="s">
        <v>58</v>
      </c>
      <c r="F274" s="14" t="s">
        <v>74</v>
      </c>
      <c r="G274" t="s">
        <v>76</v>
      </c>
      <c r="I274" t="s">
        <v>34</v>
      </c>
      <c r="J274" s="14" t="s">
        <v>89</v>
      </c>
      <c r="K274" t="s">
        <v>110</v>
      </c>
      <c r="L274" t="s">
        <v>109</v>
      </c>
      <c r="M274" t="s">
        <v>35</v>
      </c>
      <c r="N274" t="s">
        <v>108</v>
      </c>
      <c r="P274" t="s">
        <v>36</v>
      </c>
      <c r="Q274" t="s">
        <v>37</v>
      </c>
      <c r="R274" t="s">
        <v>143</v>
      </c>
      <c r="T274" s="17" t="s">
        <v>141</v>
      </c>
      <c r="U274" t="s">
        <v>142</v>
      </c>
      <c r="V274">
        <v>1</v>
      </c>
      <c r="W274" s="12">
        <v>4</v>
      </c>
      <c r="X274" s="12">
        <v>3.6</v>
      </c>
      <c r="Y274" s="12"/>
    </row>
    <row r="275" spans="1:26" x14ac:dyDescent="0.25">
      <c r="A275" t="s">
        <v>32</v>
      </c>
      <c r="C275">
        <v>3</v>
      </c>
      <c r="D275" t="s">
        <v>33</v>
      </c>
      <c r="E275" s="14" t="s">
        <v>58</v>
      </c>
      <c r="F275" s="14" t="s">
        <v>74</v>
      </c>
      <c r="G275" t="s">
        <v>76</v>
      </c>
      <c r="I275" t="s">
        <v>34</v>
      </c>
      <c r="J275" s="14" t="s">
        <v>89</v>
      </c>
      <c r="K275" t="s">
        <v>110</v>
      </c>
      <c r="L275" t="s">
        <v>109</v>
      </c>
      <c r="M275" t="s">
        <v>35</v>
      </c>
      <c r="N275" t="s">
        <v>108</v>
      </c>
      <c r="P275" t="s">
        <v>36</v>
      </c>
      <c r="Q275" t="s">
        <v>37</v>
      </c>
      <c r="R275" t="s">
        <v>143</v>
      </c>
      <c r="T275" s="17" t="s">
        <v>141</v>
      </c>
      <c r="U275" t="s">
        <v>142</v>
      </c>
      <c r="V275">
        <v>1</v>
      </c>
      <c r="W275" s="12">
        <v>3.5</v>
      </c>
      <c r="X275" s="12">
        <v>3.1</v>
      </c>
      <c r="Y275" s="12"/>
    </row>
    <row r="276" spans="1:26" x14ac:dyDescent="0.25">
      <c r="A276" t="s">
        <v>32</v>
      </c>
      <c r="C276">
        <v>3</v>
      </c>
      <c r="D276" t="s">
        <v>33</v>
      </c>
      <c r="E276" s="14" t="s">
        <v>58</v>
      </c>
      <c r="F276" s="14" t="s">
        <v>74</v>
      </c>
      <c r="G276" t="s">
        <v>76</v>
      </c>
      <c r="I276" t="s">
        <v>34</v>
      </c>
      <c r="J276" s="14" t="s">
        <v>89</v>
      </c>
      <c r="K276" t="s">
        <v>110</v>
      </c>
      <c r="L276" t="s">
        <v>109</v>
      </c>
      <c r="M276" t="s">
        <v>35</v>
      </c>
      <c r="N276" t="s">
        <v>108</v>
      </c>
      <c r="P276" t="s">
        <v>36</v>
      </c>
      <c r="Q276" t="s">
        <v>37</v>
      </c>
      <c r="R276" t="s">
        <v>143</v>
      </c>
      <c r="T276" s="17" t="s">
        <v>141</v>
      </c>
      <c r="U276" t="s">
        <v>142</v>
      </c>
      <c r="V276">
        <v>1</v>
      </c>
      <c r="W276" s="12">
        <v>3.6</v>
      </c>
      <c r="X276" s="12">
        <v>3.3</v>
      </c>
      <c r="Y276" s="12"/>
    </row>
    <row r="277" spans="1:26" x14ac:dyDescent="0.25">
      <c r="A277" t="s">
        <v>32</v>
      </c>
      <c r="C277">
        <v>3</v>
      </c>
      <c r="D277" t="s">
        <v>33</v>
      </c>
      <c r="E277" s="14" t="s">
        <v>58</v>
      </c>
      <c r="F277" s="14" t="s">
        <v>74</v>
      </c>
      <c r="G277" t="s">
        <v>76</v>
      </c>
      <c r="I277" t="s">
        <v>34</v>
      </c>
      <c r="J277" s="14" t="s">
        <v>89</v>
      </c>
      <c r="K277" t="s">
        <v>110</v>
      </c>
      <c r="L277" t="s">
        <v>109</v>
      </c>
      <c r="M277" t="s">
        <v>35</v>
      </c>
      <c r="N277" t="s">
        <v>108</v>
      </c>
      <c r="P277" t="s">
        <v>36</v>
      </c>
      <c r="Q277" t="s">
        <v>37</v>
      </c>
      <c r="R277" t="s">
        <v>143</v>
      </c>
      <c r="T277" s="17" t="s">
        <v>141</v>
      </c>
      <c r="U277" t="s">
        <v>142</v>
      </c>
      <c r="V277">
        <v>1</v>
      </c>
      <c r="W277" s="12">
        <v>3.4</v>
      </c>
      <c r="X277" s="12">
        <v>3</v>
      </c>
      <c r="Y277" s="12"/>
    </row>
    <row r="278" spans="1:26" x14ac:dyDescent="0.25">
      <c r="A278" t="s">
        <v>32</v>
      </c>
      <c r="C278">
        <v>3</v>
      </c>
      <c r="D278" t="s">
        <v>33</v>
      </c>
      <c r="E278" s="14" t="s">
        <v>58</v>
      </c>
      <c r="F278" s="14" t="s">
        <v>74</v>
      </c>
      <c r="G278" t="s">
        <v>76</v>
      </c>
      <c r="I278" t="s">
        <v>34</v>
      </c>
      <c r="J278" s="14" t="s">
        <v>89</v>
      </c>
      <c r="K278" t="s">
        <v>110</v>
      </c>
      <c r="L278" t="s">
        <v>109</v>
      </c>
      <c r="M278" t="s">
        <v>35</v>
      </c>
      <c r="N278" t="s">
        <v>108</v>
      </c>
      <c r="P278" t="s">
        <v>36</v>
      </c>
      <c r="Q278" t="s">
        <v>37</v>
      </c>
      <c r="R278" t="s">
        <v>143</v>
      </c>
      <c r="T278" s="17" t="s">
        <v>141</v>
      </c>
      <c r="U278" t="s">
        <v>142</v>
      </c>
      <c r="V278">
        <v>1</v>
      </c>
      <c r="W278" s="12">
        <v>3.4</v>
      </c>
      <c r="X278" s="12">
        <v>2.9</v>
      </c>
      <c r="Y278" s="12"/>
      <c r="Z278" s="12">
        <v>11</v>
      </c>
    </row>
    <row r="279" spans="1:26" x14ac:dyDescent="0.25">
      <c r="A279" t="s">
        <v>32</v>
      </c>
      <c r="C279">
        <v>3</v>
      </c>
      <c r="D279" t="s">
        <v>33</v>
      </c>
      <c r="E279" s="14" t="s">
        <v>58</v>
      </c>
      <c r="F279" s="14" t="s">
        <v>74</v>
      </c>
      <c r="G279" t="s">
        <v>76</v>
      </c>
      <c r="I279" t="s">
        <v>34</v>
      </c>
      <c r="J279" s="14" t="s">
        <v>89</v>
      </c>
      <c r="K279" t="s">
        <v>110</v>
      </c>
      <c r="L279" t="s">
        <v>109</v>
      </c>
      <c r="M279" t="s">
        <v>35</v>
      </c>
      <c r="N279" t="s">
        <v>108</v>
      </c>
      <c r="P279" t="s">
        <v>36</v>
      </c>
      <c r="Q279" t="s">
        <v>37</v>
      </c>
      <c r="R279" t="s">
        <v>143</v>
      </c>
      <c r="T279" s="17" t="s">
        <v>141</v>
      </c>
      <c r="U279" t="s">
        <v>142</v>
      </c>
      <c r="V279">
        <v>1</v>
      </c>
      <c r="W279" s="12">
        <v>3.7</v>
      </c>
      <c r="X279" s="12">
        <v>3.3</v>
      </c>
      <c r="Y279" s="12"/>
    </row>
    <row r="280" spans="1:26" x14ac:dyDescent="0.25">
      <c r="A280" t="s">
        <v>32</v>
      </c>
      <c r="C280">
        <v>3</v>
      </c>
      <c r="D280" t="s">
        <v>33</v>
      </c>
      <c r="E280" s="14" t="s">
        <v>58</v>
      </c>
      <c r="F280" s="14" t="s">
        <v>74</v>
      </c>
      <c r="G280" t="s">
        <v>76</v>
      </c>
      <c r="I280" t="s">
        <v>34</v>
      </c>
      <c r="J280" s="14" t="s">
        <v>89</v>
      </c>
      <c r="K280" t="s">
        <v>110</v>
      </c>
      <c r="L280" t="s">
        <v>109</v>
      </c>
      <c r="M280" t="s">
        <v>35</v>
      </c>
      <c r="N280" t="s">
        <v>108</v>
      </c>
      <c r="P280" t="s">
        <v>36</v>
      </c>
      <c r="Q280" t="s">
        <v>37</v>
      </c>
      <c r="R280" t="s">
        <v>143</v>
      </c>
      <c r="T280" s="17" t="s">
        <v>141</v>
      </c>
      <c r="U280" t="s">
        <v>142</v>
      </c>
      <c r="V280">
        <v>1</v>
      </c>
      <c r="W280" s="12">
        <v>3.5</v>
      </c>
      <c r="X280" s="12">
        <v>3</v>
      </c>
      <c r="Y280" s="12"/>
    </row>
    <row r="281" spans="1:26" x14ac:dyDescent="0.25">
      <c r="A281" t="s">
        <v>32</v>
      </c>
      <c r="C281">
        <v>3</v>
      </c>
      <c r="D281" t="s">
        <v>33</v>
      </c>
      <c r="E281" s="14" t="s">
        <v>58</v>
      </c>
      <c r="F281" s="14" t="s">
        <v>74</v>
      </c>
      <c r="G281" t="s">
        <v>76</v>
      </c>
      <c r="I281" t="s">
        <v>34</v>
      </c>
      <c r="J281" s="14" t="s">
        <v>89</v>
      </c>
      <c r="K281" t="s">
        <v>110</v>
      </c>
      <c r="L281" t="s">
        <v>109</v>
      </c>
      <c r="M281" t="s">
        <v>35</v>
      </c>
      <c r="N281" t="s">
        <v>108</v>
      </c>
      <c r="P281" t="s">
        <v>36</v>
      </c>
      <c r="Q281" t="s">
        <v>37</v>
      </c>
      <c r="R281" t="s">
        <v>143</v>
      </c>
      <c r="T281" s="17" t="s">
        <v>141</v>
      </c>
      <c r="U281" t="s">
        <v>142</v>
      </c>
      <c r="V281">
        <v>1</v>
      </c>
      <c r="W281" s="12">
        <v>3.1</v>
      </c>
      <c r="X281" s="12">
        <v>2.8</v>
      </c>
      <c r="Y281" s="12"/>
    </row>
    <row r="282" spans="1:26" x14ac:dyDescent="0.25">
      <c r="A282" t="s">
        <v>32</v>
      </c>
      <c r="C282">
        <v>3</v>
      </c>
      <c r="D282" t="s">
        <v>33</v>
      </c>
      <c r="E282" s="14" t="s">
        <v>58</v>
      </c>
      <c r="F282" s="14" t="s">
        <v>74</v>
      </c>
      <c r="G282" t="s">
        <v>76</v>
      </c>
      <c r="I282" t="s">
        <v>34</v>
      </c>
      <c r="J282" s="14" t="s">
        <v>89</v>
      </c>
      <c r="K282" t="s">
        <v>110</v>
      </c>
      <c r="L282" t="s">
        <v>109</v>
      </c>
      <c r="M282" t="s">
        <v>35</v>
      </c>
      <c r="N282" t="s">
        <v>108</v>
      </c>
      <c r="P282" t="s">
        <v>36</v>
      </c>
      <c r="Q282" t="s">
        <v>37</v>
      </c>
      <c r="R282" t="s">
        <v>143</v>
      </c>
      <c r="T282" s="17" t="s">
        <v>141</v>
      </c>
      <c r="U282" t="s">
        <v>142</v>
      </c>
      <c r="V282">
        <v>1</v>
      </c>
      <c r="W282" s="12">
        <v>3.5</v>
      </c>
      <c r="X282" s="12">
        <v>3</v>
      </c>
      <c r="Y282" s="12"/>
    </row>
    <row r="283" spans="1:26" x14ac:dyDescent="0.25">
      <c r="A283" t="s">
        <v>32</v>
      </c>
      <c r="C283">
        <v>3</v>
      </c>
      <c r="D283" t="s">
        <v>33</v>
      </c>
      <c r="E283" s="14" t="s">
        <v>58</v>
      </c>
      <c r="F283" s="14" t="s">
        <v>74</v>
      </c>
      <c r="G283" t="s">
        <v>76</v>
      </c>
      <c r="I283" t="s">
        <v>34</v>
      </c>
      <c r="J283" s="14" t="s">
        <v>89</v>
      </c>
      <c r="K283" t="s">
        <v>110</v>
      </c>
      <c r="L283" t="s">
        <v>109</v>
      </c>
      <c r="M283" t="s">
        <v>35</v>
      </c>
      <c r="N283" t="s">
        <v>108</v>
      </c>
      <c r="P283" t="s">
        <v>36</v>
      </c>
      <c r="Q283" t="s">
        <v>37</v>
      </c>
      <c r="R283" t="s">
        <v>143</v>
      </c>
      <c r="T283" s="17" t="s">
        <v>141</v>
      </c>
      <c r="U283" t="s">
        <v>142</v>
      </c>
      <c r="V283">
        <v>1</v>
      </c>
      <c r="W283" s="12">
        <v>2.9</v>
      </c>
      <c r="X283" s="12">
        <v>2.6</v>
      </c>
      <c r="Y283" s="12"/>
    </row>
    <row r="284" spans="1:26" x14ac:dyDescent="0.25">
      <c r="A284" t="s">
        <v>32</v>
      </c>
      <c r="C284">
        <v>3</v>
      </c>
      <c r="D284" t="s">
        <v>33</v>
      </c>
      <c r="E284" s="14" t="s">
        <v>58</v>
      </c>
      <c r="F284" s="14" t="s">
        <v>74</v>
      </c>
      <c r="G284" t="s">
        <v>76</v>
      </c>
      <c r="I284" t="s">
        <v>34</v>
      </c>
      <c r="J284" s="14" t="s">
        <v>89</v>
      </c>
      <c r="K284" t="s">
        <v>110</v>
      </c>
      <c r="L284" t="s">
        <v>109</v>
      </c>
      <c r="M284" t="s">
        <v>35</v>
      </c>
      <c r="N284" t="s">
        <v>108</v>
      </c>
      <c r="P284" t="s">
        <v>36</v>
      </c>
      <c r="Q284" t="s">
        <v>37</v>
      </c>
      <c r="R284" t="s">
        <v>143</v>
      </c>
      <c r="T284" s="17" t="s">
        <v>141</v>
      </c>
      <c r="U284" t="s">
        <v>142</v>
      </c>
      <c r="V284">
        <v>1</v>
      </c>
      <c r="W284" s="12">
        <v>3.2</v>
      </c>
      <c r="X284" s="12">
        <v>3</v>
      </c>
      <c r="Y284" s="12"/>
    </row>
    <row r="285" spans="1:26" x14ac:dyDescent="0.25">
      <c r="A285" t="s">
        <v>32</v>
      </c>
      <c r="C285">
        <v>3</v>
      </c>
      <c r="D285" t="s">
        <v>33</v>
      </c>
      <c r="E285" s="14" t="s">
        <v>58</v>
      </c>
      <c r="F285" s="14" t="s">
        <v>74</v>
      </c>
      <c r="G285" t="s">
        <v>76</v>
      </c>
      <c r="I285" t="s">
        <v>34</v>
      </c>
      <c r="J285" s="14" t="s">
        <v>89</v>
      </c>
      <c r="K285" t="s">
        <v>110</v>
      </c>
      <c r="L285" t="s">
        <v>109</v>
      </c>
      <c r="M285" t="s">
        <v>35</v>
      </c>
      <c r="N285" t="s">
        <v>108</v>
      </c>
      <c r="P285" t="s">
        <v>36</v>
      </c>
      <c r="Q285" t="s">
        <v>37</v>
      </c>
      <c r="R285" t="s">
        <v>143</v>
      </c>
      <c r="T285" s="17" t="s">
        <v>141</v>
      </c>
      <c r="U285" t="s">
        <v>142</v>
      </c>
      <c r="V285">
        <v>1</v>
      </c>
      <c r="W285" s="12">
        <v>3</v>
      </c>
      <c r="X285" s="12">
        <v>2.7</v>
      </c>
      <c r="Y285" s="12"/>
    </row>
    <row r="286" spans="1:26" x14ac:dyDescent="0.25">
      <c r="A286" t="s">
        <v>32</v>
      </c>
      <c r="C286">
        <v>3</v>
      </c>
      <c r="D286" t="s">
        <v>33</v>
      </c>
      <c r="E286" s="14" t="s">
        <v>58</v>
      </c>
      <c r="F286" s="14" t="s">
        <v>74</v>
      </c>
      <c r="G286" t="s">
        <v>76</v>
      </c>
      <c r="I286" t="s">
        <v>34</v>
      </c>
      <c r="J286" s="14" t="s">
        <v>89</v>
      </c>
      <c r="K286" t="s">
        <v>110</v>
      </c>
      <c r="L286" t="s">
        <v>109</v>
      </c>
      <c r="M286" t="s">
        <v>35</v>
      </c>
      <c r="N286" t="s">
        <v>108</v>
      </c>
      <c r="P286" t="s">
        <v>36</v>
      </c>
      <c r="Q286" t="s">
        <v>37</v>
      </c>
      <c r="R286" t="s">
        <v>143</v>
      </c>
      <c r="T286" s="17" t="s">
        <v>141</v>
      </c>
      <c r="U286" t="s">
        <v>142</v>
      </c>
      <c r="V286">
        <v>1</v>
      </c>
      <c r="W286" s="12">
        <v>2.9</v>
      </c>
      <c r="X286" s="12">
        <v>2.6</v>
      </c>
      <c r="Y286" s="12"/>
    </row>
    <row r="287" spans="1:26" x14ac:dyDescent="0.25">
      <c r="A287" t="s">
        <v>32</v>
      </c>
      <c r="C287">
        <v>3</v>
      </c>
      <c r="D287" t="s">
        <v>33</v>
      </c>
      <c r="E287" s="14" t="s">
        <v>58</v>
      </c>
      <c r="F287" s="15" t="s">
        <v>74</v>
      </c>
      <c r="G287" t="s">
        <v>76</v>
      </c>
      <c r="I287" t="s">
        <v>34</v>
      </c>
      <c r="J287" s="14" t="s">
        <v>89</v>
      </c>
      <c r="K287" t="s">
        <v>110</v>
      </c>
      <c r="L287" t="s">
        <v>109</v>
      </c>
      <c r="M287" t="s">
        <v>35</v>
      </c>
      <c r="N287" t="s">
        <v>108</v>
      </c>
      <c r="P287" t="s">
        <v>36</v>
      </c>
      <c r="Q287" t="s">
        <v>86</v>
      </c>
      <c r="R287" t="s">
        <v>412</v>
      </c>
      <c r="T287" s="17" t="s">
        <v>413</v>
      </c>
      <c r="U287" t="s">
        <v>414</v>
      </c>
      <c r="Z287">
        <v>284</v>
      </c>
    </row>
    <row r="288" spans="1:26" x14ac:dyDescent="0.25">
      <c r="A288" t="s">
        <v>32</v>
      </c>
      <c r="C288">
        <v>3</v>
      </c>
      <c r="D288" t="s">
        <v>33</v>
      </c>
      <c r="E288" s="14" t="s">
        <v>58</v>
      </c>
      <c r="F288" s="15" t="s">
        <v>74</v>
      </c>
      <c r="G288" t="s">
        <v>76</v>
      </c>
      <c r="I288" t="s">
        <v>34</v>
      </c>
      <c r="J288" s="14" t="s">
        <v>89</v>
      </c>
      <c r="K288" t="s">
        <v>110</v>
      </c>
      <c r="L288" t="s">
        <v>109</v>
      </c>
      <c r="M288" t="s">
        <v>35</v>
      </c>
      <c r="N288" t="s">
        <v>108</v>
      </c>
      <c r="P288" t="s">
        <v>36</v>
      </c>
      <c r="Q288" t="s">
        <v>425</v>
      </c>
      <c r="R288" t="s">
        <v>46</v>
      </c>
      <c r="T288" s="17" t="s">
        <v>302</v>
      </c>
      <c r="U288" t="s">
        <v>93</v>
      </c>
      <c r="V288">
        <v>1</v>
      </c>
      <c r="W288">
        <v>50</v>
      </c>
      <c r="Z288">
        <v>80</v>
      </c>
    </row>
    <row r="289" spans="1:26" x14ac:dyDescent="0.25">
      <c r="A289" t="s">
        <v>32</v>
      </c>
      <c r="C289">
        <v>3</v>
      </c>
      <c r="D289" t="s">
        <v>33</v>
      </c>
      <c r="E289" s="14" t="s">
        <v>58</v>
      </c>
      <c r="F289" s="15" t="s">
        <v>74</v>
      </c>
      <c r="G289" t="s">
        <v>76</v>
      </c>
      <c r="I289" t="s">
        <v>34</v>
      </c>
      <c r="J289" s="14" t="s">
        <v>89</v>
      </c>
      <c r="K289" t="s">
        <v>110</v>
      </c>
      <c r="L289" t="s">
        <v>109</v>
      </c>
      <c r="M289" t="s">
        <v>35</v>
      </c>
      <c r="N289" t="s">
        <v>108</v>
      </c>
      <c r="P289" t="s">
        <v>36</v>
      </c>
      <c r="Q289" t="s">
        <v>425</v>
      </c>
      <c r="R289" t="s">
        <v>46</v>
      </c>
      <c r="T289" s="17" t="s">
        <v>302</v>
      </c>
      <c r="U289" t="s">
        <v>93</v>
      </c>
      <c r="V289">
        <v>1</v>
      </c>
      <c r="W289">
        <v>55</v>
      </c>
      <c r="Z289">
        <v>114</v>
      </c>
    </row>
    <row r="290" spans="1:26" x14ac:dyDescent="0.25">
      <c r="A290" t="s">
        <v>32</v>
      </c>
      <c r="C290">
        <v>3</v>
      </c>
      <c r="D290" t="s">
        <v>33</v>
      </c>
      <c r="E290" s="14" t="s">
        <v>58</v>
      </c>
      <c r="F290" s="15" t="s">
        <v>74</v>
      </c>
      <c r="G290" t="s">
        <v>76</v>
      </c>
      <c r="I290" t="s">
        <v>34</v>
      </c>
      <c r="J290" s="14" t="s">
        <v>89</v>
      </c>
      <c r="K290" t="s">
        <v>110</v>
      </c>
      <c r="L290" t="s">
        <v>109</v>
      </c>
      <c r="M290" t="s">
        <v>35</v>
      </c>
      <c r="N290" t="s">
        <v>108</v>
      </c>
      <c r="P290" t="s">
        <v>36</v>
      </c>
      <c r="Q290" t="s">
        <v>425</v>
      </c>
      <c r="R290" t="s">
        <v>46</v>
      </c>
      <c r="T290" s="17" t="s">
        <v>302</v>
      </c>
      <c r="U290" t="s">
        <v>93</v>
      </c>
      <c r="V290">
        <v>1</v>
      </c>
      <c r="W290">
        <v>49</v>
      </c>
      <c r="Z290">
        <v>52</v>
      </c>
    </row>
    <row r="291" spans="1:26" x14ac:dyDescent="0.25">
      <c r="A291" t="s">
        <v>32</v>
      </c>
      <c r="C291">
        <v>3</v>
      </c>
      <c r="D291" t="s">
        <v>33</v>
      </c>
      <c r="E291" s="14" t="s">
        <v>58</v>
      </c>
      <c r="F291" s="15" t="s">
        <v>74</v>
      </c>
      <c r="G291" t="s">
        <v>76</v>
      </c>
      <c r="I291" t="s">
        <v>34</v>
      </c>
      <c r="J291" s="14" t="s">
        <v>89</v>
      </c>
      <c r="K291" t="s">
        <v>110</v>
      </c>
      <c r="L291" t="s">
        <v>109</v>
      </c>
      <c r="M291" t="s">
        <v>35</v>
      </c>
      <c r="N291" t="s">
        <v>108</v>
      </c>
      <c r="P291" t="s">
        <v>36</v>
      </c>
      <c r="Q291" t="s">
        <v>425</v>
      </c>
      <c r="R291" t="s">
        <v>46</v>
      </c>
      <c r="T291" s="17" t="s">
        <v>302</v>
      </c>
      <c r="U291" t="s">
        <v>93</v>
      </c>
      <c r="V291">
        <v>1</v>
      </c>
      <c r="W291">
        <v>37</v>
      </c>
      <c r="Z291">
        <v>59</v>
      </c>
    </row>
    <row r="292" spans="1:26" x14ac:dyDescent="0.25">
      <c r="A292" t="s">
        <v>32</v>
      </c>
      <c r="C292">
        <v>3</v>
      </c>
      <c r="D292" t="s">
        <v>33</v>
      </c>
      <c r="E292" s="14" t="s">
        <v>58</v>
      </c>
      <c r="F292" s="15" t="s">
        <v>74</v>
      </c>
      <c r="G292" t="s">
        <v>76</v>
      </c>
      <c r="I292" t="s">
        <v>34</v>
      </c>
      <c r="J292" s="14" t="s">
        <v>89</v>
      </c>
      <c r="K292" t="s">
        <v>110</v>
      </c>
      <c r="L292" t="s">
        <v>109</v>
      </c>
      <c r="M292" t="s">
        <v>35</v>
      </c>
      <c r="N292" t="s">
        <v>108</v>
      </c>
      <c r="P292" t="s">
        <v>36</v>
      </c>
      <c r="Q292" t="s">
        <v>425</v>
      </c>
      <c r="R292" t="s">
        <v>46</v>
      </c>
      <c r="T292" s="17" t="s">
        <v>302</v>
      </c>
      <c r="U292" t="s">
        <v>93</v>
      </c>
      <c r="V292">
        <v>1</v>
      </c>
      <c r="W292">
        <v>24</v>
      </c>
      <c r="Z292">
        <v>22</v>
      </c>
    </row>
    <row r="293" spans="1:26" x14ac:dyDescent="0.25">
      <c r="A293" t="s">
        <v>32</v>
      </c>
      <c r="C293">
        <v>3</v>
      </c>
      <c r="D293" t="s">
        <v>33</v>
      </c>
      <c r="E293" s="14" t="s">
        <v>58</v>
      </c>
      <c r="F293" s="15" t="s">
        <v>74</v>
      </c>
      <c r="G293" t="s">
        <v>76</v>
      </c>
      <c r="H293" t="s">
        <v>112</v>
      </c>
      <c r="I293" t="s">
        <v>34</v>
      </c>
      <c r="J293" s="14" t="s">
        <v>89</v>
      </c>
      <c r="K293" t="s">
        <v>110</v>
      </c>
      <c r="L293" t="s">
        <v>109</v>
      </c>
      <c r="M293" t="s">
        <v>35</v>
      </c>
      <c r="N293" t="s">
        <v>108</v>
      </c>
      <c r="P293" t="s">
        <v>36</v>
      </c>
      <c r="Q293" t="s">
        <v>186</v>
      </c>
      <c r="R293" t="s">
        <v>422</v>
      </c>
      <c r="S293" t="s">
        <v>41</v>
      </c>
      <c r="T293" s="17" t="s">
        <v>144</v>
      </c>
      <c r="U293" t="s">
        <v>140</v>
      </c>
      <c r="V293">
        <v>1</v>
      </c>
      <c r="W293">
        <v>5.3</v>
      </c>
    </row>
    <row r="294" spans="1:26" x14ac:dyDescent="0.25">
      <c r="A294" t="s">
        <v>32</v>
      </c>
      <c r="C294">
        <v>1</v>
      </c>
      <c r="D294" t="s">
        <v>33</v>
      </c>
      <c r="E294" s="14" t="s">
        <v>57</v>
      </c>
      <c r="F294" s="15" t="s">
        <v>74</v>
      </c>
      <c r="G294" t="s">
        <v>77</v>
      </c>
      <c r="I294" t="s">
        <v>34</v>
      </c>
      <c r="J294" s="15" t="s">
        <v>89</v>
      </c>
      <c r="K294" t="s">
        <v>118</v>
      </c>
      <c r="L294" t="s">
        <v>119</v>
      </c>
      <c r="M294" t="s">
        <v>120</v>
      </c>
      <c r="N294" t="s">
        <v>121</v>
      </c>
      <c r="P294" t="s">
        <v>36</v>
      </c>
      <c r="Q294" t="s">
        <v>86</v>
      </c>
      <c r="R294" t="s">
        <v>412</v>
      </c>
      <c r="T294" s="17" t="s">
        <v>413</v>
      </c>
      <c r="U294" t="s">
        <v>414</v>
      </c>
      <c r="Z294">
        <v>2074</v>
      </c>
    </row>
    <row r="295" spans="1:26" x14ac:dyDescent="0.25">
      <c r="A295" t="s">
        <v>32</v>
      </c>
      <c r="C295">
        <v>1</v>
      </c>
      <c r="D295" t="s">
        <v>33</v>
      </c>
      <c r="E295" s="14" t="s">
        <v>57</v>
      </c>
      <c r="F295" s="15" t="s">
        <v>74</v>
      </c>
      <c r="G295" t="s">
        <v>77</v>
      </c>
      <c r="I295" t="s">
        <v>34</v>
      </c>
      <c r="J295" s="15" t="s">
        <v>89</v>
      </c>
      <c r="K295" t="s">
        <v>118</v>
      </c>
      <c r="L295" t="s">
        <v>119</v>
      </c>
      <c r="M295" t="s">
        <v>120</v>
      </c>
      <c r="N295" t="s">
        <v>121</v>
      </c>
      <c r="P295" t="s">
        <v>36</v>
      </c>
      <c r="Q295" t="s">
        <v>49</v>
      </c>
      <c r="R295" t="s">
        <v>97</v>
      </c>
      <c r="T295" s="19" t="s">
        <v>98</v>
      </c>
      <c r="U295" t="s">
        <v>145</v>
      </c>
      <c r="V295">
        <v>1</v>
      </c>
      <c r="W295">
        <v>22</v>
      </c>
      <c r="X295">
        <v>18</v>
      </c>
      <c r="Z295">
        <v>85</v>
      </c>
    </row>
    <row r="296" spans="1:26" x14ac:dyDescent="0.25">
      <c r="A296" t="s">
        <v>32</v>
      </c>
      <c r="C296">
        <v>1</v>
      </c>
      <c r="D296" t="s">
        <v>33</v>
      </c>
      <c r="E296" s="14" t="s">
        <v>57</v>
      </c>
      <c r="F296" s="15" t="s">
        <v>74</v>
      </c>
      <c r="G296" t="s">
        <v>77</v>
      </c>
      <c r="I296" t="s">
        <v>34</v>
      </c>
      <c r="J296" s="15" t="s">
        <v>89</v>
      </c>
      <c r="K296" t="s">
        <v>118</v>
      </c>
      <c r="L296" t="s">
        <v>119</v>
      </c>
      <c r="M296" t="s">
        <v>120</v>
      </c>
      <c r="N296" t="s">
        <v>121</v>
      </c>
      <c r="P296" t="s">
        <v>36</v>
      </c>
      <c r="Q296" t="s">
        <v>49</v>
      </c>
      <c r="R296" t="s">
        <v>97</v>
      </c>
      <c r="T296" s="17" t="s">
        <v>98</v>
      </c>
      <c r="U296" t="s">
        <v>145</v>
      </c>
      <c r="V296">
        <v>1</v>
      </c>
      <c r="W296">
        <v>25</v>
      </c>
      <c r="X296">
        <v>21</v>
      </c>
      <c r="Z296">
        <v>132</v>
      </c>
    </row>
    <row r="297" spans="1:26" x14ac:dyDescent="0.25">
      <c r="A297" t="s">
        <v>32</v>
      </c>
      <c r="C297">
        <v>1</v>
      </c>
      <c r="D297" t="s">
        <v>33</v>
      </c>
      <c r="E297" s="14" t="s">
        <v>57</v>
      </c>
      <c r="F297" s="15" t="s">
        <v>74</v>
      </c>
      <c r="G297" t="s">
        <v>77</v>
      </c>
      <c r="I297" t="s">
        <v>34</v>
      </c>
      <c r="J297" s="15" t="s">
        <v>89</v>
      </c>
      <c r="K297" t="s">
        <v>118</v>
      </c>
      <c r="L297" t="s">
        <v>119</v>
      </c>
      <c r="M297" t="s">
        <v>120</v>
      </c>
      <c r="N297" t="s">
        <v>121</v>
      </c>
      <c r="P297" t="s">
        <v>36</v>
      </c>
      <c r="Q297" t="s">
        <v>37</v>
      </c>
      <c r="R297" t="s">
        <v>143</v>
      </c>
      <c r="T297" s="17" t="s">
        <v>141</v>
      </c>
      <c r="U297" t="s">
        <v>142</v>
      </c>
      <c r="V297">
        <v>1</v>
      </c>
      <c r="W297">
        <v>19</v>
      </c>
      <c r="X297">
        <v>15.5</v>
      </c>
      <c r="Z297">
        <v>49</v>
      </c>
    </row>
    <row r="298" spans="1:26" x14ac:dyDescent="0.25">
      <c r="A298" t="s">
        <v>32</v>
      </c>
      <c r="C298">
        <v>1</v>
      </c>
      <c r="D298" t="s">
        <v>33</v>
      </c>
      <c r="E298" s="14" t="s">
        <v>57</v>
      </c>
      <c r="F298" s="15" t="s">
        <v>74</v>
      </c>
      <c r="G298" t="s">
        <v>77</v>
      </c>
      <c r="I298" t="s">
        <v>34</v>
      </c>
      <c r="J298" s="15" t="s">
        <v>89</v>
      </c>
      <c r="K298" t="s">
        <v>118</v>
      </c>
      <c r="L298" t="s">
        <v>119</v>
      </c>
      <c r="M298" t="s">
        <v>120</v>
      </c>
      <c r="N298" t="s">
        <v>121</v>
      </c>
      <c r="P298" t="s">
        <v>36</v>
      </c>
      <c r="Q298" t="s">
        <v>37</v>
      </c>
      <c r="R298" t="s">
        <v>143</v>
      </c>
      <c r="T298" s="17" t="s">
        <v>141</v>
      </c>
      <c r="U298" t="s">
        <v>142</v>
      </c>
      <c r="V298">
        <v>1</v>
      </c>
      <c r="W298">
        <v>16.5</v>
      </c>
      <c r="X298">
        <v>13.5</v>
      </c>
      <c r="Z298">
        <v>35</v>
      </c>
    </row>
    <row r="299" spans="1:26" x14ac:dyDescent="0.25">
      <c r="A299" t="s">
        <v>32</v>
      </c>
      <c r="C299">
        <v>1</v>
      </c>
      <c r="D299" t="s">
        <v>33</v>
      </c>
      <c r="E299" s="14" t="s">
        <v>57</v>
      </c>
      <c r="F299" s="15" t="s">
        <v>74</v>
      </c>
      <c r="G299" t="s">
        <v>77</v>
      </c>
      <c r="I299" t="s">
        <v>34</v>
      </c>
      <c r="J299" s="15" t="s">
        <v>89</v>
      </c>
      <c r="K299" t="s">
        <v>118</v>
      </c>
      <c r="L299" t="s">
        <v>119</v>
      </c>
      <c r="M299" t="s">
        <v>120</v>
      </c>
      <c r="N299" t="s">
        <v>121</v>
      </c>
      <c r="P299" t="s">
        <v>36</v>
      </c>
      <c r="Q299" t="s">
        <v>37</v>
      </c>
      <c r="R299" t="s">
        <v>143</v>
      </c>
      <c r="T299" s="17" t="s">
        <v>141</v>
      </c>
      <c r="U299" t="s">
        <v>142</v>
      </c>
      <c r="V299">
        <v>1</v>
      </c>
      <c r="W299">
        <v>10.1</v>
      </c>
      <c r="X299">
        <v>8.3000000000000007</v>
      </c>
      <c r="Z299">
        <v>11</v>
      </c>
    </row>
    <row r="300" spans="1:26" x14ac:dyDescent="0.25">
      <c r="A300" t="s">
        <v>32</v>
      </c>
      <c r="C300">
        <v>1</v>
      </c>
      <c r="D300" t="s">
        <v>33</v>
      </c>
      <c r="E300" s="14" t="s">
        <v>57</v>
      </c>
      <c r="F300" s="15" t="s">
        <v>74</v>
      </c>
      <c r="G300" t="s">
        <v>77</v>
      </c>
      <c r="I300" t="s">
        <v>34</v>
      </c>
      <c r="J300" s="15" t="s">
        <v>89</v>
      </c>
      <c r="K300" t="s">
        <v>118</v>
      </c>
      <c r="L300" t="s">
        <v>119</v>
      </c>
      <c r="M300" t="s">
        <v>120</v>
      </c>
      <c r="N300" t="s">
        <v>121</v>
      </c>
      <c r="P300" t="s">
        <v>36</v>
      </c>
      <c r="Q300" t="s">
        <v>47</v>
      </c>
      <c r="R300" t="s">
        <v>94</v>
      </c>
      <c r="T300" s="17" t="s">
        <v>96</v>
      </c>
      <c r="U300" t="s">
        <v>95</v>
      </c>
      <c r="V300">
        <v>1</v>
      </c>
      <c r="W300">
        <v>11.9</v>
      </c>
      <c r="X300">
        <v>10.1</v>
      </c>
      <c r="Z300">
        <v>19</v>
      </c>
    </row>
    <row r="301" spans="1:26" x14ac:dyDescent="0.25">
      <c r="A301" t="s">
        <v>32</v>
      </c>
      <c r="C301">
        <v>1</v>
      </c>
      <c r="D301" t="s">
        <v>33</v>
      </c>
      <c r="E301" s="14" t="s">
        <v>57</v>
      </c>
      <c r="F301" s="15" t="s">
        <v>74</v>
      </c>
      <c r="G301" t="s">
        <v>77</v>
      </c>
      <c r="I301" t="s">
        <v>34</v>
      </c>
      <c r="J301" s="15" t="s">
        <v>89</v>
      </c>
      <c r="K301" t="s">
        <v>118</v>
      </c>
      <c r="L301" t="s">
        <v>119</v>
      </c>
      <c r="M301" t="s">
        <v>120</v>
      </c>
      <c r="N301" t="s">
        <v>121</v>
      </c>
      <c r="P301" t="s">
        <v>36</v>
      </c>
      <c r="Q301" t="s">
        <v>47</v>
      </c>
      <c r="R301" t="s">
        <v>94</v>
      </c>
      <c r="T301" s="17" t="s">
        <v>96</v>
      </c>
      <c r="U301" t="s">
        <v>95</v>
      </c>
      <c r="V301">
        <v>1</v>
      </c>
      <c r="W301">
        <v>15</v>
      </c>
      <c r="X301">
        <v>12.5</v>
      </c>
      <c r="Z301">
        <v>46</v>
      </c>
    </row>
    <row r="302" spans="1:26" x14ac:dyDescent="0.25">
      <c r="A302" t="s">
        <v>32</v>
      </c>
      <c r="C302">
        <v>1</v>
      </c>
      <c r="D302" t="s">
        <v>33</v>
      </c>
      <c r="E302" s="14" t="s">
        <v>57</v>
      </c>
      <c r="F302" s="15" t="s">
        <v>74</v>
      </c>
      <c r="G302" t="s">
        <v>77</v>
      </c>
      <c r="H302" t="s">
        <v>113</v>
      </c>
      <c r="I302" t="s">
        <v>34</v>
      </c>
      <c r="J302" s="15" t="s">
        <v>89</v>
      </c>
      <c r="K302" t="s">
        <v>118</v>
      </c>
      <c r="L302" t="s">
        <v>119</v>
      </c>
      <c r="M302" t="s">
        <v>120</v>
      </c>
      <c r="N302" t="s">
        <v>121</v>
      </c>
      <c r="P302" t="s">
        <v>36</v>
      </c>
      <c r="Q302" t="s">
        <v>186</v>
      </c>
      <c r="R302" t="s">
        <v>423</v>
      </c>
      <c r="S302" t="s">
        <v>41</v>
      </c>
      <c r="T302" s="17" t="s">
        <v>138</v>
      </c>
      <c r="U302" t="s">
        <v>140</v>
      </c>
      <c r="V302">
        <v>1</v>
      </c>
      <c r="W302">
        <v>4.5999999999999996</v>
      </c>
    </row>
    <row r="303" spans="1:26" x14ac:dyDescent="0.25">
      <c r="A303" t="s">
        <v>32</v>
      </c>
      <c r="C303">
        <v>1</v>
      </c>
      <c r="D303" t="s">
        <v>33</v>
      </c>
      <c r="E303" s="14" t="s">
        <v>57</v>
      </c>
      <c r="F303" s="15" t="s">
        <v>74</v>
      </c>
      <c r="G303" t="s">
        <v>77</v>
      </c>
      <c r="H303" t="s">
        <v>114</v>
      </c>
      <c r="I303" t="s">
        <v>34</v>
      </c>
      <c r="J303" s="15" t="s">
        <v>89</v>
      </c>
      <c r="K303" t="s">
        <v>118</v>
      </c>
      <c r="L303" t="s">
        <v>119</v>
      </c>
      <c r="M303" t="s">
        <v>120</v>
      </c>
      <c r="N303" t="s">
        <v>121</v>
      </c>
      <c r="P303" t="s">
        <v>36</v>
      </c>
      <c r="Q303" t="s">
        <v>186</v>
      </c>
      <c r="R303" t="s">
        <v>423</v>
      </c>
      <c r="S303" t="s">
        <v>41</v>
      </c>
      <c r="T303" s="17" t="s">
        <v>138</v>
      </c>
      <c r="U303" t="s">
        <v>140</v>
      </c>
      <c r="V303">
        <v>1</v>
      </c>
      <c r="W303">
        <v>5.3</v>
      </c>
    </row>
    <row r="304" spans="1:26" x14ac:dyDescent="0.25">
      <c r="A304" t="s">
        <v>32</v>
      </c>
      <c r="C304">
        <v>1</v>
      </c>
      <c r="D304" t="s">
        <v>33</v>
      </c>
      <c r="E304" s="14" t="s">
        <v>57</v>
      </c>
      <c r="F304" s="15" t="s">
        <v>74</v>
      </c>
      <c r="G304" t="s">
        <v>77</v>
      </c>
      <c r="H304" t="s">
        <v>115</v>
      </c>
      <c r="I304" t="s">
        <v>34</v>
      </c>
      <c r="J304" s="15" t="s">
        <v>89</v>
      </c>
      <c r="K304" t="s">
        <v>118</v>
      </c>
      <c r="L304" t="s">
        <v>119</v>
      </c>
      <c r="M304" t="s">
        <v>120</v>
      </c>
      <c r="N304" t="s">
        <v>121</v>
      </c>
      <c r="P304" t="s">
        <v>36</v>
      </c>
      <c r="Q304" t="s">
        <v>186</v>
      </c>
      <c r="R304" t="s">
        <v>422</v>
      </c>
      <c r="S304" t="s">
        <v>41</v>
      </c>
      <c r="T304" s="17" t="s">
        <v>144</v>
      </c>
      <c r="U304" t="s">
        <v>140</v>
      </c>
      <c r="V304">
        <v>1</v>
      </c>
      <c r="W304">
        <v>5.0999999999999996</v>
      </c>
    </row>
    <row r="305" spans="1:26" x14ac:dyDescent="0.25">
      <c r="A305" t="s">
        <v>32</v>
      </c>
      <c r="C305">
        <v>1</v>
      </c>
      <c r="D305" t="s">
        <v>33</v>
      </c>
      <c r="E305" s="14" t="s">
        <v>57</v>
      </c>
      <c r="F305" s="15" t="s">
        <v>74</v>
      </c>
      <c r="G305" t="s">
        <v>77</v>
      </c>
      <c r="H305" t="s">
        <v>116</v>
      </c>
      <c r="I305" t="s">
        <v>34</v>
      </c>
      <c r="J305" s="15" t="s">
        <v>89</v>
      </c>
      <c r="K305" t="s">
        <v>118</v>
      </c>
      <c r="L305" t="s">
        <v>119</v>
      </c>
      <c r="M305" t="s">
        <v>120</v>
      </c>
      <c r="N305" t="s">
        <v>121</v>
      </c>
      <c r="P305" t="s">
        <v>36</v>
      </c>
      <c r="Q305" t="s">
        <v>186</v>
      </c>
      <c r="R305" t="s">
        <v>422</v>
      </c>
      <c r="S305" t="s">
        <v>41</v>
      </c>
      <c r="T305" s="17" t="s">
        <v>144</v>
      </c>
      <c r="U305" t="s">
        <v>140</v>
      </c>
      <c r="V305">
        <v>1</v>
      </c>
      <c r="W305">
        <v>5.3</v>
      </c>
    </row>
    <row r="306" spans="1:26" x14ac:dyDescent="0.25">
      <c r="A306" t="s">
        <v>32</v>
      </c>
      <c r="C306">
        <v>1</v>
      </c>
      <c r="D306" t="s">
        <v>33</v>
      </c>
      <c r="E306" s="14" t="s">
        <v>57</v>
      </c>
      <c r="F306" s="15" t="s">
        <v>74</v>
      </c>
      <c r="G306" t="s">
        <v>77</v>
      </c>
      <c r="H306" t="s">
        <v>117</v>
      </c>
      <c r="I306" t="s">
        <v>34</v>
      </c>
      <c r="J306" s="15" t="s">
        <v>89</v>
      </c>
      <c r="K306" t="s">
        <v>118</v>
      </c>
      <c r="L306" t="s">
        <v>119</v>
      </c>
      <c r="M306" t="s">
        <v>120</v>
      </c>
      <c r="N306" t="s">
        <v>121</v>
      </c>
      <c r="P306" t="s">
        <v>36</v>
      </c>
      <c r="Q306" t="s">
        <v>186</v>
      </c>
      <c r="R306" t="s">
        <v>423</v>
      </c>
      <c r="S306" t="s">
        <v>41</v>
      </c>
      <c r="T306" s="17" t="s">
        <v>138</v>
      </c>
      <c r="U306" t="s">
        <v>140</v>
      </c>
      <c r="V306">
        <v>1</v>
      </c>
      <c r="W306">
        <v>4.9000000000000004</v>
      </c>
    </row>
    <row r="307" spans="1:26" x14ac:dyDescent="0.25">
      <c r="A307" t="s">
        <v>32</v>
      </c>
      <c r="C307">
        <v>1</v>
      </c>
      <c r="D307" t="s">
        <v>33</v>
      </c>
      <c r="E307" s="14" t="s">
        <v>57</v>
      </c>
      <c r="F307" s="15" t="s">
        <v>74</v>
      </c>
      <c r="G307" t="s">
        <v>77</v>
      </c>
      <c r="I307" t="s">
        <v>34</v>
      </c>
      <c r="J307" s="15" t="s">
        <v>89</v>
      </c>
      <c r="K307" t="s">
        <v>118</v>
      </c>
      <c r="L307" t="s">
        <v>119</v>
      </c>
      <c r="M307" t="s">
        <v>120</v>
      </c>
      <c r="N307" t="s">
        <v>121</v>
      </c>
      <c r="P307" t="s">
        <v>36</v>
      </c>
      <c r="Q307" t="s">
        <v>425</v>
      </c>
      <c r="R307" t="s">
        <v>46</v>
      </c>
      <c r="T307" s="17" t="s">
        <v>302</v>
      </c>
      <c r="U307" t="s">
        <v>93</v>
      </c>
      <c r="V307">
        <v>1</v>
      </c>
      <c r="W307">
        <v>47</v>
      </c>
      <c r="Z307">
        <v>66</v>
      </c>
    </row>
    <row r="308" spans="1:26" x14ac:dyDescent="0.25">
      <c r="A308" t="s">
        <v>32</v>
      </c>
      <c r="C308">
        <v>1</v>
      </c>
      <c r="D308" t="s">
        <v>33</v>
      </c>
      <c r="E308" s="14" t="s">
        <v>57</v>
      </c>
      <c r="F308" s="15" t="s">
        <v>74</v>
      </c>
      <c r="G308" t="s">
        <v>77</v>
      </c>
      <c r="I308" t="s">
        <v>34</v>
      </c>
      <c r="J308" s="15" t="s">
        <v>89</v>
      </c>
      <c r="K308" t="s">
        <v>118</v>
      </c>
      <c r="L308" t="s">
        <v>119</v>
      </c>
      <c r="M308" t="s">
        <v>120</v>
      </c>
      <c r="N308" t="s">
        <v>121</v>
      </c>
      <c r="P308" t="s">
        <v>36</v>
      </c>
      <c r="Q308" t="s">
        <v>425</v>
      </c>
      <c r="R308" t="s">
        <v>46</v>
      </c>
      <c r="T308" s="17" t="s">
        <v>302</v>
      </c>
      <c r="U308" t="s">
        <v>93</v>
      </c>
      <c r="V308">
        <v>1</v>
      </c>
      <c r="W308">
        <v>45</v>
      </c>
      <c r="Z308">
        <v>62</v>
      </c>
    </row>
    <row r="309" spans="1:26" x14ac:dyDescent="0.25">
      <c r="A309" t="s">
        <v>32</v>
      </c>
      <c r="C309">
        <v>3</v>
      </c>
      <c r="D309" t="s">
        <v>33</v>
      </c>
      <c r="E309" s="14" t="s">
        <v>58</v>
      </c>
      <c r="F309" s="15" t="s">
        <v>74</v>
      </c>
      <c r="G309" t="s">
        <v>77</v>
      </c>
      <c r="I309" t="s">
        <v>34</v>
      </c>
      <c r="J309" s="15" t="s">
        <v>89</v>
      </c>
      <c r="K309" t="s">
        <v>118</v>
      </c>
      <c r="L309" t="s">
        <v>119</v>
      </c>
      <c r="M309" t="s">
        <v>109</v>
      </c>
      <c r="N309" t="s">
        <v>122</v>
      </c>
      <c r="P309" t="s">
        <v>36</v>
      </c>
      <c r="Q309" t="s">
        <v>86</v>
      </c>
      <c r="R309" t="s">
        <v>412</v>
      </c>
      <c r="T309" s="17" t="s">
        <v>413</v>
      </c>
      <c r="U309" t="s">
        <v>414</v>
      </c>
      <c r="Z309">
        <v>381</v>
      </c>
    </row>
    <row r="310" spans="1:26" x14ac:dyDescent="0.25">
      <c r="A310" t="s">
        <v>32</v>
      </c>
      <c r="C310">
        <v>3</v>
      </c>
      <c r="D310" t="s">
        <v>33</v>
      </c>
      <c r="E310" s="14" t="s">
        <v>58</v>
      </c>
      <c r="F310" s="15" t="s">
        <v>74</v>
      </c>
      <c r="G310" t="s">
        <v>77</v>
      </c>
      <c r="I310" t="s">
        <v>34</v>
      </c>
      <c r="J310" s="15" t="s">
        <v>89</v>
      </c>
      <c r="K310" t="s">
        <v>118</v>
      </c>
      <c r="L310" t="s">
        <v>119</v>
      </c>
      <c r="M310" t="s">
        <v>109</v>
      </c>
      <c r="N310" t="s">
        <v>122</v>
      </c>
      <c r="P310" t="s">
        <v>36</v>
      </c>
      <c r="Q310" t="s">
        <v>37</v>
      </c>
      <c r="R310" t="s">
        <v>143</v>
      </c>
      <c r="T310" s="17" t="s">
        <v>141</v>
      </c>
      <c r="U310" t="s">
        <v>142</v>
      </c>
      <c r="V310">
        <v>1</v>
      </c>
      <c r="W310" s="12">
        <v>7</v>
      </c>
      <c r="X310" s="12">
        <v>5.6</v>
      </c>
      <c r="Y310" s="12"/>
    </row>
    <row r="311" spans="1:26" x14ac:dyDescent="0.25">
      <c r="A311" t="s">
        <v>32</v>
      </c>
      <c r="C311">
        <v>3</v>
      </c>
      <c r="D311" t="s">
        <v>33</v>
      </c>
      <c r="E311" s="14" t="s">
        <v>58</v>
      </c>
      <c r="F311" s="15" t="s">
        <v>74</v>
      </c>
      <c r="G311" t="s">
        <v>77</v>
      </c>
      <c r="I311" t="s">
        <v>34</v>
      </c>
      <c r="J311" s="15" t="s">
        <v>89</v>
      </c>
      <c r="K311" t="s">
        <v>118</v>
      </c>
      <c r="L311" t="s">
        <v>119</v>
      </c>
      <c r="M311" t="s">
        <v>109</v>
      </c>
      <c r="N311" t="s">
        <v>122</v>
      </c>
      <c r="P311" t="s">
        <v>36</v>
      </c>
      <c r="Q311" t="s">
        <v>37</v>
      </c>
      <c r="R311" t="s">
        <v>143</v>
      </c>
      <c r="T311" s="17" t="s">
        <v>141</v>
      </c>
      <c r="U311" t="s">
        <v>142</v>
      </c>
      <c r="V311">
        <v>1</v>
      </c>
      <c r="W311" s="12">
        <v>5</v>
      </c>
      <c r="X311" s="12">
        <v>4</v>
      </c>
      <c r="Y311" s="12"/>
    </row>
    <row r="312" spans="1:26" x14ac:dyDescent="0.25">
      <c r="A312" t="s">
        <v>32</v>
      </c>
      <c r="C312">
        <v>3</v>
      </c>
      <c r="D312" t="s">
        <v>33</v>
      </c>
      <c r="E312" s="14" t="s">
        <v>58</v>
      </c>
      <c r="F312" s="15" t="s">
        <v>74</v>
      </c>
      <c r="G312" t="s">
        <v>77</v>
      </c>
      <c r="I312" t="s">
        <v>34</v>
      </c>
      <c r="J312" s="15" t="s">
        <v>89</v>
      </c>
      <c r="K312" t="s">
        <v>118</v>
      </c>
      <c r="L312" t="s">
        <v>119</v>
      </c>
      <c r="M312" t="s">
        <v>109</v>
      </c>
      <c r="N312" t="s">
        <v>122</v>
      </c>
      <c r="P312" t="s">
        <v>36</v>
      </c>
      <c r="Q312" t="s">
        <v>37</v>
      </c>
      <c r="R312" t="s">
        <v>143</v>
      </c>
      <c r="T312" s="17" t="s">
        <v>141</v>
      </c>
      <c r="U312" t="s">
        <v>142</v>
      </c>
      <c r="V312">
        <v>1</v>
      </c>
      <c r="W312" s="12">
        <v>4.8</v>
      </c>
      <c r="X312" s="12">
        <v>4</v>
      </c>
      <c r="Y312" s="12"/>
    </row>
    <row r="313" spans="1:26" x14ac:dyDescent="0.25">
      <c r="A313" t="s">
        <v>32</v>
      </c>
      <c r="C313">
        <v>3</v>
      </c>
      <c r="D313" t="s">
        <v>33</v>
      </c>
      <c r="E313" s="14" t="s">
        <v>58</v>
      </c>
      <c r="F313" s="15" t="s">
        <v>74</v>
      </c>
      <c r="G313" t="s">
        <v>77</v>
      </c>
      <c r="I313" t="s">
        <v>34</v>
      </c>
      <c r="J313" s="15" t="s">
        <v>89</v>
      </c>
      <c r="K313" t="s">
        <v>118</v>
      </c>
      <c r="L313" t="s">
        <v>119</v>
      </c>
      <c r="M313" t="s">
        <v>109</v>
      </c>
      <c r="N313" t="s">
        <v>122</v>
      </c>
      <c r="P313" t="s">
        <v>36</v>
      </c>
      <c r="Q313" t="s">
        <v>37</v>
      </c>
      <c r="R313" t="s">
        <v>143</v>
      </c>
      <c r="T313" s="17" t="s">
        <v>141</v>
      </c>
      <c r="U313" t="s">
        <v>142</v>
      </c>
      <c r="V313">
        <v>1</v>
      </c>
      <c r="W313" s="12">
        <v>6.4</v>
      </c>
      <c r="X313" s="12">
        <v>5.2</v>
      </c>
      <c r="Y313" s="12"/>
    </row>
    <row r="314" spans="1:26" x14ac:dyDescent="0.25">
      <c r="A314" t="s">
        <v>32</v>
      </c>
      <c r="C314">
        <v>3</v>
      </c>
      <c r="D314" t="s">
        <v>33</v>
      </c>
      <c r="E314" s="14" t="s">
        <v>58</v>
      </c>
      <c r="F314" s="15" t="s">
        <v>74</v>
      </c>
      <c r="G314" t="s">
        <v>77</v>
      </c>
      <c r="I314" t="s">
        <v>34</v>
      </c>
      <c r="J314" s="15" t="s">
        <v>89</v>
      </c>
      <c r="K314" t="s">
        <v>118</v>
      </c>
      <c r="L314" t="s">
        <v>119</v>
      </c>
      <c r="M314" t="s">
        <v>109</v>
      </c>
      <c r="N314" t="s">
        <v>122</v>
      </c>
      <c r="P314" t="s">
        <v>36</v>
      </c>
      <c r="Q314" t="s">
        <v>37</v>
      </c>
      <c r="R314" t="s">
        <v>143</v>
      </c>
      <c r="T314" s="17" t="s">
        <v>141</v>
      </c>
      <c r="U314" t="s">
        <v>142</v>
      </c>
      <c r="V314">
        <v>1</v>
      </c>
      <c r="W314" s="12">
        <v>5</v>
      </c>
      <c r="X314" s="12">
        <v>4.2</v>
      </c>
      <c r="Y314" s="12"/>
    </row>
    <row r="315" spans="1:26" x14ac:dyDescent="0.25">
      <c r="A315" t="s">
        <v>32</v>
      </c>
      <c r="C315">
        <v>3</v>
      </c>
      <c r="D315" t="s">
        <v>33</v>
      </c>
      <c r="E315" s="14" t="s">
        <v>58</v>
      </c>
      <c r="F315" s="15" t="s">
        <v>74</v>
      </c>
      <c r="G315" t="s">
        <v>77</v>
      </c>
      <c r="I315" t="s">
        <v>34</v>
      </c>
      <c r="J315" s="15" t="s">
        <v>89</v>
      </c>
      <c r="K315" t="s">
        <v>118</v>
      </c>
      <c r="L315" t="s">
        <v>119</v>
      </c>
      <c r="M315" t="s">
        <v>109</v>
      </c>
      <c r="N315" t="s">
        <v>122</v>
      </c>
      <c r="P315" t="s">
        <v>36</v>
      </c>
      <c r="Q315" t="s">
        <v>37</v>
      </c>
      <c r="R315" t="s">
        <v>143</v>
      </c>
      <c r="T315" s="17" t="s">
        <v>141</v>
      </c>
      <c r="U315" t="s">
        <v>142</v>
      </c>
      <c r="V315">
        <v>1</v>
      </c>
      <c r="W315" s="12">
        <v>5.2</v>
      </c>
      <c r="X315" s="12">
        <v>4</v>
      </c>
      <c r="Y315" s="12"/>
      <c r="Z315" s="12">
        <v>18</v>
      </c>
    </row>
    <row r="316" spans="1:26" x14ac:dyDescent="0.25">
      <c r="A316" t="s">
        <v>32</v>
      </c>
      <c r="C316">
        <v>3</v>
      </c>
      <c r="D316" t="s">
        <v>33</v>
      </c>
      <c r="E316" s="14" t="s">
        <v>58</v>
      </c>
      <c r="F316" s="15" t="s">
        <v>74</v>
      </c>
      <c r="G316" t="s">
        <v>77</v>
      </c>
      <c r="I316" t="s">
        <v>34</v>
      </c>
      <c r="J316" s="15" t="s">
        <v>89</v>
      </c>
      <c r="K316" t="s">
        <v>118</v>
      </c>
      <c r="L316" t="s">
        <v>119</v>
      </c>
      <c r="M316" t="s">
        <v>109</v>
      </c>
      <c r="N316" t="s">
        <v>122</v>
      </c>
      <c r="P316" t="s">
        <v>36</v>
      </c>
      <c r="Q316" t="s">
        <v>37</v>
      </c>
      <c r="R316" t="s">
        <v>143</v>
      </c>
      <c r="T316" s="17" t="s">
        <v>141</v>
      </c>
      <c r="U316" t="s">
        <v>142</v>
      </c>
      <c r="V316">
        <v>1</v>
      </c>
      <c r="W316" s="12">
        <v>4</v>
      </c>
      <c r="X316" s="12">
        <v>3.2</v>
      </c>
      <c r="Y316" s="12"/>
    </row>
    <row r="317" spans="1:26" x14ac:dyDescent="0.25">
      <c r="A317" t="s">
        <v>32</v>
      </c>
      <c r="C317">
        <v>3</v>
      </c>
      <c r="D317" t="s">
        <v>33</v>
      </c>
      <c r="E317" s="14" t="s">
        <v>58</v>
      </c>
      <c r="F317" s="15" t="s">
        <v>74</v>
      </c>
      <c r="G317" t="s">
        <v>77</v>
      </c>
      <c r="I317" t="s">
        <v>34</v>
      </c>
      <c r="J317" s="15" t="s">
        <v>89</v>
      </c>
      <c r="K317" t="s">
        <v>118</v>
      </c>
      <c r="L317" t="s">
        <v>119</v>
      </c>
      <c r="M317" t="s">
        <v>109</v>
      </c>
      <c r="N317" t="s">
        <v>122</v>
      </c>
      <c r="P317" t="s">
        <v>36</v>
      </c>
      <c r="Q317" t="s">
        <v>37</v>
      </c>
      <c r="R317" t="s">
        <v>143</v>
      </c>
      <c r="T317" s="17" t="s">
        <v>141</v>
      </c>
      <c r="U317" t="s">
        <v>142</v>
      </c>
      <c r="V317">
        <v>1</v>
      </c>
      <c r="W317" s="12">
        <v>4.3</v>
      </c>
      <c r="X317" s="12">
        <v>3.5</v>
      </c>
      <c r="Y317" s="12"/>
    </row>
    <row r="318" spans="1:26" x14ac:dyDescent="0.25">
      <c r="A318" t="s">
        <v>32</v>
      </c>
      <c r="C318">
        <v>3</v>
      </c>
      <c r="D318" t="s">
        <v>33</v>
      </c>
      <c r="E318" s="14" t="s">
        <v>58</v>
      </c>
      <c r="F318" s="15" t="s">
        <v>74</v>
      </c>
      <c r="G318" t="s">
        <v>77</v>
      </c>
      <c r="I318" t="s">
        <v>34</v>
      </c>
      <c r="J318" s="15" t="s">
        <v>89</v>
      </c>
      <c r="K318" t="s">
        <v>118</v>
      </c>
      <c r="L318" t="s">
        <v>119</v>
      </c>
      <c r="M318" t="s">
        <v>109</v>
      </c>
      <c r="N318" t="s">
        <v>122</v>
      </c>
      <c r="P318" t="s">
        <v>36</v>
      </c>
      <c r="Q318" t="s">
        <v>37</v>
      </c>
      <c r="R318" t="s">
        <v>143</v>
      </c>
      <c r="T318" s="17" t="s">
        <v>141</v>
      </c>
      <c r="U318" t="s">
        <v>142</v>
      </c>
      <c r="V318">
        <v>1</v>
      </c>
      <c r="W318" s="12">
        <v>4</v>
      </c>
      <c r="X318" s="12">
        <v>3.3</v>
      </c>
      <c r="Y318" s="12"/>
    </row>
    <row r="319" spans="1:26" x14ac:dyDescent="0.25">
      <c r="A319" t="s">
        <v>32</v>
      </c>
      <c r="C319">
        <v>3</v>
      </c>
      <c r="D319" t="s">
        <v>33</v>
      </c>
      <c r="E319" s="14" t="s">
        <v>58</v>
      </c>
      <c r="F319" s="15" t="s">
        <v>74</v>
      </c>
      <c r="G319" t="s">
        <v>77</v>
      </c>
      <c r="I319" t="s">
        <v>34</v>
      </c>
      <c r="J319" s="15" t="s">
        <v>89</v>
      </c>
      <c r="K319" t="s">
        <v>118</v>
      </c>
      <c r="L319" t="s">
        <v>119</v>
      </c>
      <c r="M319" t="s">
        <v>109</v>
      </c>
      <c r="N319" t="s">
        <v>122</v>
      </c>
      <c r="P319" t="s">
        <v>36</v>
      </c>
      <c r="Q319" t="s">
        <v>37</v>
      </c>
      <c r="R319" t="s">
        <v>143</v>
      </c>
      <c r="T319" s="17" t="s">
        <v>141</v>
      </c>
      <c r="U319" t="s">
        <v>142</v>
      </c>
      <c r="V319">
        <v>1</v>
      </c>
      <c r="W319" s="12">
        <v>4.2</v>
      </c>
      <c r="X319" s="12">
        <v>3.9</v>
      </c>
      <c r="Y319" s="12"/>
    </row>
    <row r="320" spans="1:26" x14ac:dyDescent="0.25">
      <c r="A320" t="s">
        <v>32</v>
      </c>
      <c r="C320">
        <v>3</v>
      </c>
      <c r="D320" t="s">
        <v>33</v>
      </c>
      <c r="E320" s="14" t="s">
        <v>58</v>
      </c>
      <c r="F320" s="15" t="s">
        <v>74</v>
      </c>
      <c r="G320" t="s">
        <v>77</v>
      </c>
      <c r="I320" t="s">
        <v>34</v>
      </c>
      <c r="J320" s="15" t="s">
        <v>89</v>
      </c>
      <c r="K320" t="s">
        <v>118</v>
      </c>
      <c r="L320" t="s">
        <v>119</v>
      </c>
      <c r="M320" t="s">
        <v>109</v>
      </c>
      <c r="N320" t="s">
        <v>122</v>
      </c>
      <c r="P320" t="s">
        <v>36</v>
      </c>
      <c r="Q320" t="s">
        <v>37</v>
      </c>
      <c r="R320" t="s">
        <v>143</v>
      </c>
      <c r="T320" s="17" t="s">
        <v>141</v>
      </c>
      <c r="U320" t="s">
        <v>142</v>
      </c>
      <c r="V320">
        <v>1</v>
      </c>
      <c r="W320" s="12">
        <v>4.5</v>
      </c>
      <c r="X320" s="12">
        <v>3.6</v>
      </c>
      <c r="Y320" s="12"/>
    </row>
    <row r="321" spans="1:26" x14ac:dyDescent="0.25">
      <c r="A321" t="s">
        <v>32</v>
      </c>
      <c r="C321">
        <v>3</v>
      </c>
      <c r="D321" t="s">
        <v>33</v>
      </c>
      <c r="E321" s="14" t="s">
        <v>58</v>
      </c>
      <c r="F321" s="15" t="s">
        <v>74</v>
      </c>
      <c r="G321" t="s">
        <v>77</v>
      </c>
      <c r="I321" t="s">
        <v>34</v>
      </c>
      <c r="J321" s="15" t="s">
        <v>89</v>
      </c>
      <c r="K321" t="s">
        <v>118</v>
      </c>
      <c r="L321" t="s">
        <v>119</v>
      </c>
      <c r="M321" t="s">
        <v>109</v>
      </c>
      <c r="N321" t="s">
        <v>122</v>
      </c>
      <c r="P321" t="s">
        <v>36</v>
      </c>
      <c r="Q321" t="s">
        <v>37</v>
      </c>
      <c r="R321" t="s">
        <v>143</v>
      </c>
      <c r="T321" s="17" t="s">
        <v>141</v>
      </c>
      <c r="U321" t="s">
        <v>142</v>
      </c>
      <c r="V321">
        <v>1</v>
      </c>
      <c r="W321" s="12">
        <v>4.3</v>
      </c>
      <c r="X321" s="12">
        <v>3.3</v>
      </c>
      <c r="Y321" s="12"/>
    </row>
    <row r="322" spans="1:26" x14ac:dyDescent="0.25">
      <c r="A322" t="s">
        <v>32</v>
      </c>
      <c r="C322">
        <v>3</v>
      </c>
      <c r="D322" t="s">
        <v>33</v>
      </c>
      <c r="E322" s="14" t="s">
        <v>58</v>
      </c>
      <c r="F322" s="15" t="s">
        <v>74</v>
      </c>
      <c r="G322" t="s">
        <v>77</v>
      </c>
      <c r="I322" t="s">
        <v>34</v>
      </c>
      <c r="J322" s="15" t="s">
        <v>89</v>
      </c>
      <c r="K322" t="s">
        <v>118</v>
      </c>
      <c r="L322" t="s">
        <v>119</v>
      </c>
      <c r="M322" t="s">
        <v>109</v>
      </c>
      <c r="N322" t="s">
        <v>122</v>
      </c>
      <c r="P322" t="s">
        <v>36</v>
      </c>
      <c r="Q322" t="s">
        <v>37</v>
      </c>
      <c r="R322" t="s">
        <v>143</v>
      </c>
      <c r="T322" s="17" t="s">
        <v>141</v>
      </c>
      <c r="U322" t="s">
        <v>142</v>
      </c>
      <c r="V322">
        <v>1</v>
      </c>
      <c r="W322" s="12">
        <v>3.9</v>
      </c>
      <c r="X322" s="12">
        <v>3</v>
      </c>
      <c r="Y322" s="12"/>
    </row>
    <row r="323" spans="1:26" x14ac:dyDescent="0.25">
      <c r="A323" t="s">
        <v>32</v>
      </c>
      <c r="C323">
        <v>3</v>
      </c>
      <c r="D323" t="s">
        <v>33</v>
      </c>
      <c r="E323" s="14" t="s">
        <v>58</v>
      </c>
      <c r="F323" s="15" t="s">
        <v>74</v>
      </c>
      <c r="G323" t="s">
        <v>77</v>
      </c>
      <c r="I323" t="s">
        <v>34</v>
      </c>
      <c r="J323" s="15" t="s">
        <v>89</v>
      </c>
      <c r="K323" t="s">
        <v>118</v>
      </c>
      <c r="L323" t="s">
        <v>119</v>
      </c>
      <c r="M323" t="s">
        <v>109</v>
      </c>
      <c r="N323" t="s">
        <v>122</v>
      </c>
      <c r="P323" t="s">
        <v>36</v>
      </c>
      <c r="Q323" t="s">
        <v>37</v>
      </c>
      <c r="R323" t="s">
        <v>143</v>
      </c>
      <c r="T323" s="17" t="s">
        <v>141</v>
      </c>
      <c r="U323" t="s">
        <v>142</v>
      </c>
      <c r="V323">
        <v>1</v>
      </c>
      <c r="W323" s="12">
        <v>3.4</v>
      </c>
      <c r="X323" s="12">
        <v>2.9</v>
      </c>
      <c r="Y323" s="12"/>
    </row>
    <row r="324" spans="1:26" x14ac:dyDescent="0.25">
      <c r="A324" t="s">
        <v>32</v>
      </c>
      <c r="C324">
        <v>3</v>
      </c>
      <c r="D324" t="s">
        <v>33</v>
      </c>
      <c r="E324" s="14" t="s">
        <v>58</v>
      </c>
      <c r="F324" s="15" t="s">
        <v>74</v>
      </c>
      <c r="G324" t="s">
        <v>77</v>
      </c>
      <c r="I324" t="s">
        <v>34</v>
      </c>
      <c r="J324" s="15" t="s">
        <v>89</v>
      </c>
      <c r="K324" t="s">
        <v>118</v>
      </c>
      <c r="L324" t="s">
        <v>119</v>
      </c>
      <c r="M324" t="s">
        <v>109</v>
      </c>
      <c r="N324" t="s">
        <v>122</v>
      </c>
      <c r="P324" t="s">
        <v>36</v>
      </c>
      <c r="Q324" t="s">
        <v>37</v>
      </c>
      <c r="R324" t="s">
        <v>143</v>
      </c>
      <c r="T324" s="17" t="s">
        <v>141</v>
      </c>
      <c r="U324" t="s">
        <v>142</v>
      </c>
      <c r="V324">
        <v>1</v>
      </c>
      <c r="W324" s="12">
        <v>4.2</v>
      </c>
      <c r="X324" s="12">
        <v>3.9</v>
      </c>
      <c r="Y324" s="12"/>
    </row>
    <row r="325" spans="1:26" x14ac:dyDescent="0.25">
      <c r="A325" t="s">
        <v>32</v>
      </c>
      <c r="C325">
        <v>3</v>
      </c>
      <c r="D325" t="s">
        <v>33</v>
      </c>
      <c r="E325" s="14" t="s">
        <v>58</v>
      </c>
      <c r="F325" s="15" t="s">
        <v>74</v>
      </c>
      <c r="G325" t="s">
        <v>77</v>
      </c>
      <c r="I325" t="s">
        <v>34</v>
      </c>
      <c r="J325" s="15" t="s">
        <v>89</v>
      </c>
      <c r="K325" t="s">
        <v>118</v>
      </c>
      <c r="L325" t="s">
        <v>119</v>
      </c>
      <c r="M325" t="s">
        <v>109</v>
      </c>
      <c r="N325" t="s">
        <v>122</v>
      </c>
      <c r="P325" t="s">
        <v>36</v>
      </c>
      <c r="Q325" t="s">
        <v>37</v>
      </c>
      <c r="R325" t="s">
        <v>143</v>
      </c>
      <c r="T325" s="17" t="s">
        <v>141</v>
      </c>
      <c r="U325" t="s">
        <v>142</v>
      </c>
      <c r="V325">
        <v>1</v>
      </c>
      <c r="W325" s="12">
        <v>3.5</v>
      </c>
      <c r="X325" s="12">
        <v>2.9</v>
      </c>
      <c r="Y325" s="12"/>
    </row>
    <row r="326" spans="1:26" x14ac:dyDescent="0.25">
      <c r="A326" t="s">
        <v>32</v>
      </c>
      <c r="C326">
        <v>3</v>
      </c>
      <c r="D326" t="s">
        <v>33</v>
      </c>
      <c r="E326" s="14" t="s">
        <v>58</v>
      </c>
      <c r="F326" s="15" t="s">
        <v>74</v>
      </c>
      <c r="G326" t="s">
        <v>77</v>
      </c>
      <c r="I326" t="s">
        <v>34</v>
      </c>
      <c r="J326" s="15" t="s">
        <v>89</v>
      </c>
      <c r="K326" t="s">
        <v>118</v>
      </c>
      <c r="L326" t="s">
        <v>119</v>
      </c>
      <c r="M326" t="s">
        <v>109</v>
      </c>
      <c r="N326" t="s">
        <v>122</v>
      </c>
      <c r="P326" t="s">
        <v>36</v>
      </c>
      <c r="Q326" t="s">
        <v>425</v>
      </c>
      <c r="R326" t="s">
        <v>46</v>
      </c>
      <c r="T326" s="17" t="s">
        <v>302</v>
      </c>
      <c r="U326" t="s">
        <v>93</v>
      </c>
      <c r="V326">
        <v>1</v>
      </c>
      <c r="Z326">
        <v>78</v>
      </c>
    </row>
    <row r="327" spans="1:26" x14ac:dyDescent="0.25">
      <c r="A327" t="s">
        <v>32</v>
      </c>
      <c r="C327">
        <v>2</v>
      </c>
      <c r="D327" t="s">
        <v>33</v>
      </c>
      <c r="E327" t="s">
        <v>55</v>
      </c>
      <c r="F327" s="15" t="s">
        <v>74</v>
      </c>
      <c r="G327" t="s">
        <v>77</v>
      </c>
      <c r="I327" t="s">
        <v>34</v>
      </c>
      <c r="J327" s="15" t="s">
        <v>89</v>
      </c>
      <c r="K327" t="s">
        <v>118</v>
      </c>
      <c r="L327" t="s">
        <v>119</v>
      </c>
      <c r="M327" t="s">
        <v>35</v>
      </c>
      <c r="N327" t="s">
        <v>123</v>
      </c>
      <c r="P327" t="s">
        <v>36</v>
      </c>
      <c r="Q327" t="s">
        <v>86</v>
      </c>
      <c r="R327" t="s">
        <v>412</v>
      </c>
      <c r="T327" s="17" t="s">
        <v>413</v>
      </c>
      <c r="U327" t="s">
        <v>414</v>
      </c>
      <c r="Z327">
        <v>722</v>
      </c>
    </row>
    <row r="328" spans="1:26" x14ac:dyDescent="0.25">
      <c r="A328" t="s">
        <v>32</v>
      </c>
      <c r="C328">
        <v>2</v>
      </c>
      <c r="D328" t="s">
        <v>33</v>
      </c>
      <c r="E328" t="s">
        <v>55</v>
      </c>
      <c r="F328" s="15" t="s">
        <v>74</v>
      </c>
      <c r="G328" t="s">
        <v>77</v>
      </c>
      <c r="I328" t="s">
        <v>34</v>
      </c>
      <c r="J328" s="15" t="s">
        <v>89</v>
      </c>
      <c r="K328" t="s">
        <v>118</v>
      </c>
      <c r="L328" t="s">
        <v>119</v>
      </c>
      <c r="M328" t="s">
        <v>35</v>
      </c>
      <c r="N328" t="s">
        <v>123</v>
      </c>
      <c r="P328" t="s">
        <v>36</v>
      </c>
      <c r="Q328" t="s">
        <v>37</v>
      </c>
      <c r="R328" t="s">
        <v>143</v>
      </c>
      <c r="T328" s="17" t="s">
        <v>141</v>
      </c>
      <c r="U328" t="s">
        <v>142</v>
      </c>
      <c r="V328">
        <v>1</v>
      </c>
      <c r="W328" s="12">
        <v>6.1</v>
      </c>
      <c r="X328" s="12">
        <v>5</v>
      </c>
      <c r="Y328" s="12"/>
    </row>
    <row r="329" spans="1:26" x14ac:dyDescent="0.25">
      <c r="A329" t="s">
        <v>32</v>
      </c>
      <c r="C329">
        <v>2</v>
      </c>
      <c r="D329" t="s">
        <v>33</v>
      </c>
      <c r="E329" t="s">
        <v>55</v>
      </c>
      <c r="F329" s="15" t="s">
        <v>74</v>
      </c>
      <c r="G329" t="s">
        <v>77</v>
      </c>
      <c r="I329" t="s">
        <v>34</v>
      </c>
      <c r="J329" s="15" t="s">
        <v>89</v>
      </c>
      <c r="K329" t="s">
        <v>118</v>
      </c>
      <c r="L329" t="s">
        <v>119</v>
      </c>
      <c r="M329" t="s">
        <v>35</v>
      </c>
      <c r="N329" t="s">
        <v>123</v>
      </c>
      <c r="P329" t="s">
        <v>36</v>
      </c>
      <c r="Q329" t="s">
        <v>37</v>
      </c>
      <c r="R329" t="s">
        <v>143</v>
      </c>
      <c r="T329" s="17" t="s">
        <v>141</v>
      </c>
      <c r="U329" t="s">
        <v>142</v>
      </c>
      <c r="V329">
        <v>1</v>
      </c>
      <c r="W329" s="12">
        <v>5.2</v>
      </c>
      <c r="X329" s="12">
        <v>4.2</v>
      </c>
      <c r="Y329" s="12"/>
    </row>
    <row r="330" spans="1:26" x14ac:dyDescent="0.25">
      <c r="A330" t="s">
        <v>32</v>
      </c>
      <c r="C330">
        <v>2</v>
      </c>
      <c r="D330" t="s">
        <v>33</v>
      </c>
      <c r="E330" t="s">
        <v>55</v>
      </c>
      <c r="F330" s="15" t="s">
        <v>74</v>
      </c>
      <c r="G330" t="s">
        <v>77</v>
      </c>
      <c r="I330" t="s">
        <v>34</v>
      </c>
      <c r="J330" s="15" t="s">
        <v>89</v>
      </c>
      <c r="K330" t="s">
        <v>118</v>
      </c>
      <c r="L330" t="s">
        <v>119</v>
      </c>
      <c r="M330" t="s">
        <v>35</v>
      </c>
      <c r="N330" t="s">
        <v>123</v>
      </c>
      <c r="P330" t="s">
        <v>36</v>
      </c>
      <c r="Q330" t="s">
        <v>37</v>
      </c>
      <c r="R330" t="s">
        <v>143</v>
      </c>
      <c r="T330" s="17" t="s">
        <v>141</v>
      </c>
      <c r="U330" t="s">
        <v>142</v>
      </c>
      <c r="V330">
        <v>1</v>
      </c>
      <c r="W330" s="12">
        <v>6.3</v>
      </c>
      <c r="X330" s="12">
        <v>5.0999999999999996</v>
      </c>
      <c r="Y330" s="12"/>
    </row>
    <row r="331" spans="1:26" x14ac:dyDescent="0.25">
      <c r="A331" t="s">
        <v>32</v>
      </c>
      <c r="C331">
        <v>2</v>
      </c>
      <c r="D331" t="s">
        <v>33</v>
      </c>
      <c r="E331" t="s">
        <v>55</v>
      </c>
      <c r="F331" s="15" t="s">
        <v>74</v>
      </c>
      <c r="G331" t="s">
        <v>77</v>
      </c>
      <c r="I331" t="s">
        <v>34</v>
      </c>
      <c r="J331" s="15" t="s">
        <v>89</v>
      </c>
      <c r="K331" t="s">
        <v>118</v>
      </c>
      <c r="L331" t="s">
        <v>119</v>
      </c>
      <c r="M331" t="s">
        <v>35</v>
      </c>
      <c r="N331" t="s">
        <v>123</v>
      </c>
      <c r="P331" t="s">
        <v>36</v>
      </c>
      <c r="Q331" t="s">
        <v>37</v>
      </c>
      <c r="R331" t="s">
        <v>143</v>
      </c>
      <c r="T331" s="17" t="s">
        <v>141</v>
      </c>
      <c r="U331" t="s">
        <v>142</v>
      </c>
      <c r="V331">
        <v>1</v>
      </c>
      <c r="W331" s="12">
        <v>5.5</v>
      </c>
      <c r="X331" s="12">
        <v>4.9000000000000004</v>
      </c>
      <c r="Y331" s="12"/>
    </row>
    <row r="332" spans="1:26" x14ac:dyDescent="0.25">
      <c r="A332" t="s">
        <v>32</v>
      </c>
      <c r="C332">
        <v>2</v>
      </c>
      <c r="D332" t="s">
        <v>33</v>
      </c>
      <c r="E332" t="s">
        <v>55</v>
      </c>
      <c r="F332" s="15" t="s">
        <v>74</v>
      </c>
      <c r="G332" t="s">
        <v>77</v>
      </c>
      <c r="I332" t="s">
        <v>34</v>
      </c>
      <c r="J332" s="15" t="s">
        <v>89</v>
      </c>
      <c r="K332" t="s">
        <v>118</v>
      </c>
      <c r="L332" t="s">
        <v>119</v>
      </c>
      <c r="M332" t="s">
        <v>35</v>
      </c>
      <c r="N332" t="s">
        <v>123</v>
      </c>
      <c r="P332" t="s">
        <v>36</v>
      </c>
      <c r="Q332" t="s">
        <v>37</v>
      </c>
      <c r="R332" t="s">
        <v>143</v>
      </c>
      <c r="T332" s="17" t="s">
        <v>141</v>
      </c>
      <c r="U332" t="s">
        <v>142</v>
      </c>
      <c r="V332">
        <v>1</v>
      </c>
      <c r="W332" s="12">
        <v>5.0999999999999996</v>
      </c>
      <c r="X332" s="12">
        <v>4.7</v>
      </c>
      <c r="Y332" s="12"/>
    </row>
    <row r="333" spans="1:26" x14ac:dyDescent="0.25">
      <c r="A333" t="s">
        <v>32</v>
      </c>
      <c r="C333">
        <v>2</v>
      </c>
      <c r="D333" t="s">
        <v>33</v>
      </c>
      <c r="E333" t="s">
        <v>55</v>
      </c>
      <c r="F333" s="15" t="s">
        <v>74</v>
      </c>
      <c r="G333" t="s">
        <v>77</v>
      </c>
      <c r="I333" t="s">
        <v>34</v>
      </c>
      <c r="J333" s="15" t="s">
        <v>89</v>
      </c>
      <c r="K333" t="s">
        <v>118</v>
      </c>
      <c r="L333" t="s">
        <v>119</v>
      </c>
      <c r="M333" t="s">
        <v>35</v>
      </c>
      <c r="N333" t="s">
        <v>123</v>
      </c>
      <c r="P333" t="s">
        <v>36</v>
      </c>
      <c r="Q333" t="s">
        <v>37</v>
      </c>
      <c r="R333" t="s">
        <v>143</v>
      </c>
      <c r="T333" s="17" t="s">
        <v>141</v>
      </c>
      <c r="U333" t="s">
        <v>142</v>
      </c>
      <c r="V333">
        <v>1</v>
      </c>
      <c r="W333" s="12">
        <v>5.8</v>
      </c>
      <c r="X333" s="12">
        <v>4.9000000000000004</v>
      </c>
      <c r="Y333" s="12"/>
    </row>
    <row r="334" spans="1:26" x14ac:dyDescent="0.25">
      <c r="A334" t="s">
        <v>32</v>
      </c>
      <c r="C334">
        <v>2</v>
      </c>
      <c r="D334" t="s">
        <v>33</v>
      </c>
      <c r="E334" t="s">
        <v>55</v>
      </c>
      <c r="F334" s="15" t="s">
        <v>74</v>
      </c>
      <c r="G334" t="s">
        <v>77</v>
      </c>
      <c r="I334" t="s">
        <v>34</v>
      </c>
      <c r="J334" s="15" t="s">
        <v>89</v>
      </c>
      <c r="K334" t="s">
        <v>118</v>
      </c>
      <c r="L334" t="s">
        <v>119</v>
      </c>
      <c r="M334" t="s">
        <v>35</v>
      </c>
      <c r="N334" t="s">
        <v>123</v>
      </c>
      <c r="P334" t="s">
        <v>36</v>
      </c>
      <c r="Q334" t="s">
        <v>37</v>
      </c>
      <c r="R334" t="s">
        <v>143</v>
      </c>
      <c r="T334" s="17" t="s">
        <v>141</v>
      </c>
      <c r="U334" t="s">
        <v>142</v>
      </c>
      <c r="V334">
        <v>1</v>
      </c>
      <c r="W334" s="12">
        <v>7</v>
      </c>
      <c r="X334" s="12">
        <v>5.5</v>
      </c>
      <c r="Y334" s="12"/>
    </row>
    <row r="335" spans="1:26" x14ac:dyDescent="0.25">
      <c r="A335" t="s">
        <v>32</v>
      </c>
      <c r="C335">
        <v>2</v>
      </c>
      <c r="D335" t="s">
        <v>33</v>
      </c>
      <c r="E335" t="s">
        <v>55</v>
      </c>
      <c r="F335" s="15" t="s">
        <v>74</v>
      </c>
      <c r="G335" t="s">
        <v>77</v>
      </c>
      <c r="I335" t="s">
        <v>34</v>
      </c>
      <c r="J335" s="15" t="s">
        <v>89</v>
      </c>
      <c r="K335" t="s">
        <v>118</v>
      </c>
      <c r="L335" t="s">
        <v>119</v>
      </c>
      <c r="M335" t="s">
        <v>35</v>
      </c>
      <c r="N335" t="s">
        <v>123</v>
      </c>
      <c r="P335" t="s">
        <v>36</v>
      </c>
      <c r="Q335" t="s">
        <v>37</v>
      </c>
      <c r="R335" t="s">
        <v>143</v>
      </c>
      <c r="T335" s="17" t="s">
        <v>141</v>
      </c>
      <c r="U335" t="s">
        <v>142</v>
      </c>
      <c r="V335">
        <v>1</v>
      </c>
      <c r="W335" s="12">
        <v>6.1</v>
      </c>
      <c r="X335" s="12">
        <v>5.2</v>
      </c>
      <c r="Y335" s="12"/>
    </row>
    <row r="336" spans="1:26" x14ac:dyDescent="0.25">
      <c r="A336" t="s">
        <v>32</v>
      </c>
      <c r="C336">
        <v>2</v>
      </c>
      <c r="D336" t="s">
        <v>33</v>
      </c>
      <c r="E336" t="s">
        <v>55</v>
      </c>
      <c r="F336" s="15" t="s">
        <v>74</v>
      </c>
      <c r="G336" t="s">
        <v>77</v>
      </c>
      <c r="I336" t="s">
        <v>34</v>
      </c>
      <c r="J336" s="15" t="s">
        <v>89</v>
      </c>
      <c r="K336" t="s">
        <v>118</v>
      </c>
      <c r="L336" t="s">
        <v>119</v>
      </c>
      <c r="M336" t="s">
        <v>35</v>
      </c>
      <c r="N336" t="s">
        <v>123</v>
      </c>
      <c r="P336" t="s">
        <v>36</v>
      </c>
      <c r="Q336" t="s">
        <v>37</v>
      </c>
      <c r="R336" t="s">
        <v>143</v>
      </c>
      <c r="T336" s="17" t="s">
        <v>141</v>
      </c>
      <c r="U336" t="s">
        <v>142</v>
      </c>
      <c r="V336">
        <v>1</v>
      </c>
      <c r="W336" s="12">
        <v>5.0999999999999996</v>
      </c>
      <c r="X336" s="12">
        <v>4.3</v>
      </c>
      <c r="Y336" s="12"/>
    </row>
    <row r="337" spans="1:26" x14ac:dyDescent="0.25">
      <c r="A337" t="s">
        <v>32</v>
      </c>
      <c r="C337">
        <v>2</v>
      </c>
      <c r="D337" t="s">
        <v>33</v>
      </c>
      <c r="E337" t="s">
        <v>55</v>
      </c>
      <c r="F337" s="15" t="s">
        <v>74</v>
      </c>
      <c r="G337" t="s">
        <v>77</v>
      </c>
      <c r="I337" t="s">
        <v>34</v>
      </c>
      <c r="J337" s="15" t="s">
        <v>89</v>
      </c>
      <c r="K337" t="s">
        <v>118</v>
      </c>
      <c r="L337" t="s">
        <v>119</v>
      </c>
      <c r="M337" t="s">
        <v>35</v>
      </c>
      <c r="N337" t="s">
        <v>123</v>
      </c>
      <c r="P337" t="s">
        <v>36</v>
      </c>
      <c r="Q337" t="s">
        <v>37</v>
      </c>
      <c r="R337" t="s">
        <v>143</v>
      </c>
      <c r="T337" s="17" t="s">
        <v>141</v>
      </c>
      <c r="U337" t="s">
        <v>142</v>
      </c>
      <c r="V337">
        <v>1</v>
      </c>
      <c r="W337" s="12">
        <v>5.4</v>
      </c>
      <c r="X337" s="12">
        <v>4.7</v>
      </c>
      <c r="Y337" s="12"/>
      <c r="Z337" s="12">
        <v>37</v>
      </c>
    </row>
    <row r="338" spans="1:26" x14ac:dyDescent="0.25">
      <c r="A338" t="s">
        <v>32</v>
      </c>
      <c r="C338">
        <v>2</v>
      </c>
      <c r="D338" t="s">
        <v>33</v>
      </c>
      <c r="E338" t="s">
        <v>55</v>
      </c>
      <c r="F338" s="15" t="s">
        <v>74</v>
      </c>
      <c r="G338" t="s">
        <v>77</v>
      </c>
      <c r="I338" t="s">
        <v>34</v>
      </c>
      <c r="J338" s="15" t="s">
        <v>89</v>
      </c>
      <c r="K338" t="s">
        <v>118</v>
      </c>
      <c r="L338" t="s">
        <v>119</v>
      </c>
      <c r="M338" t="s">
        <v>35</v>
      </c>
      <c r="N338" t="s">
        <v>123</v>
      </c>
      <c r="P338" t="s">
        <v>36</v>
      </c>
      <c r="Q338" t="s">
        <v>37</v>
      </c>
      <c r="R338" t="s">
        <v>143</v>
      </c>
      <c r="T338" s="17" t="s">
        <v>141</v>
      </c>
      <c r="U338" t="s">
        <v>142</v>
      </c>
      <c r="V338">
        <v>1</v>
      </c>
      <c r="W338" s="12">
        <v>6.2</v>
      </c>
      <c r="X338" s="12">
        <v>4.9000000000000004</v>
      </c>
      <c r="Y338" s="12"/>
    </row>
    <row r="339" spans="1:26" x14ac:dyDescent="0.25">
      <c r="A339" t="s">
        <v>32</v>
      </c>
      <c r="C339">
        <v>2</v>
      </c>
      <c r="D339" t="s">
        <v>33</v>
      </c>
      <c r="E339" t="s">
        <v>55</v>
      </c>
      <c r="F339" s="15" t="s">
        <v>74</v>
      </c>
      <c r="G339" t="s">
        <v>77</v>
      </c>
      <c r="I339" t="s">
        <v>34</v>
      </c>
      <c r="J339" s="15" t="s">
        <v>89</v>
      </c>
      <c r="K339" t="s">
        <v>118</v>
      </c>
      <c r="L339" t="s">
        <v>119</v>
      </c>
      <c r="M339" t="s">
        <v>35</v>
      </c>
      <c r="N339" t="s">
        <v>123</v>
      </c>
      <c r="P339" t="s">
        <v>36</v>
      </c>
      <c r="Q339" t="s">
        <v>37</v>
      </c>
      <c r="R339" t="s">
        <v>143</v>
      </c>
      <c r="T339" s="17" t="s">
        <v>141</v>
      </c>
      <c r="U339" t="s">
        <v>142</v>
      </c>
      <c r="V339">
        <v>1</v>
      </c>
      <c r="W339" s="12">
        <v>6.3</v>
      </c>
      <c r="X339" s="12">
        <v>5.2</v>
      </c>
      <c r="Y339" s="12"/>
    </row>
    <row r="340" spans="1:26" x14ac:dyDescent="0.25">
      <c r="A340" t="s">
        <v>32</v>
      </c>
      <c r="C340">
        <v>2</v>
      </c>
      <c r="D340" t="s">
        <v>33</v>
      </c>
      <c r="E340" t="s">
        <v>55</v>
      </c>
      <c r="F340" s="15" t="s">
        <v>74</v>
      </c>
      <c r="G340" t="s">
        <v>77</v>
      </c>
      <c r="I340" t="s">
        <v>34</v>
      </c>
      <c r="J340" s="15" t="s">
        <v>89</v>
      </c>
      <c r="K340" t="s">
        <v>118</v>
      </c>
      <c r="L340" t="s">
        <v>119</v>
      </c>
      <c r="M340" t="s">
        <v>35</v>
      </c>
      <c r="N340" t="s">
        <v>123</v>
      </c>
      <c r="P340" t="s">
        <v>36</v>
      </c>
      <c r="Q340" t="s">
        <v>37</v>
      </c>
      <c r="R340" t="s">
        <v>143</v>
      </c>
      <c r="T340" s="17" t="s">
        <v>141</v>
      </c>
      <c r="U340" t="s">
        <v>142</v>
      </c>
      <c r="V340">
        <v>1</v>
      </c>
      <c r="W340" s="12">
        <v>5.3</v>
      </c>
      <c r="X340" s="12">
        <v>4.2</v>
      </c>
      <c r="Y340" s="12"/>
    </row>
    <row r="341" spans="1:26" x14ac:dyDescent="0.25">
      <c r="A341" t="s">
        <v>32</v>
      </c>
      <c r="C341">
        <v>2</v>
      </c>
      <c r="D341" t="s">
        <v>33</v>
      </c>
      <c r="E341" t="s">
        <v>55</v>
      </c>
      <c r="F341" s="15" t="s">
        <v>74</v>
      </c>
      <c r="G341" t="s">
        <v>77</v>
      </c>
      <c r="I341" t="s">
        <v>34</v>
      </c>
      <c r="J341" s="15" t="s">
        <v>89</v>
      </c>
      <c r="K341" t="s">
        <v>118</v>
      </c>
      <c r="L341" t="s">
        <v>119</v>
      </c>
      <c r="M341" t="s">
        <v>35</v>
      </c>
      <c r="N341" t="s">
        <v>123</v>
      </c>
      <c r="P341" t="s">
        <v>36</v>
      </c>
      <c r="Q341" t="s">
        <v>37</v>
      </c>
      <c r="R341" t="s">
        <v>143</v>
      </c>
      <c r="T341" s="17" t="s">
        <v>141</v>
      </c>
      <c r="U341" t="s">
        <v>142</v>
      </c>
      <c r="V341">
        <v>1</v>
      </c>
      <c r="W341" s="12">
        <v>5.2</v>
      </c>
      <c r="X341" s="12">
        <v>4.4000000000000004</v>
      </c>
      <c r="Y341" s="12"/>
    </row>
    <row r="342" spans="1:26" x14ac:dyDescent="0.25">
      <c r="A342" t="s">
        <v>32</v>
      </c>
      <c r="C342">
        <v>2</v>
      </c>
      <c r="D342" t="s">
        <v>33</v>
      </c>
      <c r="E342" t="s">
        <v>55</v>
      </c>
      <c r="F342" s="15" t="s">
        <v>74</v>
      </c>
      <c r="G342" t="s">
        <v>77</v>
      </c>
      <c r="I342" t="s">
        <v>34</v>
      </c>
      <c r="J342" s="15" t="s">
        <v>89</v>
      </c>
      <c r="K342" t="s">
        <v>118</v>
      </c>
      <c r="L342" t="s">
        <v>119</v>
      </c>
      <c r="M342" t="s">
        <v>35</v>
      </c>
      <c r="N342" t="s">
        <v>123</v>
      </c>
      <c r="P342" t="s">
        <v>36</v>
      </c>
      <c r="Q342" t="s">
        <v>37</v>
      </c>
      <c r="R342" t="s">
        <v>143</v>
      </c>
      <c r="T342" s="17" t="s">
        <v>141</v>
      </c>
      <c r="U342" t="s">
        <v>142</v>
      </c>
      <c r="V342">
        <v>1</v>
      </c>
      <c r="W342" s="12">
        <v>5.0999999999999996</v>
      </c>
      <c r="X342" s="12">
        <v>4</v>
      </c>
      <c r="Y342" s="12"/>
    </row>
    <row r="343" spans="1:26" x14ac:dyDescent="0.25">
      <c r="A343" t="s">
        <v>32</v>
      </c>
      <c r="C343">
        <v>2</v>
      </c>
      <c r="D343" t="s">
        <v>33</v>
      </c>
      <c r="E343" t="s">
        <v>55</v>
      </c>
      <c r="F343" s="15" t="s">
        <v>74</v>
      </c>
      <c r="G343" t="s">
        <v>77</v>
      </c>
      <c r="I343" t="s">
        <v>34</v>
      </c>
      <c r="J343" s="15" t="s">
        <v>89</v>
      </c>
      <c r="K343" t="s">
        <v>118</v>
      </c>
      <c r="L343" t="s">
        <v>119</v>
      </c>
      <c r="M343" t="s">
        <v>35</v>
      </c>
      <c r="N343" t="s">
        <v>123</v>
      </c>
      <c r="P343" t="s">
        <v>36</v>
      </c>
      <c r="Q343" t="s">
        <v>37</v>
      </c>
      <c r="R343" t="s">
        <v>143</v>
      </c>
      <c r="T343" s="17" t="s">
        <v>141</v>
      </c>
      <c r="U343" t="s">
        <v>142</v>
      </c>
      <c r="V343">
        <v>1</v>
      </c>
      <c r="W343" s="12">
        <v>5.9</v>
      </c>
      <c r="X343" s="12">
        <v>4.5999999999999996</v>
      </c>
      <c r="Y343" s="12"/>
    </row>
    <row r="344" spans="1:26" x14ac:dyDescent="0.25">
      <c r="A344" t="s">
        <v>32</v>
      </c>
      <c r="C344">
        <v>2</v>
      </c>
      <c r="D344" t="s">
        <v>33</v>
      </c>
      <c r="E344" t="s">
        <v>55</v>
      </c>
      <c r="F344" s="15" t="s">
        <v>74</v>
      </c>
      <c r="G344" t="s">
        <v>77</v>
      </c>
      <c r="I344" t="s">
        <v>34</v>
      </c>
      <c r="J344" s="15" t="s">
        <v>89</v>
      </c>
      <c r="K344" t="s">
        <v>118</v>
      </c>
      <c r="L344" t="s">
        <v>119</v>
      </c>
      <c r="M344" t="s">
        <v>35</v>
      </c>
      <c r="N344" t="s">
        <v>123</v>
      </c>
      <c r="P344" t="s">
        <v>36</v>
      </c>
      <c r="Q344" t="s">
        <v>37</v>
      </c>
      <c r="R344" t="s">
        <v>143</v>
      </c>
      <c r="T344" s="17" t="s">
        <v>141</v>
      </c>
      <c r="U344" t="s">
        <v>142</v>
      </c>
      <c r="V344">
        <v>1</v>
      </c>
      <c r="W344" s="12">
        <v>5.3</v>
      </c>
      <c r="X344" s="12">
        <v>4.0999999999999996</v>
      </c>
      <c r="Y344" s="12"/>
    </row>
    <row r="345" spans="1:26" x14ac:dyDescent="0.25">
      <c r="A345" t="s">
        <v>32</v>
      </c>
      <c r="C345">
        <v>2</v>
      </c>
      <c r="D345" t="s">
        <v>33</v>
      </c>
      <c r="E345" t="s">
        <v>55</v>
      </c>
      <c r="F345" s="15" t="s">
        <v>74</v>
      </c>
      <c r="G345" t="s">
        <v>77</v>
      </c>
      <c r="I345" t="s">
        <v>34</v>
      </c>
      <c r="J345" s="15" t="s">
        <v>89</v>
      </c>
      <c r="K345" t="s">
        <v>118</v>
      </c>
      <c r="L345" t="s">
        <v>119</v>
      </c>
      <c r="M345" t="s">
        <v>35</v>
      </c>
      <c r="N345" t="s">
        <v>123</v>
      </c>
      <c r="P345" t="s">
        <v>36</v>
      </c>
      <c r="Q345" t="s">
        <v>37</v>
      </c>
      <c r="R345" t="s">
        <v>143</v>
      </c>
      <c r="T345" s="17" t="s">
        <v>141</v>
      </c>
      <c r="U345" t="s">
        <v>142</v>
      </c>
      <c r="V345">
        <v>1</v>
      </c>
      <c r="W345" s="12">
        <v>6</v>
      </c>
      <c r="X345" s="12">
        <v>4.9000000000000004</v>
      </c>
      <c r="Y345" s="12"/>
    </row>
    <row r="346" spans="1:26" x14ac:dyDescent="0.25">
      <c r="A346" t="s">
        <v>32</v>
      </c>
      <c r="C346">
        <v>2</v>
      </c>
      <c r="D346" t="s">
        <v>33</v>
      </c>
      <c r="E346" t="s">
        <v>55</v>
      </c>
      <c r="F346" s="15" t="s">
        <v>74</v>
      </c>
      <c r="G346" t="s">
        <v>77</v>
      </c>
      <c r="I346" t="s">
        <v>34</v>
      </c>
      <c r="J346" s="15" t="s">
        <v>89</v>
      </c>
      <c r="K346" t="s">
        <v>118</v>
      </c>
      <c r="L346" t="s">
        <v>119</v>
      </c>
      <c r="M346" t="s">
        <v>35</v>
      </c>
      <c r="N346" t="s">
        <v>123</v>
      </c>
      <c r="P346" t="s">
        <v>36</v>
      </c>
      <c r="Q346" t="s">
        <v>37</v>
      </c>
      <c r="R346" t="s">
        <v>143</v>
      </c>
      <c r="T346" s="17" t="s">
        <v>141</v>
      </c>
      <c r="U346" t="s">
        <v>142</v>
      </c>
      <c r="V346">
        <v>1</v>
      </c>
      <c r="W346" s="12">
        <v>4.9000000000000004</v>
      </c>
      <c r="X346" s="12">
        <v>4.0999999999999996</v>
      </c>
      <c r="Y346" s="12"/>
    </row>
    <row r="347" spans="1:26" x14ac:dyDescent="0.25">
      <c r="A347" t="s">
        <v>32</v>
      </c>
      <c r="C347">
        <v>2</v>
      </c>
      <c r="D347" t="s">
        <v>33</v>
      </c>
      <c r="E347" t="s">
        <v>55</v>
      </c>
      <c r="F347" s="15" t="s">
        <v>74</v>
      </c>
      <c r="G347" t="s">
        <v>77</v>
      </c>
      <c r="I347" t="s">
        <v>34</v>
      </c>
      <c r="J347" s="15" t="s">
        <v>89</v>
      </c>
      <c r="K347" t="s">
        <v>118</v>
      </c>
      <c r="L347" t="s">
        <v>119</v>
      </c>
      <c r="M347" t="s">
        <v>35</v>
      </c>
      <c r="N347" t="s">
        <v>123</v>
      </c>
      <c r="P347" t="s">
        <v>36</v>
      </c>
      <c r="Q347" t="s">
        <v>37</v>
      </c>
      <c r="R347" t="s">
        <v>143</v>
      </c>
      <c r="T347" s="17" t="s">
        <v>141</v>
      </c>
      <c r="U347" t="s">
        <v>142</v>
      </c>
      <c r="V347">
        <v>1</v>
      </c>
      <c r="W347" s="12">
        <v>5.4</v>
      </c>
      <c r="X347" s="12">
        <v>4.5999999999999996</v>
      </c>
      <c r="Y347" s="12"/>
    </row>
    <row r="348" spans="1:26" x14ac:dyDescent="0.25">
      <c r="A348" t="s">
        <v>32</v>
      </c>
      <c r="C348">
        <v>2</v>
      </c>
      <c r="D348" t="s">
        <v>33</v>
      </c>
      <c r="E348" t="s">
        <v>55</v>
      </c>
      <c r="F348" s="15" t="s">
        <v>74</v>
      </c>
      <c r="G348" t="s">
        <v>77</v>
      </c>
      <c r="H348" t="s">
        <v>124</v>
      </c>
      <c r="I348" t="s">
        <v>34</v>
      </c>
      <c r="J348" s="15" t="s">
        <v>89</v>
      </c>
      <c r="K348" t="s">
        <v>118</v>
      </c>
      <c r="L348" t="s">
        <v>119</v>
      </c>
      <c r="M348" t="s">
        <v>35</v>
      </c>
      <c r="N348" t="s">
        <v>123</v>
      </c>
      <c r="P348" t="s">
        <v>36</v>
      </c>
      <c r="Q348" t="s">
        <v>186</v>
      </c>
      <c r="R348" t="s">
        <v>422</v>
      </c>
      <c r="S348" t="s">
        <v>41</v>
      </c>
      <c r="T348" s="17" t="s">
        <v>144</v>
      </c>
      <c r="U348" t="s">
        <v>140</v>
      </c>
      <c r="V348">
        <v>1</v>
      </c>
      <c r="W348">
        <v>5.3</v>
      </c>
    </row>
    <row r="349" spans="1:26" x14ac:dyDescent="0.25">
      <c r="A349" t="s">
        <v>32</v>
      </c>
      <c r="C349">
        <v>2</v>
      </c>
      <c r="D349" t="s">
        <v>33</v>
      </c>
      <c r="E349" t="s">
        <v>55</v>
      </c>
      <c r="F349" s="15" t="s">
        <v>74</v>
      </c>
      <c r="G349" t="s">
        <v>77</v>
      </c>
      <c r="H349" t="s">
        <v>125</v>
      </c>
      <c r="I349" t="s">
        <v>34</v>
      </c>
      <c r="J349" s="15" t="s">
        <v>89</v>
      </c>
      <c r="K349" t="s">
        <v>118</v>
      </c>
      <c r="L349" t="s">
        <v>119</v>
      </c>
      <c r="M349" t="s">
        <v>35</v>
      </c>
      <c r="N349" t="s">
        <v>123</v>
      </c>
      <c r="P349" t="s">
        <v>36</v>
      </c>
      <c r="Q349" t="s">
        <v>186</v>
      </c>
      <c r="R349" t="s">
        <v>423</v>
      </c>
      <c r="S349" t="s">
        <v>41</v>
      </c>
      <c r="T349" s="17" t="s">
        <v>138</v>
      </c>
      <c r="U349" t="s">
        <v>140</v>
      </c>
      <c r="V349">
        <v>1</v>
      </c>
      <c r="W349">
        <v>5.4</v>
      </c>
    </row>
    <row r="350" spans="1:26" x14ac:dyDescent="0.25">
      <c r="A350" t="s">
        <v>32</v>
      </c>
      <c r="C350">
        <v>2</v>
      </c>
      <c r="D350" t="s">
        <v>33</v>
      </c>
      <c r="E350" t="s">
        <v>55</v>
      </c>
      <c r="F350" s="15" t="s">
        <v>74</v>
      </c>
      <c r="G350" t="s">
        <v>77</v>
      </c>
      <c r="H350" t="s">
        <v>126</v>
      </c>
      <c r="I350" t="s">
        <v>34</v>
      </c>
      <c r="J350" s="15" t="s">
        <v>89</v>
      </c>
      <c r="K350" t="s">
        <v>118</v>
      </c>
      <c r="L350" t="s">
        <v>119</v>
      </c>
      <c r="M350" t="s">
        <v>35</v>
      </c>
      <c r="N350" t="s">
        <v>123</v>
      </c>
      <c r="P350" t="s">
        <v>36</v>
      </c>
      <c r="Q350" t="s">
        <v>186</v>
      </c>
      <c r="R350" t="s">
        <v>423</v>
      </c>
      <c r="S350" t="s">
        <v>41</v>
      </c>
      <c r="T350" s="17" t="s">
        <v>138</v>
      </c>
      <c r="U350" t="s">
        <v>140</v>
      </c>
      <c r="V350">
        <v>1</v>
      </c>
      <c r="W350">
        <v>6.5</v>
      </c>
    </row>
    <row r="351" spans="1:26" x14ac:dyDescent="0.25">
      <c r="A351" t="s">
        <v>32</v>
      </c>
      <c r="C351">
        <v>2</v>
      </c>
      <c r="D351" t="s">
        <v>33</v>
      </c>
      <c r="E351" t="s">
        <v>55</v>
      </c>
      <c r="F351" s="15" t="s">
        <v>74</v>
      </c>
      <c r="G351" t="s">
        <v>77</v>
      </c>
      <c r="H351" t="s">
        <v>127</v>
      </c>
      <c r="I351" t="s">
        <v>34</v>
      </c>
      <c r="J351" s="15" t="s">
        <v>89</v>
      </c>
      <c r="K351" t="s">
        <v>118</v>
      </c>
      <c r="L351" t="s">
        <v>119</v>
      </c>
      <c r="M351" t="s">
        <v>35</v>
      </c>
      <c r="N351" t="s">
        <v>123</v>
      </c>
      <c r="P351" t="s">
        <v>36</v>
      </c>
      <c r="Q351" t="s">
        <v>186</v>
      </c>
      <c r="R351" t="s">
        <v>422</v>
      </c>
      <c r="S351" t="s">
        <v>41</v>
      </c>
      <c r="T351" s="17" t="s">
        <v>144</v>
      </c>
      <c r="U351" t="s">
        <v>140</v>
      </c>
      <c r="V351">
        <v>1</v>
      </c>
      <c r="W351">
        <v>5.0999999999999996</v>
      </c>
    </row>
    <row r="352" spans="1:26" x14ac:dyDescent="0.25">
      <c r="A352" t="s">
        <v>32</v>
      </c>
      <c r="C352">
        <v>2</v>
      </c>
      <c r="D352" t="s">
        <v>33</v>
      </c>
      <c r="E352" t="s">
        <v>55</v>
      </c>
      <c r="F352" s="15" t="s">
        <v>74</v>
      </c>
      <c r="G352" t="s">
        <v>77</v>
      </c>
      <c r="H352" t="s">
        <v>128</v>
      </c>
      <c r="I352" t="s">
        <v>34</v>
      </c>
      <c r="J352" s="15" t="s">
        <v>89</v>
      </c>
      <c r="K352" t="s">
        <v>118</v>
      </c>
      <c r="L352" t="s">
        <v>119</v>
      </c>
      <c r="M352" t="s">
        <v>35</v>
      </c>
      <c r="N352" t="s">
        <v>123</v>
      </c>
      <c r="P352" t="s">
        <v>36</v>
      </c>
      <c r="Q352" t="s">
        <v>186</v>
      </c>
      <c r="R352" t="s">
        <v>423</v>
      </c>
      <c r="S352" t="s">
        <v>41</v>
      </c>
      <c r="T352" s="17" t="s">
        <v>138</v>
      </c>
      <c r="U352" t="s">
        <v>140</v>
      </c>
      <c r="V352">
        <v>1</v>
      </c>
      <c r="W352">
        <v>5.2</v>
      </c>
    </row>
    <row r="353" spans="1:26" x14ac:dyDescent="0.25">
      <c r="A353" t="s">
        <v>32</v>
      </c>
      <c r="C353">
        <v>4</v>
      </c>
      <c r="D353" t="s">
        <v>33</v>
      </c>
      <c r="E353" s="14" t="s">
        <v>56</v>
      </c>
      <c r="F353" s="15" t="s">
        <v>74</v>
      </c>
      <c r="G353" t="s">
        <v>77</v>
      </c>
      <c r="I353" t="s">
        <v>34</v>
      </c>
      <c r="J353" s="15" t="s">
        <v>129</v>
      </c>
      <c r="K353" t="s">
        <v>162</v>
      </c>
      <c r="L353" t="s">
        <v>158</v>
      </c>
      <c r="M353" t="s">
        <v>35</v>
      </c>
      <c r="N353" t="s">
        <v>130</v>
      </c>
      <c r="P353" t="s">
        <v>36</v>
      </c>
      <c r="Q353" t="s">
        <v>86</v>
      </c>
      <c r="R353" t="s">
        <v>412</v>
      </c>
      <c r="T353" s="17" t="s">
        <v>413</v>
      </c>
      <c r="U353" t="s">
        <v>414</v>
      </c>
      <c r="Z353">
        <v>300</v>
      </c>
    </row>
    <row r="354" spans="1:26" x14ac:dyDescent="0.25">
      <c r="A354" t="s">
        <v>32</v>
      </c>
      <c r="C354">
        <v>4</v>
      </c>
      <c r="D354" t="s">
        <v>33</v>
      </c>
      <c r="E354" s="14" t="s">
        <v>56</v>
      </c>
      <c r="F354" s="15" t="s">
        <v>74</v>
      </c>
      <c r="G354" t="s">
        <v>77</v>
      </c>
      <c r="I354" t="s">
        <v>34</v>
      </c>
      <c r="J354" s="15" t="s">
        <v>129</v>
      </c>
      <c r="K354" t="s">
        <v>162</v>
      </c>
      <c r="L354" t="s">
        <v>158</v>
      </c>
      <c r="M354" t="s">
        <v>35</v>
      </c>
      <c r="N354" t="s">
        <v>130</v>
      </c>
      <c r="P354" t="s">
        <v>36</v>
      </c>
      <c r="Q354" t="s">
        <v>37</v>
      </c>
      <c r="R354" t="s">
        <v>143</v>
      </c>
      <c r="T354" s="17" t="s">
        <v>141</v>
      </c>
      <c r="U354" t="s">
        <v>142</v>
      </c>
      <c r="V354">
        <v>1</v>
      </c>
      <c r="W354" s="12">
        <v>6.5</v>
      </c>
      <c r="X354" s="12">
        <v>5.2</v>
      </c>
      <c r="Y354" s="12"/>
    </row>
    <row r="355" spans="1:26" x14ac:dyDescent="0.25">
      <c r="A355" t="s">
        <v>32</v>
      </c>
      <c r="C355">
        <v>4</v>
      </c>
      <c r="D355" t="s">
        <v>33</v>
      </c>
      <c r="E355" s="14" t="s">
        <v>56</v>
      </c>
      <c r="F355" s="15" t="s">
        <v>74</v>
      </c>
      <c r="G355" t="s">
        <v>77</v>
      </c>
      <c r="I355" t="s">
        <v>34</v>
      </c>
      <c r="J355" s="15" t="s">
        <v>129</v>
      </c>
      <c r="K355" t="s">
        <v>162</v>
      </c>
      <c r="L355" t="s">
        <v>158</v>
      </c>
      <c r="M355" t="s">
        <v>35</v>
      </c>
      <c r="N355" t="s">
        <v>130</v>
      </c>
      <c r="P355" t="s">
        <v>36</v>
      </c>
      <c r="Q355" t="s">
        <v>37</v>
      </c>
      <c r="R355" t="s">
        <v>143</v>
      </c>
      <c r="T355" s="17" t="s">
        <v>141</v>
      </c>
      <c r="U355" t="s">
        <v>142</v>
      </c>
      <c r="V355">
        <v>1</v>
      </c>
      <c r="W355" s="12">
        <v>7</v>
      </c>
      <c r="X355" s="12">
        <v>5.4</v>
      </c>
      <c r="Y355" s="12"/>
    </row>
    <row r="356" spans="1:26" x14ac:dyDescent="0.25">
      <c r="A356" t="s">
        <v>32</v>
      </c>
      <c r="C356">
        <v>4</v>
      </c>
      <c r="D356" t="s">
        <v>33</v>
      </c>
      <c r="E356" s="14" t="s">
        <v>56</v>
      </c>
      <c r="F356" s="15" t="s">
        <v>74</v>
      </c>
      <c r="G356" t="s">
        <v>77</v>
      </c>
      <c r="I356" t="s">
        <v>34</v>
      </c>
      <c r="J356" s="15" t="s">
        <v>129</v>
      </c>
      <c r="K356" t="s">
        <v>162</v>
      </c>
      <c r="L356" t="s">
        <v>158</v>
      </c>
      <c r="M356" t="s">
        <v>35</v>
      </c>
      <c r="N356" t="s">
        <v>130</v>
      </c>
      <c r="P356" t="s">
        <v>36</v>
      </c>
      <c r="Q356" t="s">
        <v>37</v>
      </c>
      <c r="R356" t="s">
        <v>143</v>
      </c>
      <c r="T356" s="17" t="s">
        <v>141</v>
      </c>
      <c r="U356" t="s">
        <v>142</v>
      </c>
      <c r="V356">
        <v>1</v>
      </c>
      <c r="W356" s="12">
        <v>6.6</v>
      </c>
      <c r="X356" s="12">
        <v>5.6</v>
      </c>
      <c r="Y356" s="12"/>
    </row>
    <row r="357" spans="1:26" x14ac:dyDescent="0.25">
      <c r="A357" t="s">
        <v>32</v>
      </c>
      <c r="C357">
        <v>4</v>
      </c>
      <c r="D357" t="s">
        <v>33</v>
      </c>
      <c r="E357" s="14" t="s">
        <v>56</v>
      </c>
      <c r="F357" s="15" t="s">
        <v>74</v>
      </c>
      <c r="G357" t="s">
        <v>77</v>
      </c>
      <c r="I357" t="s">
        <v>34</v>
      </c>
      <c r="J357" s="15" t="s">
        <v>129</v>
      </c>
      <c r="K357" t="s">
        <v>162</v>
      </c>
      <c r="L357" t="s">
        <v>158</v>
      </c>
      <c r="M357" t="s">
        <v>35</v>
      </c>
      <c r="N357" t="s">
        <v>130</v>
      </c>
      <c r="P357" t="s">
        <v>36</v>
      </c>
      <c r="Q357" t="s">
        <v>37</v>
      </c>
      <c r="R357" t="s">
        <v>143</v>
      </c>
      <c r="T357" s="17" t="s">
        <v>141</v>
      </c>
      <c r="U357" t="s">
        <v>142</v>
      </c>
      <c r="V357">
        <v>1</v>
      </c>
      <c r="W357" s="12">
        <v>6.9</v>
      </c>
      <c r="X357" s="12">
        <v>5.6</v>
      </c>
      <c r="Y357" s="12"/>
    </row>
    <row r="358" spans="1:26" x14ac:dyDescent="0.25">
      <c r="A358" t="s">
        <v>32</v>
      </c>
      <c r="C358">
        <v>4</v>
      </c>
      <c r="D358" t="s">
        <v>33</v>
      </c>
      <c r="E358" s="14" t="s">
        <v>56</v>
      </c>
      <c r="F358" s="15" t="s">
        <v>74</v>
      </c>
      <c r="G358" t="s">
        <v>77</v>
      </c>
      <c r="I358" t="s">
        <v>34</v>
      </c>
      <c r="J358" s="15" t="s">
        <v>129</v>
      </c>
      <c r="K358" t="s">
        <v>162</v>
      </c>
      <c r="L358" t="s">
        <v>158</v>
      </c>
      <c r="M358" t="s">
        <v>35</v>
      </c>
      <c r="N358" t="s">
        <v>130</v>
      </c>
      <c r="P358" t="s">
        <v>36</v>
      </c>
      <c r="Q358" t="s">
        <v>37</v>
      </c>
      <c r="R358" t="s">
        <v>143</v>
      </c>
      <c r="T358" s="17" t="s">
        <v>141</v>
      </c>
      <c r="U358" t="s">
        <v>142</v>
      </c>
      <c r="V358">
        <v>1</v>
      </c>
      <c r="W358" s="12">
        <v>7.1</v>
      </c>
      <c r="X358" s="12">
        <v>5.6</v>
      </c>
      <c r="Y358" s="12"/>
    </row>
    <row r="359" spans="1:26" x14ac:dyDescent="0.25">
      <c r="A359" t="s">
        <v>32</v>
      </c>
      <c r="C359">
        <v>4</v>
      </c>
      <c r="D359" t="s">
        <v>33</v>
      </c>
      <c r="E359" s="14" t="s">
        <v>56</v>
      </c>
      <c r="F359" s="15" t="s">
        <v>74</v>
      </c>
      <c r="G359" t="s">
        <v>77</v>
      </c>
      <c r="I359" t="s">
        <v>34</v>
      </c>
      <c r="J359" s="15" t="s">
        <v>129</v>
      </c>
      <c r="K359" t="s">
        <v>162</v>
      </c>
      <c r="L359" t="s">
        <v>158</v>
      </c>
      <c r="M359" t="s">
        <v>35</v>
      </c>
      <c r="N359" t="s">
        <v>130</v>
      </c>
      <c r="P359" t="s">
        <v>36</v>
      </c>
      <c r="Q359" t="s">
        <v>37</v>
      </c>
      <c r="R359" t="s">
        <v>143</v>
      </c>
      <c r="T359" s="17" t="s">
        <v>141</v>
      </c>
      <c r="U359" t="s">
        <v>142</v>
      </c>
      <c r="V359">
        <v>1</v>
      </c>
      <c r="W359" s="12">
        <v>6.7</v>
      </c>
      <c r="X359" s="12">
        <v>5.2</v>
      </c>
      <c r="Y359" s="12"/>
    </row>
    <row r="360" spans="1:26" x14ac:dyDescent="0.25">
      <c r="A360" t="s">
        <v>32</v>
      </c>
      <c r="C360">
        <v>4</v>
      </c>
      <c r="D360" t="s">
        <v>33</v>
      </c>
      <c r="E360" s="14" t="s">
        <v>56</v>
      </c>
      <c r="F360" s="15" t="s">
        <v>74</v>
      </c>
      <c r="G360" t="s">
        <v>77</v>
      </c>
      <c r="I360" t="s">
        <v>34</v>
      </c>
      <c r="J360" s="15" t="s">
        <v>129</v>
      </c>
      <c r="K360" t="s">
        <v>162</v>
      </c>
      <c r="L360" t="s">
        <v>158</v>
      </c>
      <c r="M360" t="s">
        <v>35</v>
      </c>
      <c r="N360" t="s">
        <v>130</v>
      </c>
      <c r="P360" t="s">
        <v>36</v>
      </c>
      <c r="Q360" t="s">
        <v>37</v>
      </c>
      <c r="R360" t="s">
        <v>143</v>
      </c>
      <c r="T360" s="17" t="s">
        <v>141</v>
      </c>
      <c r="U360" t="s">
        <v>142</v>
      </c>
      <c r="V360">
        <v>1</v>
      </c>
      <c r="W360" s="12">
        <v>6</v>
      </c>
      <c r="X360" s="12">
        <v>4.9000000000000004</v>
      </c>
      <c r="Y360" s="12"/>
    </row>
    <row r="361" spans="1:26" x14ac:dyDescent="0.25">
      <c r="A361" t="s">
        <v>32</v>
      </c>
      <c r="C361">
        <v>4</v>
      </c>
      <c r="D361" t="s">
        <v>33</v>
      </c>
      <c r="E361" s="14" t="s">
        <v>56</v>
      </c>
      <c r="F361" s="15" t="s">
        <v>74</v>
      </c>
      <c r="G361" t="s">
        <v>77</v>
      </c>
      <c r="I361" t="s">
        <v>34</v>
      </c>
      <c r="J361" s="15" t="s">
        <v>129</v>
      </c>
      <c r="K361" t="s">
        <v>162</v>
      </c>
      <c r="L361" t="s">
        <v>158</v>
      </c>
      <c r="M361" t="s">
        <v>35</v>
      </c>
      <c r="N361" t="s">
        <v>130</v>
      </c>
      <c r="P361" t="s">
        <v>36</v>
      </c>
      <c r="Q361" t="s">
        <v>37</v>
      </c>
      <c r="R361" t="s">
        <v>143</v>
      </c>
      <c r="T361" s="17" t="s">
        <v>141</v>
      </c>
      <c r="U361" t="s">
        <v>142</v>
      </c>
      <c r="V361">
        <v>1</v>
      </c>
      <c r="W361" s="12">
        <v>6.5</v>
      </c>
      <c r="X361" s="12">
        <v>5.0999999999999996</v>
      </c>
      <c r="Y361" s="12"/>
    </row>
    <row r="362" spans="1:26" x14ac:dyDescent="0.25">
      <c r="A362" t="s">
        <v>32</v>
      </c>
      <c r="C362">
        <v>4</v>
      </c>
      <c r="D362" t="s">
        <v>33</v>
      </c>
      <c r="E362" s="14" t="s">
        <v>56</v>
      </c>
      <c r="F362" s="15" t="s">
        <v>74</v>
      </c>
      <c r="G362" t="s">
        <v>77</v>
      </c>
      <c r="I362" t="s">
        <v>34</v>
      </c>
      <c r="J362" s="15" t="s">
        <v>129</v>
      </c>
      <c r="K362" t="s">
        <v>162</v>
      </c>
      <c r="L362" t="s">
        <v>158</v>
      </c>
      <c r="M362" t="s">
        <v>35</v>
      </c>
      <c r="N362" t="s">
        <v>130</v>
      </c>
      <c r="P362" t="s">
        <v>36</v>
      </c>
      <c r="Q362" t="s">
        <v>37</v>
      </c>
      <c r="R362" t="s">
        <v>143</v>
      </c>
      <c r="T362" s="17" t="s">
        <v>141</v>
      </c>
      <c r="U362" t="s">
        <v>142</v>
      </c>
      <c r="V362">
        <v>1</v>
      </c>
      <c r="W362" s="12">
        <v>4.5</v>
      </c>
      <c r="X362" s="12">
        <v>3.5</v>
      </c>
      <c r="Y362" s="12"/>
      <c r="Z362" s="12">
        <v>349</v>
      </c>
    </row>
    <row r="363" spans="1:26" x14ac:dyDescent="0.25">
      <c r="A363" t="s">
        <v>32</v>
      </c>
      <c r="C363">
        <v>4</v>
      </c>
      <c r="D363" t="s">
        <v>33</v>
      </c>
      <c r="E363" s="14" t="s">
        <v>56</v>
      </c>
      <c r="F363" s="15" t="s">
        <v>74</v>
      </c>
      <c r="G363" t="s">
        <v>77</v>
      </c>
      <c r="I363" t="s">
        <v>34</v>
      </c>
      <c r="J363" s="15" t="s">
        <v>129</v>
      </c>
      <c r="K363" t="s">
        <v>162</v>
      </c>
      <c r="L363" t="s">
        <v>158</v>
      </c>
      <c r="M363" t="s">
        <v>35</v>
      </c>
      <c r="N363" t="s">
        <v>130</v>
      </c>
      <c r="P363" t="s">
        <v>36</v>
      </c>
      <c r="Q363" t="s">
        <v>37</v>
      </c>
      <c r="R363" t="s">
        <v>143</v>
      </c>
      <c r="T363" s="17" t="s">
        <v>141</v>
      </c>
      <c r="U363" t="s">
        <v>142</v>
      </c>
      <c r="V363">
        <v>1</v>
      </c>
      <c r="W363" s="12">
        <v>5.8</v>
      </c>
      <c r="X363" s="12">
        <v>5</v>
      </c>
      <c r="Y363" s="12"/>
    </row>
    <row r="364" spans="1:26" x14ac:dyDescent="0.25">
      <c r="A364" t="s">
        <v>32</v>
      </c>
      <c r="C364">
        <v>4</v>
      </c>
      <c r="D364" t="s">
        <v>33</v>
      </c>
      <c r="E364" s="14" t="s">
        <v>56</v>
      </c>
      <c r="F364" s="15" t="s">
        <v>74</v>
      </c>
      <c r="G364" t="s">
        <v>77</v>
      </c>
      <c r="I364" t="s">
        <v>34</v>
      </c>
      <c r="J364" s="15" t="s">
        <v>129</v>
      </c>
      <c r="K364" t="s">
        <v>162</v>
      </c>
      <c r="L364" t="s">
        <v>158</v>
      </c>
      <c r="M364" t="s">
        <v>35</v>
      </c>
      <c r="N364" t="s">
        <v>130</v>
      </c>
      <c r="P364" t="s">
        <v>36</v>
      </c>
      <c r="Q364" t="s">
        <v>37</v>
      </c>
      <c r="R364" t="s">
        <v>143</v>
      </c>
      <c r="T364" s="17" t="s">
        <v>141</v>
      </c>
      <c r="U364" t="s">
        <v>142</v>
      </c>
      <c r="V364">
        <v>1</v>
      </c>
      <c r="W364" s="12">
        <v>6</v>
      </c>
      <c r="X364" s="12">
        <v>4.5999999999999996</v>
      </c>
      <c r="Y364" s="12"/>
    </row>
    <row r="365" spans="1:26" x14ac:dyDescent="0.25">
      <c r="A365" t="s">
        <v>32</v>
      </c>
      <c r="C365">
        <v>4</v>
      </c>
      <c r="D365" t="s">
        <v>33</v>
      </c>
      <c r="E365" s="14" t="s">
        <v>56</v>
      </c>
      <c r="F365" s="15" t="s">
        <v>74</v>
      </c>
      <c r="G365" t="s">
        <v>77</v>
      </c>
      <c r="I365" t="s">
        <v>34</v>
      </c>
      <c r="J365" s="15" t="s">
        <v>129</v>
      </c>
      <c r="K365" t="s">
        <v>162</v>
      </c>
      <c r="L365" t="s">
        <v>158</v>
      </c>
      <c r="M365" t="s">
        <v>35</v>
      </c>
      <c r="N365" t="s">
        <v>130</v>
      </c>
      <c r="P365" t="s">
        <v>36</v>
      </c>
      <c r="Q365" t="s">
        <v>37</v>
      </c>
      <c r="R365" t="s">
        <v>143</v>
      </c>
      <c r="T365" s="17" t="s">
        <v>141</v>
      </c>
      <c r="U365" t="s">
        <v>142</v>
      </c>
      <c r="V365">
        <v>1</v>
      </c>
      <c r="W365" s="12">
        <v>6.2</v>
      </c>
      <c r="X365" s="12">
        <v>4.5999999999999996</v>
      </c>
      <c r="Y365" s="12"/>
    </row>
    <row r="366" spans="1:26" x14ac:dyDescent="0.25">
      <c r="A366" t="s">
        <v>32</v>
      </c>
      <c r="C366">
        <v>4</v>
      </c>
      <c r="D366" t="s">
        <v>33</v>
      </c>
      <c r="E366" s="14" t="s">
        <v>56</v>
      </c>
      <c r="F366" s="15" t="s">
        <v>74</v>
      </c>
      <c r="G366" t="s">
        <v>77</v>
      </c>
      <c r="I366" t="s">
        <v>34</v>
      </c>
      <c r="J366" s="15" t="s">
        <v>129</v>
      </c>
      <c r="K366" t="s">
        <v>162</v>
      </c>
      <c r="L366" t="s">
        <v>158</v>
      </c>
      <c r="M366" t="s">
        <v>35</v>
      </c>
      <c r="N366" t="s">
        <v>130</v>
      </c>
      <c r="P366" t="s">
        <v>36</v>
      </c>
      <c r="Q366" t="s">
        <v>37</v>
      </c>
      <c r="R366" t="s">
        <v>143</v>
      </c>
      <c r="T366" s="17" t="s">
        <v>141</v>
      </c>
      <c r="U366" t="s">
        <v>142</v>
      </c>
      <c r="V366">
        <v>1</v>
      </c>
      <c r="W366" s="12">
        <v>6.2</v>
      </c>
      <c r="X366" s="12">
        <v>4.9000000000000004</v>
      </c>
      <c r="Y366" s="12"/>
    </row>
    <row r="367" spans="1:26" x14ac:dyDescent="0.25">
      <c r="A367" t="s">
        <v>32</v>
      </c>
      <c r="C367">
        <v>4</v>
      </c>
      <c r="D367" t="s">
        <v>33</v>
      </c>
      <c r="E367" s="14" t="s">
        <v>56</v>
      </c>
      <c r="F367" s="15" t="s">
        <v>74</v>
      </c>
      <c r="G367" t="s">
        <v>77</v>
      </c>
      <c r="I367" t="s">
        <v>34</v>
      </c>
      <c r="J367" s="15" t="s">
        <v>129</v>
      </c>
      <c r="K367" t="s">
        <v>162</v>
      </c>
      <c r="L367" t="s">
        <v>158</v>
      </c>
      <c r="M367" t="s">
        <v>35</v>
      </c>
      <c r="N367" t="s">
        <v>130</v>
      </c>
      <c r="P367" t="s">
        <v>36</v>
      </c>
      <c r="Q367" t="s">
        <v>37</v>
      </c>
      <c r="R367" t="s">
        <v>143</v>
      </c>
      <c r="T367" s="17" t="s">
        <v>141</v>
      </c>
      <c r="U367" t="s">
        <v>142</v>
      </c>
      <c r="V367">
        <v>1</v>
      </c>
      <c r="W367" s="12">
        <v>5.5</v>
      </c>
      <c r="X367" s="12">
        <v>4.8</v>
      </c>
      <c r="Y367" s="12"/>
    </row>
    <row r="368" spans="1:26" x14ac:dyDescent="0.25">
      <c r="A368" t="s">
        <v>32</v>
      </c>
      <c r="C368">
        <v>4</v>
      </c>
      <c r="D368" t="s">
        <v>33</v>
      </c>
      <c r="E368" s="14" t="s">
        <v>56</v>
      </c>
      <c r="F368" s="15" t="s">
        <v>74</v>
      </c>
      <c r="G368" t="s">
        <v>77</v>
      </c>
      <c r="I368" t="s">
        <v>34</v>
      </c>
      <c r="J368" s="15" t="s">
        <v>129</v>
      </c>
      <c r="K368" t="s">
        <v>162</v>
      </c>
      <c r="L368" t="s">
        <v>158</v>
      </c>
      <c r="M368" t="s">
        <v>35</v>
      </c>
      <c r="N368" t="s">
        <v>130</v>
      </c>
      <c r="P368" t="s">
        <v>36</v>
      </c>
      <c r="Q368" t="s">
        <v>37</v>
      </c>
      <c r="R368" t="s">
        <v>143</v>
      </c>
      <c r="T368" s="17" t="s">
        <v>141</v>
      </c>
      <c r="U368" t="s">
        <v>142</v>
      </c>
      <c r="V368">
        <v>1</v>
      </c>
      <c r="W368" s="12">
        <v>4.5999999999999996</v>
      </c>
      <c r="X368" s="12">
        <v>3.8</v>
      </c>
      <c r="Y368" s="12"/>
    </row>
    <row r="369" spans="1:26" x14ac:dyDescent="0.25">
      <c r="A369" t="s">
        <v>32</v>
      </c>
      <c r="C369">
        <v>4</v>
      </c>
      <c r="D369" t="s">
        <v>33</v>
      </c>
      <c r="E369" s="14" t="s">
        <v>56</v>
      </c>
      <c r="F369" s="15" t="s">
        <v>74</v>
      </c>
      <c r="G369" t="s">
        <v>77</v>
      </c>
      <c r="I369" t="s">
        <v>34</v>
      </c>
      <c r="J369" s="15" t="s">
        <v>129</v>
      </c>
      <c r="K369" t="s">
        <v>162</v>
      </c>
      <c r="L369" t="s">
        <v>158</v>
      </c>
      <c r="M369" t="s">
        <v>35</v>
      </c>
      <c r="N369" t="s">
        <v>130</v>
      </c>
      <c r="P369" t="s">
        <v>36</v>
      </c>
      <c r="Q369" t="s">
        <v>37</v>
      </c>
      <c r="R369" t="s">
        <v>143</v>
      </c>
      <c r="T369" s="17" t="s">
        <v>141</v>
      </c>
      <c r="U369" t="s">
        <v>142</v>
      </c>
      <c r="V369">
        <v>1</v>
      </c>
      <c r="W369" s="12">
        <v>5.9</v>
      </c>
      <c r="X369" s="12">
        <v>4.5999999999999996</v>
      </c>
      <c r="Y369" s="12"/>
    </row>
    <row r="370" spans="1:26" x14ac:dyDescent="0.25">
      <c r="A370" t="s">
        <v>32</v>
      </c>
      <c r="C370">
        <v>4</v>
      </c>
      <c r="D370" t="s">
        <v>33</v>
      </c>
      <c r="E370" s="14" t="s">
        <v>56</v>
      </c>
      <c r="F370" s="15" t="s">
        <v>74</v>
      </c>
      <c r="G370" t="s">
        <v>77</v>
      </c>
      <c r="I370" t="s">
        <v>34</v>
      </c>
      <c r="J370" s="15" t="s">
        <v>129</v>
      </c>
      <c r="K370" t="s">
        <v>162</v>
      </c>
      <c r="L370" t="s">
        <v>158</v>
      </c>
      <c r="M370" t="s">
        <v>35</v>
      </c>
      <c r="N370" t="s">
        <v>130</v>
      </c>
      <c r="P370" t="s">
        <v>36</v>
      </c>
      <c r="Q370" t="s">
        <v>37</v>
      </c>
      <c r="R370" t="s">
        <v>143</v>
      </c>
      <c r="T370" s="17" t="s">
        <v>141</v>
      </c>
      <c r="U370" t="s">
        <v>142</v>
      </c>
      <c r="V370">
        <v>1</v>
      </c>
      <c r="W370" s="12">
        <v>5.3</v>
      </c>
      <c r="X370" s="12">
        <v>4.2</v>
      </c>
      <c r="Y370" s="12"/>
    </row>
    <row r="371" spans="1:26" x14ac:dyDescent="0.25">
      <c r="A371" t="s">
        <v>32</v>
      </c>
      <c r="C371">
        <v>4</v>
      </c>
      <c r="D371" t="s">
        <v>33</v>
      </c>
      <c r="E371" s="14" t="s">
        <v>56</v>
      </c>
      <c r="F371" s="15" t="s">
        <v>74</v>
      </c>
      <c r="G371" t="s">
        <v>77</v>
      </c>
      <c r="I371" t="s">
        <v>34</v>
      </c>
      <c r="J371" s="15" t="s">
        <v>129</v>
      </c>
      <c r="K371" t="s">
        <v>162</v>
      </c>
      <c r="L371" t="s">
        <v>158</v>
      </c>
      <c r="M371" t="s">
        <v>35</v>
      </c>
      <c r="N371" t="s">
        <v>130</v>
      </c>
      <c r="P371" t="s">
        <v>36</v>
      </c>
      <c r="Q371" t="s">
        <v>37</v>
      </c>
      <c r="R371" t="s">
        <v>143</v>
      </c>
      <c r="T371" s="17" t="s">
        <v>141</v>
      </c>
      <c r="U371" t="s">
        <v>142</v>
      </c>
      <c r="V371">
        <v>1</v>
      </c>
      <c r="W371" s="12">
        <v>4.9000000000000004</v>
      </c>
      <c r="X371" s="12">
        <v>4.0999999999999996</v>
      </c>
      <c r="Y371" s="12"/>
    </row>
    <row r="372" spans="1:26" x14ac:dyDescent="0.25">
      <c r="A372" t="s">
        <v>32</v>
      </c>
      <c r="C372">
        <v>4</v>
      </c>
      <c r="D372" t="s">
        <v>33</v>
      </c>
      <c r="E372" s="14" t="s">
        <v>56</v>
      </c>
      <c r="F372" s="15" t="s">
        <v>74</v>
      </c>
      <c r="G372" t="s">
        <v>77</v>
      </c>
      <c r="I372" t="s">
        <v>34</v>
      </c>
      <c r="J372" s="15" t="s">
        <v>129</v>
      </c>
      <c r="K372" t="s">
        <v>162</v>
      </c>
      <c r="L372" t="s">
        <v>158</v>
      </c>
      <c r="M372" t="s">
        <v>35</v>
      </c>
      <c r="N372" t="s">
        <v>130</v>
      </c>
      <c r="P372" t="s">
        <v>36</v>
      </c>
      <c r="Q372" t="s">
        <v>37</v>
      </c>
      <c r="R372" t="s">
        <v>143</v>
      </c>
      <c r="T372" s="17" t="s">
        <v>141</v>
      </c>
      <c r="U372" t="s">
        <v>142</v>
      </c>
      <c r="V372">
        <v>1</v>
      </c>
      <c r="W372" s="12">
        <v>5</v>
      </c>
      <c r="X372" s="12">
        <v>4.3</v>
      </c>
      <c r="Y372" s="12"/>
    </row>
    <row r="373" spans="1:26" x14ac:dyDescent="0.25">
      <c r="A373" t="s">
        <v>32</v>
      </c>
      <c r="C373">
        <v>4</v>
      </c>
      <c r="D373" t="s">
        <v>33</v>
      </c>
      <c r="E373" s="14" t="s">
        <v>56</v>
      </c>
      <c r="F373" s="15" t="s">
        <v>74</v>
      </c>
      <c r="G373" t="s">
        <v>77</v>
      </c>
      <c r="I373" t="s">
        <v>34</v>
      </c>
      <c r="J373" s="15" t="s">
        <v>129</v>
      </c>
      <c r="K373" t="s">
        <v>162</v>
      </c>
      <c r="L373" t="s">
        <v>158</v>
      </c>
      <c r="M373" t="s">
        <v>35</v>
      </c>
      <c r="N373" t="s">
        <v>130</v>
      </c>
      <c r="P373" t="s">
        <v>36</v>
      </c>
      <c r="Q373" t="s">
        <v>37</v>
      </c>
      <c r="R373" t="s">
        <v>143</v>
      </c>
      <c r="T373" s="17" t="s">
        <v>141</v>
      </c>
      <c r="U373" t="s">
        <v>142</v>
      </c>
      <c r="V373">
        <v>1</v>
      </c>
      <c r="W373" s="12">
        <v>6.4</v>
      </c>
      <c r="X373" s="12">
        <v>5.9</v>
      </c>
      <c r="Y373" s="12"/>
    </row>
    <row r="374" spans="1:26" x14ac:dyDescent="0.25">
      <c r="A374" t="s">
        <v>32</v>
      </c>
      <c r="C374">
        <v>4</v>
      </c>
      <c r="D374" t="s">
        <v>33</v>
      </c>
      <c r="E374" s="14" t="s">
        <v>56</v>
      </c>
      <c r="F374" s="15" t="s">
        <v>74</v>
      </c>
      <c r="G374" t="s">
        <v>77</v>
      </c>
      <c r="H374" t="s">
        <v>131</v>
      </c>
      <c r="I374" t="s">
        <v>34</v>
      </c>
      <c r="J374" s="15" t="s">
        <v>129</v>
      </c>
      <c r="K374" t="s">
        <v>162</v>
      </c>
      <c r="L374" t="s">
        <v>158</v>
      </c>
      <c r="M374" t="s">
        <v>35</v>
      </c>
      <c r="N374" t="s">
        <v>130</v>
      </c>
      <c r="P374" t="s">
        <v>36</v>
      </c>
      <c r="Q374" t="s">
        <v>186</v>
      </c>
      <c r="R374" t="s">
        <v>423</v>
      </c>
      <c r="S374" t="s">
        <v>41</v>
      </c>
      <c r="T374" s="17" t="s">
        <v>138</v>
      </c>
      <c r="U374" t="s">
        <v>140</v>
      </c>
      <c r="V374">
        <v>1</v>
      </c>
      <c r="W374">
        <v>5.4</v>
      </c>
    </row>
    <row r="375" spans="1:26" x14ac:dyDescent="0.25">
      <c r="A375" t="s">
        <v>32</v>
      </c>
      <c r="C375">
        <v>4</v>
      </c>
      <c r="D375" t="s">
        <v>33</v>
      </c>
      <c r="E375" s="14" t="s">
        <v>56</v>
      </c>
      <c r="F375" s="15" t="s">
        <v>74</v>
      </c>
      <c r="G375" t="s">
        <v>77</v>
      </c>
      <c r="H375" t="s">
        <v>132</v>
      </c>
      <c r="I375" t="s">
        <v>34</v>
      </c>
      <c r="J375" s="15" t="s">
        <v>129</v>
      </c>
      <c r="K375" t="s">
        <v>162</v>
      </c>
      <c r="L375" t="s">
        <v>158</v>
      </c>
      <c r="M375" t="s">
        <v>35</v>
      </c>
      <c r="N375" t="s">
        <v>130</v>
      </c>
      <c r="P375" t="s">
        <v>36</v>
      </c>
      <c r="Q375" t="s">
        <v>186</v>
      </c>
      <c r="R375" t="s">
        <v>423</v>
      </c>
      <c r="S375" t="s">
        <v>41</v>
      </c>
      <c r="T375" s="17" t="s">
        <v>138</v>
      </c>
      <c r="U375" t="s">
        <v>140</v>
      </c>
      <c r="V375">
        <v>1</v>
      </c>
      <c r="W375" s="21">
        <v>5.2</v>
      </c>
    </row>
    <row r="376" spans="1:26" x14ac:dyDescent="0.25">
      <c r="A376" t="s">
        <v>32</v>
      </c>
      <c r="C376">
        <v>4</v>
      </c>
      <c r="D376" t="s">
        <v>33</v>
      </c>
      <c r="E376" s="14" t="s">
        <v>56</v>
      </c>
      <c r="F376" s="15" t="s">
        <v>74</v>
      </c>
      <c r="G376" t="s">
        <v>77</v>
      </c>
      <c r="H376" t="s">
        <v>133</v>
      </c>
      <c r="I376" t="s">
        <v>34</v>
      </c>
      <c r="J376" s="15" t="s">
        <v>129</v>
      </c>
      <c r="K376" t="s">
        <v>162</v>
      </c>
      <c r="L376" t="s">
        <v>158</v>
      </c>
      <c r="M376" t="s">
        <v>35</v>
      </c>
      <c r="N376" t="s">
        <v>130</v>
      </c>
      <c r="P376" t="s">
        <v>36</v>
      </c>
      <c r="Q376" t="s">
        <v>186</v>
      </c>
      <c r="R376" t="s">
        <v>423</v>
      </c>
      <c r="S376" t="s">
        <v>41</v>
      </c>
      <c r="T376" s="17" t="s">
        <v>138</v>
      </c>
      <c r="U376" t="s">
        <v>140</v>
      </c>
      <c r="V376">
        <v>1</v>
      </c>
      <c r="W376" s="21">
        <v>5.6</v>
      </c>
    </row>
    <row r="377" spans="1:26" x14ac:dyDescent="0.25">
      <c r="A377" t="s">
        <v>32</v>
      </c>
      <c r="C377">
        <v>4</v>
      </c>
      <c r="D377" t="s">
        <v>33</v>
      </c>
      <c r="E377" s="14" t="s">
        <v>56</v>
      </c>
      <c r="F377" s="15" t="s">
        <v>74</v>
      </c>
      <c r="G377" t="s">
        <v>77</v>
      </c>
      <c r="H377" t="s">
        <v>134</v>
      </c>
      <c r="I377" t="s">
        <v>34</v>
      </c>
      <c r="J377" s="15" t="s">
        <v>129</v>
      </c>
      <c r="K377" t="s">
        <v>162</v>
      </c>
      <c r="L377" t="s">
        <v>158</v>
      </c>
      <c r="M377" t="s">
        <v>35</v>
      </c>
      <c r="N377" t="s">
        <v>130</v>
      </c>
      <c r="P377" t="s">
        <v>36</v>
      </c>
      <c r="Q377" t="s">
        <v>186</v>
      </c>
      <c r="R377" t="s">
        <v>422</v>
      </c>
      <c r="S377" t="s">
        <v>41</v>
      </c>
      <c r="T377" s="17" t="s">
        <v>144</v>
      </c>
      <c r="U377" t="s">
        <v>140</v>
      </c>
      <c r="V377">
        <v>1</v>
      </c>
      <c r="W377" s="21">
        <v>5</v>
      </c>
    </row>
    <row r="378" spans="1:26" x14ac:dyDescent="0.25">
      <c r="A378" t="s">
        <v>32</v>
      </c>
      <c r="C378">
        <v>4</v>
      </c>
      <c r="D378" t="s">
        <v>33</v>
      </c>
      <c r="E378" s="14" t="s">
        <v>56</v>
      </c>
      <c r="F378" s="15" t="s">
        <v>74</v>
      </c>
      <c r="G378" t="s">
        <v>77</v>
      </c>
      <c r="H378" t="s">
        <v>135</v>
      </c>
      <c r="I378" t="s">
        <v>34</v>
      </c>
      <c r="J378" s="15" t="s">
        <v>129</v>
      </c>
      <c r="K378" t="s">
        <v>162</v>
      </c>
      <c r="L378" t="s">
        <v>158</v>
      </c>
      <c r="M378" t="s">
        <v>35</v>
      </c>
      <c r="N378" t="s">
        <v>130</v>
      </c>
      <c r="P378" t="s">
        <v>36</v>
      </c>
      <c r="Q378" t="s">
        <v>186</v>
      </c>
      <c r="R378" t="s">
        <v>422</v>
      </c>
      <c r="S378" t="s">
        <v>45</v>
      </c>
      <c r="T378" s="17" t="s">
        <v>144</v>
      </c>
      <c r="U378" t="s">
        <v>140</v>
      </c>
      <c r="V378">
        <v>1</v>
      </c>
      <c r="W378" s="21">
        <v>11</v>
      </c>
    </row>
    <row r="379" spans="1:26" x14ac:dyDescent="0.25">
      <c r="A379" t="s">
        <v>32</v>
      </c>
      <c r="C379">
        <v>4</v>
      </c>
      <c r="D379" t="s">
        <v>33</v>
      </c>
      <c r="E379" s="14" t="s">
        <v>56</v>
      </c>
      <c r="F379" s="15" t="s">
        <v>74</v>
      </c>
      <c r="G379" t="s">
        <v>77</v>
      </c>
      <c r="H379" t="s">
        <v>136</v>
      </c>
      <c r="I379" t="s">
        <v>34</v>
      </c>
      <c r="J379" s="15" t="s">
        <v>129</v>
      </c>
      <c r="K379" t="s">
        <v>162</v>
      </c>
      <c r="L379" t="s">
        <v>158</v>
      </c>
      <c r="M379" t="s">
        <v>35</v>
      </c>
      <c r="N379" t="s">
        <v>130</v>
      </c>
      <c r="P379" t="s">
        <v>36</v>
      </c>
      <c r="Q379" t="s">
        <v>186</v>
      </c>
      <c r="R379" t="s">
        <v>422</v>
      </c>
      <c r="S379" t="s">
        <v>45</v>
      </c>
      <c r="T379" s="17" t="s">
        <v>144</v>
      </c>
      <c r="U379" t="s">
        <v>140</v>
      </c>
      <c r="V379">
        <v>1</v>
      </c>
      <c r="W379" s="21">
        <v>9.8000000000000007</v>
      </c>
    </row>
    <row r="380" spans="1:26" x14ac:dyDescent="0.25">
      <c r="A380" t="s">
        <v>32</v>
      </c>
      <c r="C380">
        <v>4</v>
      </c>
      <c r="D380" t="s">
        <v>33</v>
      </c>
      <c r="E380" s="14" t="s">
        <v>56</v>
      </c>
      <c r="F380" s="15" t="s">
        <v>74</v>
      </c>
      <c r="G380" t="s">
        <v>77</v>
      </c>
      <c r="I380" t="s">
        <v>34</v>
      </c>
      <c r="J380" s="15" t="s">
        <v>129</v>
      </c>
      <c r="K380" t="s">
        <v>162</v>
      </c>
      <c r="L380" t="s">
        <v>158</v>
      </c>
      <c r="M380" t="s">
        <v>35</v>
      </c>
      <c r="N380" t="s">
        <v>130</v>
      </c>
      <c r="P380" t="s">
        <v>36</v>
      </c>
      <c r="Q380" t="s">
        <v>425</v>
      </c>
      <c r="R380" t="s">
        <v>46</v>
      </c>
      <c r="T380" s="17" t="s">
        <v>302</v>
      </c>
      <c r="U380" t="s">
        <v>93</v>
      </c>
      <c r="V380">
        <v>1</v>
      </c>
      <c r="W380" s="21">
        <v>43</v>
      </c>
      <c r="Z380">
        <v>111</v>
      </c>
    </row>
    <row r="381" spans="1:26" x14ac:dyDescent="0.25">
      <c r="A381" t="s">
        <v>32</v>
      </c>
      <c r="C381">
        <v>3</v>
      </c>
      <c r="D381" t="s">
        <v>33</v>
      </c>
      <c r="E381" s="14" t="s">
        <v>58</v>
      </c>
      <c r="F381" s="15" t="s">
        <v>74</v>
      </c>
      <c r="G381" t="s">
        <v>76</v>
      </c>
      <c r="I381" t="s">
        <v>34</v>
      </c>
      <c r="J381" s="15" t="s">
        <v>129</v>
      </c>
      <c r="K381" t="s">
        <v>162</v>
      </c>
      <c r="L381" t="s">
        <v>158</v>
      </c>
      <c r="M381" t="s">
        <v>163</v>
      </c>
      <c r="N381" t="s">
        <v>122</v>
      </c>
      <c r="P381" t="s">
        <v>36</v>
      </c>
      <c r="Q381" t="s">
        <v>86</v>
      </c>
      <c r="R381" t="s">
        <v>412</v>
      </c>
      <c r="T381" s="17" t="s">
        <v>413</v>
      </c>
      <c r="U381" t="s">
        <v>414</v>
      </c>
      <c r="Z381">
        <v>381</v>
      </c>
    </row>
    <row r="382" spans="1:26" x14ac:dyDescent="0.25">
      <c r="A382" t="s">
        <v>32</v>
      </c>
      <c r="C382">
        <v>3</v>
      </c>
      <c r="D382" t="s">
        <v>33</v>
      </c>
      <c r="E382" s="14" t="s">
        <v>58</v>
      </c>
      <c r="F382" s="15" t="s">
        <v>74</v>
      </c>
      <c r="G382" t="s">
        <v>76</v>
      </c>
      <c r="I382" t="s">
        <v>34</v>
      </c>
      <c r="J382" s="15" t="s">
        <v>129</v>
      </c>
      <c r="K382" t="s">
        <v>162</v>
      </c>
      <c r="L382" t="s">
        <v>158</v>
      </c>
      <c r="M382" t="s">
        <v>163</v>
      </c>
      <c r="N382" t="s">
        <v>122</v>
      </c>
      <c r="P382" t="s">
        <v>36</v>
      </c>
      <c r="Q382" t="s">
        <v>37</v>
      </c>
      <c r="R382" t="s">
        <v>143</v>
      </c>
      <c r="T382" s="17" t="s">
        <v>141</v>
      </c>
      <c r="U382" t="s">
        <v>142</v>
      </c>
      <c r="V382">
        <v>1</v>
      </c>
      <c r="W382" s="12">
        <v>7</v>
      </c>
      <c r="X382" s="12">
        <v>5.6</v>
      </c>
      <c r="Y382" s="12"/>
    </row>
    <row r="383" spans="1:26" x14ac:dyDescent="0.25">
      <c r="A383" t="s">
        <v>32</v>
      </c>
      <c r="C383">
        <v>3</v>
      </c>
      <c r="D383" t="s">
        <v>33</v>
      </c>
      <c r="E383" s="14" t="s">
        <v>58</v>
      </c>
      <c r="F383" s="15" t="s">
        <v>74</v>
      </c>
      <c r="G383" t="s">
        <v>76</v>
      </c>
      <c r="I383" t="s">
        <v>34</v>
      </c>
      <c r="J383" s="15" t="s">
        <v>129</v>
      </c>
      <c r="K383" t="s">
        <v>162</v>
      </c>
      <c r="L383" t="s">
        <v>158</v>
      </c>
      <c r="M383" t="s">
        <v>163</v>
      </c>
      <c r="N383" t="s">
        <v>122</v>
      </c>
      <c r="P383" t="s">
        <v>36</v>
      </c>
      <c r="Q383" t="s">
        <v>37</v>
      </c>
      <c r="R383" t="s">
        <v>143</v>
      </c>
      <c r="T383" s="17" t="s">
        <v>141</v>
      </c>
      <c r="U383" t="s">
        <v>142</v>
      </c>
      <c r="V383">
        <v>1</v>
      </c>
      <c r="W383" s="12">
        <v>5</v>
      </c>
      <c r="X383" s="12">
        <v>4</v>
      </c>
      <c r="Y383" s="12"/>
    </row>
    <row r="384" spans="1:26" x14ac:dyDescent="0.25">
      <c r="A384" t="s">
        <v>32</v>
      </c>
      <c r="C384">
        <v>3</v>
      </c>
      <c r="D384" t="s">
        <v>33</v>
      </c>
      <c r="E384" s="14" t="s">
        <v>58</v>
      </c>
      <c r="F384" s="15" t="s">
        <v>74</v>
      </c>
      <c r="G384" t="s">
        <v>76</v>
      </c>
      <c r="I384" t="s">
        <v>34</v>
      </c>
      <c r="J384" s="15" t="s">
        <v>129</v>
      </c>
      <c r="K384" t="s">
        <v>162</v>
      </c>
      <c r="L384" t="s">
        <v>158</v>
      </c>
      <c r="M384" t="s">
        <v>163</v>
      </c>
      <c r="N384" t="s">
        <v>122</v>
      </c>
      <c r="P384" t="s">
        <v>36</v>
      </c>
      <c r="Q384" t="s">
        <v>37</v>
      </c>
      <c r="R384" t="s">
        <v>143</v>
      </c>
      <c r="T384" s="17" t="s">
        <v>141</v>
      </c>
      <c r="U384" t="s">
        <v>142</v>
      </c>
      <c r="V384">
        <v>1</v>
      </c>
      <c r="W384" s="12">
        <v>4.8</v>
      </c>
      <c r="X384" s="12">
        <v>4</v>
      </c>
      <c r="Y384" s="12"/>
    </row>
    <row r="385" spans="1:26" x14ac:dyDescent="0.25">
      <c r="A385" t="s">
        <v>32</v>
      </c>
      <c r="C385">
        <v>3</v>
      </c>
      <c r="D385" t="s">
        <v>33</v>
      </c>
      <c r="E385" s="14" t="s">
        <v>58</v>
      </c>
      <c r="F385" s="15" t="s">
        <v>74</v>
      </c>
      <c r="G385" t="s">
        <v>76</v>
      </c>
      <c r="I385" t="s">
        <v>34</v>
      </c>
      <c r="J385" s="15" t="s">
        <v>129</v>
      </c>
      <c r="K385" t="s">
        <v>162</v>
      </c>
      <c r="L385" t="s">
        <v>158</v>
      </c>
      <c r="M385" t="s">
        <v>163</v>
      </c>
      <c r="N385" t="s">
        <v>122</v>
      </c>
      <c r="P385" t="s">
        <v>36</v>
      </c>
      <c r="Q385" t="s">
        <v>37</v>
      </c>
      <c r="R385" t="s">
        <v>143</v>
      </c>
      <c r="T385" s="17" t="s">
        <v>141</v>
      </c>
      <c r="U385" t="s">
        <v>142</v>
      </c>
      <c r="V385">
        <v>1</v>
      </c>
      <c r="W385" s="12">
        <v>6.4</v>
      </c>
      <c r="X385" s="12">
        <v>5.2</v>
      </c>
      <c r="Y385" s="12"/>
    </row>
    <row r="386" spans="1:26" x14ac:dyDescent="0.25">
      <c r="A386" t="s">
        <v>32</v>
      </c>
      <c r="C386">
        <v>3</v>
      </c>
      <c r="D386" t="s">
        <v>33</v>
      </c>
      <c r="E386" s="14" t="s">
        <v>58</v>
      </c>
      <c r="F386" s="15" t="s">
        <v>74</v>
      </c>
      <c r="G386" t="s">
        <v>76</v>
      </c>
      <c r="I386" t="s">
        <v>34</v>
      </c>
      <c r="J386" s="15" t="s">
        <v>129</v>
      </c>
      <c r="K386" t="s">
        <v>162</v>
      </c>
      <c r="L386" t="s">
        <v>158</v>
      </c>
      <c r="M386" t="s">
        <v>163</v>
      </c>
      <c r="N386" t="s">
        <v>122</v>
      </c>
      <c r="P386" t="s">
        <v>36</v>
      </c>
      <c r="Q386" t="s">
        <v>37</v>
      </c>
      <c r="R386" t="s">
        <v>143</v>
      </c>
      <c r="T386" s="17" t="s">
        <v>141</v>
      </c>
      <c r="U386" t="s">
        <v>142</v>
      </c>
      <c r="V386">
        <v>1</v>
      </c>
      <c r="W386" s="12">
        <v>5</v>
      </c>
      <c r="X386" s="12">
        <v>4.2</v>
      </c>
      <c r="Y386" s="12"/>
    </row>
    <row r="387" spans="1:26" x14ac:dyDescent="0.25">
      <c r="A387" t="s">
        <v>32</v>
      </c>
      <c r="C387">
        <v>3</v>
      </c>
      <c r="D387" t="s">
        <v>33</v>
      </c>
      <c r="E387" s="14" t="s">
        <v>58</v>
      </c>
      <c r="F387" s="15" t="s">
        <v>74</v>
      </c>
      <c r="G387" t="s">
        <v>76</v>
      </c>
      <c r="I387" t="s">
        <v>34</v>
      </c>
      <c r="J387" s="15" t="s">
        <v>129</v>
      </c>
      <c r="K387" t="s">
        <v>162</v>
      </c>
      <c r="L387" t="s">
        <v>158</v>
      </c>
      <c r="M387" t="s">
        <v>163</v>
      </c>
      <c r="N387" t="s">
        <v>122</v>
      </c>
      <c r="P387" t="s">
        <v>36</v>
      </c>
      <c r="Q387" t="s">
        <v>37</v>
      </c>
      <c r="R387" t="s">
        <v>143</v>
      </c>
      <c r="T387" s="17" t="s">
        <v>141</v>
      </c>
      <c r="U387" t="s">
        <v>142</v>
      </c>
      <c r="V387">
        <v>1</v>
      </c>
      <c r="W387" s="12">
        <v>5.2</v>
      </c>
      <c r="X387" s="12">
        <v>4</v>
      </c>
      <c r="Y387" s="12"/>
    </row>
    <row r="388" spans="1:26" x14ac:dyDescent="0.25">
      <c r="A388" t="s">
        <v>32</v>
      </c>
      <c r="C388">
        <v>3</v>
      </c>
      <c r="D388" t="s">
        <v>33</v>
      </c>
      <c r="E388" s="14" t="s">
        <v>58</v>
      </c>
      <c r="F388" s="15" t="s">
        <v>74</v>
      </c>
      <c r="G388" t="s">
        <v>76</v>
      </c>
      <c r="I388" t="s">
        <v>34</v>
      </c>
      <c r="J388" s="15" t="s">
        <v>129</v>
      </c>
      <c r="K388" t="s">
        <v>162</v>
      </c>
      <c r="L388" t="s">
        <v>158</v>
      </c>
      <c r="M388" t="s">
        <v>163</v>
      </c>
      <c r="N388" t="s">
        <v>122</v>
      </c>
      <c r="P388" t="s">
        <v>36</v>
      </c>
      <c r="Q388" t="s">
        <v>37</v>
      </c>
      <c r="R388" t="s">
        <v>143</v>
      </c>
      <c r="T388" s="17" t="s">
        <v>141</v>
      </c>
      <c r="U388" t="s">
        <v>142</v>
      </c>
      <c r="V388">
        <v>1</v>
      </c>
      <c r="W388" s="12">
        <v>4</v>
      </c>
      <c r="X388" s="12">
        <v>3.2</v>
      </c>
      <c r="Y388" s="12"/>
      <c r="Z388" s="12">
        <v>18</v>
      </c>
    </row>
    <row r="389" spans="1:26" x14ac:dyDescent="0.25">
      <c r="A389" t="s">
        <v>32</v>
      </c>
      <c r="C389">
        <v>3</v>
      </c>
      <c r="D389" t="s">
        <v>33</v>
      </c>
      <c r="E389" s="14" t="s">
        <v>58</v>
      </c>
      <c r="F389" s="15" t="s">
        <v>74</v>
      </c>
      <c r="G389" t="s">
        <v>76</v>
      </c>
      <c r="I389" t="s">
        <v>34</v>
      </c>
      <c r="J389" s="15" t="s">
        <v>129</v>
      </c>
      <c r="K389" t="s">
        <v>162</v>
      </c>
      <c r="L389" t="s">
        <v>158</v>
      </c>
      <c r="M389" t="s">
        <v>163</v>
      </c>
      <c r="N389" t="s">
        <v>122</v>
      </c>
      <c r="P389" t="s">
        <v>36</v>
      </c>
      <c r="Q389" t="s">
        <v>37</v>
      </c>
      <c r="R389" t="s">
        <v>143</v>
      </c>
      <c r="T389" s="17" t="s">
        <v>141</v>
      </c>
      <c r="U389" t="s">
        <v>142</v>
      </c>
      <c r="V389">
        <v>1</v>
      </c>
      <c r="W389" s="12">
        <v>4.3</v>
      </c>
      <c r="X389" s="12">
        <v>3.5</v>
      </c>
      <c r="Y389" s="12"/>
    </row>
    <row r="390" spans="1:26" x14ac:dyDescent="0.25">
      <c r="A390" t="s">
        <v>32</v>
      </c>
      <c r="C390">
        <v>3</v>
      </c>
      <c r="D390" t="s">
        <v>33</v>
      </c>
      <c r="E390" s="14" t="s">
        <v>58</v>
      </c>
      <c r="F390" s="15" t="s">
        <v>74</v>
      </c>
      <c r="G390" t="s">
        <v>76</v>
      </c>
      <c r="I390" t="s">
        <v>34</v>
      </c>
      <c r="J390" s="15" t="s">
        <v>129</v>
      </c>
      <c r="K390" t="s">
        <v>162</v>
      </c>
      <c r="L390" t="s">
        <v>158</v>
      </c>
      <c r="M390" t="s">
        <v>163</v>
      </c>
      <c r="N390" t="s">
        <v>122</v>
      </c>
      <c r="P390" t="s">
        <v>36</v>
      </c>
      <c r="Q390" t="s">
        <v>37</v>
      </c>
      <c r="R390" t="s">
        <v>143</v>
      </c>
      <c r="T390" s="17" t="s">
        <v>141</v>
      </c>
      <c r="U390" t="s">
        <v>142</v>
      </c>
      <c r="V390">
        <v>1</v>
      </c>
      <c r="W390" s="12">
        <v>4</v>
      </c>
      <c r="X390" s="12">
        <v>3.3</v>
      </c>
      <c r="Y390" s="12"/>
    </row>
    <row r="391" spans="1:26" x14ac:dyDescent="0.25">
      <c r="A391" t="s">
        <v>32</v>
      </c>
      <c r="C391">
        <v>3</v>
      </c>
      <c r="D391" t="s">
        <v>33</v>
      </c>
      <c r="E391" s="14" t="s">
        <v>58</v>
      </c>
      <c r="F391" s="15" t="s">
        <v>74</v>
      </c>
      <c r="G391" t="s">
        <v>76</v>
      </c>
      <c r="I391" t="s">
        <v>34</v>
      </c>
      <c r="J391" s="15" t="s">
        <v>129</v>
      </c>
      <c r="K391" t="s">
        <v>162</v>
      </c>
      <c r="L391" t="s">
        <v>158</v>
      </c>
      <c r="M391" t="s">
        <v>163</v>
      </c>
      <c r="N391" t="s">
        <v>122</v>
      </c>
      <c r="P391" t="s">
        <v>36</v>
      </c>
      <c r="Q391" t="s">
        <v>37</v>
      </c>
      <c r="R391" t="s">
        <v>143</v>
      </c>
      <c r="T391" s="17" t="s">
        <v>141</v>
      </c>
      <c r="U391" t="s">
        <v>142</v>
      </c>
      <c r="V391">
        <v>1</v>
      </c>
      <c r="W391" s="12">
        <v>4.2</v>
      </c>
      <c r="X391" s="12">
        <v>3.9</v>
      </c>
      <c r="Y391" s="12"/>
    </row>
    <row r="392" spans="1:26" x14ac:dyDescent="0.25">
      <c r="A392" t="s">
        <v>32</v>
      </c>
      <c r="C392">
        <v>3</v>
      </c>
      <c r="D392" t="s">
        <v>33</v>
      </c>
      <c r="E392" s="14" t="s">
        <v>58</v>
      </c>
      <c r="F392" s="15" t="s">
        <v>74</v>
      </c>
      <c r="G392" t="s">
        <v>76</v>
      </c>
      <c r="I392" t="s">
        <v>34</v>
      </c>
      <c r="J392" s="15" t="s">
        <v>129</v>
      </c>
      <c r="K392" t="s">
        <v>162</v>
      </c>
      <c r="L392" t="s">
        <v>158</v>
      </c>
      <c r="M392" t="s">
        <v>163</v>
      </c>
      <c r="N392" t="s">
        <v>122</v>
      </c>
      <c r="P392" t="s">
        <v>36</v>
      </c>
      <c r="Q392" t="s">
        <v>37</v>
      </c>
      <c r="R392" t="s">
        <v>143</v>
      </c>
      <c r="T392" s="17" t="s">
        <v>141</v>
      </c>
      <c r="U392" t="s">
        <v>142</v>
      </c>
      <c r="V392">
        <v>1</v>
      </c>
      <c r="W392" s="12">
        <v>4.5</v>
      </c>
      <c r="X392" s="12">
        <v>3.6</v>
      </c>
      <c r="Y392" s="12"/>
    </row>
    <row r="393" spans="1:26" x14ac:dyDescent="0.25">
      <c r="A393" t="s">
        <v>32</v>
      </c>
      <c r="C393">
        <v>3</v>
      </c>
      <c r="D393" t="s">
        <v>33</v>
      </c>
      <c r="E393" s="14" t="s">
        <v>58</v>
      </c>
      <c r="F393" s="15" t="s">
        <v>74</v>
      </c>
      <c r="G393" t="s">
        <v>76</v>
      </c>
      <c r="I393" t="s">
        <v>34</v>
      </c>
      <c r="J393" s="15" t="s">
        <v>129</v>
      </c>
      <c r="K393" t="s">
        <v>162</v>
      </c>
      <c r="L393" t="s">
        <v>158</v>
      </c>
      <c r="M393" t="s">
        <v>163</v>
      </c>
      <c r="N393" t="s">
        <v>122</v>
      </c>
      <c r="P393" t="s">
        <v>36</v>
      </c>
      <c r="Q393" t="s">
        <v>37</v>
      </c>
      <c r="R393" t="s">
        <v>143</v>
      </c>
      <c r="T393" s="17" t="s">
        <v>141</v>
      </c>
      <c r="U393" t="s">
        <v>142</v>
      </c>
      <c r="V393">
        <v>1</v>
      </c>
      <c r="W393" s="12">
        <v>4.3</v>
      </c>
      <c r="X393" s="12">
        <v>3.3</v>
      </c>
      <c r="Y393" s="12"/>
    </row>
    <row r="394" spans="1:26" x14ac:dyDescent="0.25">
      <c r="A394" t="s">
        <v>32</v>
      </c>
      <c r="C394">
        <v>3</v>
      </c>
      <c r="D394" t="s">
        <v>33</v>
      </c>
      <c r="E394" s="14" t="s">
        <v>58</v>
      </c>
      <c r="F394" s="15" t="s">
        <v>74</v>
      </c>
      <c r="G394" t="s">
        <v>76</v>
      </c>
      <c r="I394" t="s">
        <v>34</v>
      </c>
      <c r="J394" s="15" t="s">
        <v>129</v>
      </c>
      <c r="K394" t="s">
        <v>162</v>
      </c>
      <c r="L394" t="s">
        <v>158</v>
      </c>
      <c r="M394" t="s">
        <v>163</v>
      </c>
      <c r="N394" t="s">
        <v>122</v>
      </c>
      <c r="P394" t="s">
        <v>36</v>
      </c>
      <c r="Q394" t="s">
        <v>37</v>
      </c>
      <c r="R394" t="s">
        <v>143</v>
      </c>
      <c r="T394" s="17" t="s">
        <v>141</v>
      </c>
      <c r="U394" t="s">
        <v>142</v>
      </c>
      <c r="V394">
        <v>1</v>
      </c>
      <c r="W394" s="12">
        <v>3.9</v>
      </c>
      <c r="X394" s="12">
        <v>3</v>
      </c>
      <c r="Y394" s="12"/>
    </row>
    <row r="395" spans="1:26" x14ac:dyDescent="0.25">
      <c r="A395" t="s">
        <v>32</v>
      </c>
      <c r="C395">
        <v>3</v>
      </c>
      <c r="D395" t="s">
        <v>33</v>
      </c>
      <c r="E395" s="14" t="s">
        <v>58</v>
      </c>
      <c r="F395" s="15" t="s">
        <v>74</v>
      </c>
      <c r="G395" t="s">
        <v>76</v>
      </c>
      <c r="I395" t="s">
        <v>34</v>
      </c>
      <c r="J395" s="15" t="s">
        <v>129</v>
      </c>
      <c r="K395" t="s">
        <v>162</v>
      </c>
      <c r="L395" t="s">
        <v>158</v>
      </c>
      <c r="M395" t="s">
        <v>163</v>
      </c>
      <c r="N395" t="s">
        <v>122</v>
      </c>
      <c r="P395" t="s">
        <v>36</v>
      </c>
      <c r="Q395" t="s">
        <v>37</v>
      </c>
      <c r="R395" t="s">
        <v>143</v>
      </c>
      <c r="T395" s="17" t="s">
        <v>141</v>
      </c>
      <c r="U395" t="s">
        <v>142</v>
      </c>
      <c r="V395">
        <v>1</v>
      </c>
      <c r="W395" s="12">
        <v>3.4</v>
      </c>
      <c r="X395" s="12">
        <v>2.9</v>
      </c>
      <c r="Y395" s="12"/>
    </row>
    <row r="396" spans="1:26" x14ac:dyDescent="0.25">
      <c r="A396" t="s">
        <v>32</v>
      </c>
      <c r="C396">
        <v>3</v>
      </c>
      <c r="D396" t="s">
        <v>33</v>
      </c>
      <c r="E396" s="14" t="s">
        <v>58</v>
      </c>
      <c r="F396" s="15" t="s">
        <v>74</v>
      </c>
      <c r="G396" t="s">
        <v>76</v>
      </c>
      <c r="I396" t="s">
        <v>34</v>
      </c>
      <c r="J396" s="15" t="s">
        <v>129</v>
      </c>
      <c r="K396" t="s">
        <v>162</v>
      </c>
      <c r="L396" t="s">
        <v>158</v>
      </c>
      <c r="M396" t="s">
        <v>163</v>
      </c>
      <c r="N396" t="s">
        <v>122</v>
      </c>
      <c r="P396" t="s">
        <v>36</v>
      </c>
      <c r="Q396" t="s">
        <v>37</v>
      </c>
      <c r="R396" t="s">
        <v>143</v>
      </c>
      <c r="T396" s="17" t="s">
        <v>141</v>
      </c>
      <c r="U396" t="s">
        <v>142</v>
      </c>
      <c r="V396">
        <v>1</v>
      </c>
      <c r="W396" s="12">
        <v>4.2</v>
      </c>
      <c r="X396" s="12">
        <v>3.4</v>
      </c>
      <c r="Y396" s="12"/>
    </row>
    <row r="397" spans="1:26" x14ac:dyDescent="0.25">
      <c r="A397" t="s">
        <v>32</v>
      </c>
      <c r="C397">
        <v>3</v>
      </c>
      <c r="D397" t="s">
        <v>33</v>
      </c>
      <c r="E397" s="14" t="s">
        <v>58</v>
      </c>
      <c r="F397" s="15" t="s">
        <v>74</v>
      </c>
      <c r="G397" t="s">
        <v>76</v>
      </c>
      <c r="I397" t="s">
        <v>34</v>
      </c>
      <c r="J397" s="15" t="s">
        <v>129</v>
      </c>
      <c r="K397" t="s">
        <v>162</v>
      </c>
      <c r="L397" t="s">
        <v>158</v>
      </c>
      <c r="M397" t="s">
        <v>163</v>
      </c>
      <c r="N397" t="s">
        <v>122</v>
      </c>
      <c r="P397" t="s">
        <v>36</v>
      </c>
      <c r="Q397" t="s">
        <v>37</v>
      </c>
      <c r="R397" t="s">
        <v>143</v>
      </c>
      <c r="T397" s="17" t="s">
        <v>141</v>
      </c>
      <c r="U397" t="s">
        <v>142</v>
      </c>
      <c r="V397">
        <v>1</v>
      </c>
      <c r="W397" s="12">
        <v>3.5</v>
      </c>
      <c r="X397" s="12">
        <v>2.9</v>
      </c>
      <c r="Y397" s="12"/>
    </row>
    <row r="398" spans="1:26" x14ac:dyDescent="0.25">
      <c r="A398" t="s">
        <v>32</v>
      </c>
      <c r="C398">
        <v>3</v>
      </c>
      <c r="D398" t="s">
        <v>33</v>
      </c>
      <c r="E398" s="14" t="s">
        <v>58</v>
      </c>
      <c r="F398" s="15" t="s">
        <v>74</v>
      </c>
      <c r="G398" t="s">
        <v>76</v>
      </c>
      <c r="I398" t="s">
        <v>34</v>
      </c>
      <c r="J398" s="15" t="s">
        <v>129</v>
      </c>
      <c r="K398" t="s">
        <v>162</v>
      </c>
      <c r="L398" t="s">
        <v>158</v>
      </c>
      <c r="M398" t="s">
        <v>163</v>
      </c>
      <c r="N398" t="s">
        <v>122</v>
      </c>
      <c r="P398" t="s">
        <v>36</v>
      </c>
      <c r="Q398" t="s">
        <v>425</v>
      </c>
      <c r="R398" t="s">
        <v>46</v>
      </c>
      <c r="T398" s="17" t="s">
        <v>302</v>
      </c>
      <c r="U398" t="s">
        <v>93</v>
      </c>
      <c r="V398">
        <v>1</v>
      </c>
      <c r="W398">
        <v>49</v>
      </c>
      <c r="Z398">
        <v>78</v>
      </c>
    </row>
    <row r="399" spans="1:26" x14ac:dyDescent="0.25">
      <c r="A399" t="s">
        <v>32</v>
      </c>
      <c r="C399">
        <v>1</v>
      </c>
      <c r="D399" t="s">
        <v>33</v>
      </c>
      <c r="E399" s="14" t="s">
        <v>57</v>
      </c>
      <c r="F399" s="15" t="s">
        <v>74</v>
      </c>
      <c r="G399" t="s">
        <v>77</v>
      </c>
      <c r="I399" t="s">
        <v>34</v>
      </c>
      <c r="J399" s="15" t="s">
        <v>129</v>
      </c>
      <c r="K399" t="s">
        <v>162</v>
      </c>
      <c r="L399" t="s">
        <v>158</v>
      </c>
      <c r="M399" t="s">
        <v>109</v>
      </c>
      <c r="N399" t="s">
        <v>164</v>
      </c>
      <c r="P399" t="s">
        <v>36</v>
      </c>
      <c r="Q399" t="s">
        <v>425</v>
      </c>
      <c r="R399" t="s">
        <v>46</v>
      </c>
      <c r="T399" s="17" t="s">
        <v>302</v>
      </c>
      <c r="U399" t="s">
        <v>93</v>
      </c>
      <c r="V399">
        <v>1</v>
      </c>
      <c r="W399">
        <v>46</v>
      </c>
      <c r="Z399">
        <v>38</v>
      </c>
    </row>
    <row r="400" spans="1:26" x14ac:dyDescent="0.25">
      <c r="A400" t="s">
        <v>32</v>
      </c>
      <c r="C400">
        <v>1</v>
      </c>
      <c r="D400" t="s">
        <v>33</v>
      </c>
      <c r="E400" s="14" t="s">
        <v>57</v>
      </c>
      <c r="F400" s="15" t="s">
        <v>74</v>
      </c>
      <c r="G400" t="s">
        <v>77</v>
      </c>
      <c r="I400" t="s">
        <v>34</v>
      </c>
      <c r="J400" s="15" t="s">
        <v>129</v>
      </c>
      <c r="K400" t="s">
        <v>162</v>
      </c>
      <c r="L400" t="s">
        <v>158</v>
      </c>
      <c r="M400" t="s">
        <v>109</v>
      </c>
      <c r="N400" t="s">
        <v>164</v>
      </c>
      <c r="P400" t="s">
        <v>36</v>
      </c>
      <c r="Q400" t="s">
        <v>49</v>
      </c>
      <c r="R400" t="s">
        <v>97</v>
      </c>
      <c r="T400" s="19" t="s">
        <v>98</v>
      </c>
      <c r="U400" t="s">
        <v>145</v>
      </c>
      <c r="V400">
        <v>1</v>
      </c>
      <c r="W400">
        <v>20</v>
      </c>
      <c r="X400">
        <v>16.100000000000001</v>
      </c>
      <c r="Z400">
        <v>80</v>
      </c>
    </row>
    <row r="401" spans="1:26" x14ac:dyDescent="0.25">
      <c r="A401" t="s">
        <v>32</v>
      </c>
      <c r="C401">
        <v>2</v>
      </c>
      <c r="D401" t="s">
        <v>33</v>
      </c>
      <c r="E401" t="s">
        <v>55</v>
      </c>
      <c r="F401" s="15" t="s">
        <v>74</v>
      </c>
      <c r="G401" t="s">
        <v>77</v>
      </c>
      <c r="I401" t="s">
        <v>34</v>
      </c>
      <c r="J401" s="15" t="s">
        <v>129</v>
      </c>
      <c r="K401" t="s">
        <v>162</v>
      </c>
      <c r="L401" t="s">
        <v>158</v>
      </c>
      <c r="M401" t="s">
        <v>165</v>
      </c>
      <c r="N401" t="s">
        <v>166</v>
      </c>
      <c r="P401" t="s">
        <v>36</v>
      </c>
      <c r="Q401" t="s">
        <v>37</v>
      </c>
      <c r="R401" t="s">
        <v>143</v>
      </c>
      <c r="T401" s="17" t="s">
        <v>141</v>
      </c>
      <c r="U401" t="s">
        <v>142</v>
      </c>
      <c r="V401">
        <v>1</v>
      </c>
      <c r="W401">
        <v>7.5</v>
      </c>
      <c r="X401">
        <v>6</v>
      </c>
    </row>
    <row r="402" spans="1:26" x14ac:dyDescent="0.25">
      <c r="A402" t="s">
        <v>32</v>
      </c>
      <c r="C402">
        <v>2</v>
      </c>
      <c r="D402" t="s">
        <v>33</v>
      </c>
      <c r="E402" t="s">
        <v>55</v>
      </c>
      <c r="F402" s="15" t="s">
        <v>74</v>
      </c>
      <c r="G402" t="s">
        <v>77</v>
      </c>
      <c r="I402" t="s">
        <v>34</v>
      </c>
      <c r="J402" s="15" t="s">
        <v>129</v>
      </c>
      <c r="K402" t="s">
        <v>162</v>
      </c>
      <c r="L402" t="s">
        <v>158</v>
      </c>
      <c r="M402" t="s">
        <v>165</v>
      </c>
      <c r="N402" t="s">
        <v>166</v>
      </c>
      <c r="Q402" t="s">
        <v>37</v>
      </c>
      <c r="R402" t="s">
        <v>143</v>
      </c>
      <c r="T402" s="17" t="s">
        <v>141</v>
      </c>
      <c r="U402" t="s">
        <v>142</v>
      </c>
      <c r="V402">
        <v>1</v>
      </c>
      <c r="W402">
        <v>5.5</v>
      </c>
      <c r="X402">
        <v>4.2</v>
      </c>
    </row>
    <row r="403" spans="1:26" x14ac:dyDescent="0.25">
      <c r="A403" t="s">
        <v>32</v>
      </c>
      <c r="C403">
        <v>2</v>
      </c>
      <c r="D403" t="s">
        <v>33</v>
      </c>
      <c r="E403" t="s">
        <v>55</v>
      </c>
      <c r="F403" s="15" t="s">
        <v>74</v>
      </c>
      <c r="G403" t="s">
        <v>77</v>
      </c>
      <c r="I403" t="s">
        <v>34</v>
      </c>
      <c r="J403" s="15" t="s">
        <v>129</v>
      </c>
      <c r="K403" t="s">
        <v>162</v>
      </c>
      <c r="L403" t="s">
        <v>158</v>
      </c>
      <c r="M403" t="s">
        <v>165</v>
      </c>
      <c r="N403" t="s">
        <v>166</v>
      </c>
      <c r="Q403" t="s">
        <v>37</v>
      </c>
      <c r="R403" t="s">
        <v>143</v>
      </c>
      <c r="T403" s="17" t="s">
        <v>141</v>
      </c>
      <c r="U403" t="s">
        <v>142</v>
      </c>
      <c r="V403">
        <v>1</v>
      </c>
      <c r="W403">
        <v>5.6</v>
      </c>
      <c r="X403">
        <v>4.3</v>
      </c>
    </row>
    <row r="404" spans="1:26" x14ac:dyDescent="0.25">
      <c r="A404" t="s">
        <v>32</v>
      </c>
      <c r="C404">
        <v>2</v>
      </c>
      <c r="D404" t="s">
        <v>33</v>
      </c>
      <c r="E404" t="s">
        <v>55</v>
      </c>
      <c r="F404" s="15" t="s">
        <v>74</v>
      </c>
      <c r="G404" t="s">
        <v>77</v>
      </c>
      <c r="I404" t="s">
        <v>34</v>
      </c>
      <c r="J404" s="15" t="s">
        <v>129</v>
      </c>
      <c r="K404" t="s">
        <v>162</v>
      </c>
      <c r="L404" t="s">
        <v>158</v>
      </c>
      <c r="M404" t="s">
        <v>165</v>
      </c>
      <c r="N404" t="s">
        <v>166</v>
      </c>
      <c r="Q404" t="s">
        <v>37</v>
      </c>
      <c r="R404" t="s">
        <v>143</v>
      </c>
      <c r="T404" s="17" t="s">
        <v>141</v>
      </c>
      <c r="U404" t="s">
        <v>142</v>
      </c>
      <c r="V404">
        <v>1</v>
      </c>
      <c r="W404">
        <v>5.3</v>
      </c>
      <c r="X404">
        <v>4</v>
      </c>
    </row>
    <row r="405" spans="1:26" x14ac:dyDescent="0.25">
      <c r="A405" t="s">
        <v>32</v>
      </c>
      <c r="C405">
        <v>2</v>
      </c>
      <c r="D405" t="s">
        <v>33</v>
      </c>
      <c r="E405" t="s">
        <v>55</v>
      </c>
      <c r="F405" s="15" t="s">
        <v>74</v>
      </c>
      <c r="G405" t="s">
        <v>77</v>
      </c>
      <c r="I405" t="s">
        <v>34</v>
      </c>
      <c r="J405" s="15" t="s">
        <v>129</v>
      </c>
      <c r="K405" t="s">
        <v>162</v>
      </c>
      <c r="L405" t="s">
        <v>158</v>
      </c>
      <c r="M405" t="s">
        <v>165</v>
      </c>
      <c r="N405" t="s">
        <v>166</v>
      </c>
      <c r="Q405" t="s">
        <v>37</v>
      </c>
      <c r="R405" t="s">
        <v>143</v>
      </c>
      <c r="T405" s="17" t="s">
        <v>141</v>
      </c>
      <c r="U405" t="s">
        <v>142</v>
      </c>
      <c r="V405">
        <v>1</v>
      </c>
      <c r="W405">
        <v>5.6</v>
      </c>
      <c r="X405">
        <v>4</v>
      </c>
    </row>
    <row r="406" spans="1:26" x14ac:dyDescent="0.25">
      <c r="A406" t="s">
        <v>32</v>
      </c>
      <c r="C406">
        <v>2</v>
      </c>
      <c r="D406" t="s">
        <v>33</v>
      </c>
      <c r="E406" t="s">
        <v>55</v>
      </c>
      <c r="F406" s="15" t="s">
        <v>74</v>
      </c>
      <c r="G406" t="s">
        <v>77</v>
      </c>
      <c r="I406" t="s">
        <v>34</v>
      </c>
      <c r="J406" s="15" t="s">
        <v>129</v>
      </c>
      <c r="K406" t="s">
        <v>162</v>
      </c>
      <c r="L406" t="s">
        <v>158</v>
      </c>
      <c r="M406" t="s">
        <v>165</v>
      </c>
      <c r="N406" t="s">
        <v>166</v>
      </c>
      <c r="Q406" t="s">
        <v>37</v>
      </c>
      <c r="R406" t="s">
        <v>143</v>
      </c>
      <c r="T406" s="17" t="s">
        <v>141</v>
      </c>
      <c r="U406" t="s">
        <v>142</v>
      </c>
      <c r="V406">
        <v>1</v>
      </c>
      <c r="W406">
        <v>4.4000000000000004</v>
      </c>
      <c r="X406">
        <v>3.1</v>
      </c>
    </row>
    <row r="407" spans="1:26" x14ac:dyDescent="0.25">
      <c r="A407" t="s">
        <v>32</v>
      </c>
      <c r="C407">
        <v>2</v>
      </c>
      <c r="D407" t="s">
        <v>33</v>
      </c>
      <c r="E407" t="s">
        <v>55</v>
      </c>
      <c r="F407" s="15" t="s">
        <v>74</v>
      </c>
      <c r="G407" t="s">
        <v>77</v>
      </c>
      <c r="I407" t="s">
        <v>34</v>
      </c>
      <c r="J407" s="15" t="s">
        <v>129</v>
      </c>
      <c r="K407" t="s">
        <v>162</v>
      </c>
      <c r="L407" t="s">
        <v>158</v>
      </c>
      <c r="M407" t="s">
        <v>165</v>
      </c>
      <c r="N407" t="s">
        <v>166</v>
      </c>
      <c r="Q407" t="s">
        <v>37</v>
      </c>
      <c r="R407" t="s">
        <v>143</v>
      </c>
      <c r="T407" s="17" t="s">
        <v>141</v>
      </c>
      <c r="U407" t="s">
        <v>142</v>
      </c>
      <c r="V407">
        <v>1</v>
      </c>
      <c r="W407">
        <v>4</v>
      </c>
      <c r="X407">
        <v>3.6</v>
      </c>
    </row>
    <row r="408" spans="1:26" x14ac:dyDescent="0.25">
      <c r="A408" t="s">
        <v>32</v>
      </c>
      <c r="C408">
        <v>2</v>
      </c>
      <c r="D408" t="s">
        <v>33</v>
      </c>
      <c r="E408" t="s">
        <v>55</v>
      </c>
      <c r="F408" s="15" t="s">
        <v>74</v>
      </c>
      <c r="G408" t="s">
        <v>77</v>
      </c>
      <c r="I408" t="s">
        <v>34</v>
      </c>
      <c r="J408" s="15" t="s">
        <v>129</v>
      </c>
      <c r="K408" t="s">
        <v>162</v>
      </c>
      <c r="L408" t="s">
        <v>158</v>
      </c>
      <c r="M408" t="s">
        <v>165</v>
      </c>
      <c r="N408" t="s">
        <v>166</v>
      </c>
      <c r="Q408" t="s">
        <v>37</v>
      </c>
      <c r="R408" t="s">
        <v>143</v>
      </c>
      <c r="T408" s="17" t="s">
        <v>141</v>
      </c>
      <c r="U408" t="s">
        <v>142</v>
      </c>
      <c r="V408">
        <v>1</v>
      </c>
      <c r="W408">
        <v>3.7</v>
      </c>
      <c r="X408">
        <v>3</v>
      </c>
    </row>
    <row r="409" spans="1:26" x14ac:dyDescent="0.25">
      <c r="A409" t="s">
        <v>32</v>
      </c>
      <c r="C409">
        <v>2</v>
      </c>
      <c r="D409" t="s">
        <v>33</v>
      </c>
      <c r="E409" t="s">
        <v>55</v>
      </c>
      <c r="F409" s="15" t="s">
        <v>74</v>
      </c>
      <c r="G409" t="s">
        <v>77</v>
      </c>
      <c r="I409" t="s">
        <v>34</v>
      </c>
      <c r="J409" s="15" t="s">
        <v>129</v>
      </c>
      <c r="K409" t="s">
        <v>162</v>
      </c>
      <c r="L409" t="s">
        <v>158</v>
      </c>
      <c r="M409" t="s">
        <v>165</v>
      </c>
      <c r="N409" t="s">
        <v>166</v>
      </c>
      <c r="Q409" t="s">
        <v>37</v>
      </c>
      <c r="R409" t="s">
        <v>143</v>
      </c>
      <c r="T409" s="17" t="s">
        <v>141</v>
      </c>
      <c r="U409" t="s">
        <v>142</v>
      </c>
      <c r="V409">
        <v>1</v>
      </c>
      <c r="W409">
        <v>4.9000000000000004</v>
      </c>
      <c r="X409">
        <v>4</v>
      </c>
    </row>
    <row r="410" spans="1:26" x14ac:dyDescent="0.25">
      <c r="A410" t="s">
        <v>32</v>
      </c>
      <c r="C410">
        <v>2</v>
      </c>
      <c r="D410" t="s">
        <v>33</v>
      </c>
      <c r="E410" t="s">
        <v>55</v>
      </c>
      <c r="F410" s="15" t="s">
        <v>74</v>
      </c>
      <c r="G410" t="s">
        <v>77</v>
      </c>
      <c r="I410" t="s">
        <v>34</v>
      </c>
      <c r="J410" s="15" t="s">
        <v>129</v>
      </c>
      <c r="K410" t="s">
        <v>162</v>
      </c>
      <c r="L410" t="s">
        <v>158</v>
      </c>
      <c r="M410" t="s">
        <v>165</v>
      </c>
      <c r="N410" t="s">
        <v>166</v>
      </c>
      <c r="Q410" t="s">
        <v>37</v>
      </c>
      <c r="R410" t="s">
        <v>143</v>
      </c>
      <c r="T410" s="17" t="s">
        <v>141</v>
      </c>
      <c r="U410" t="s">
        <v>142</v>
      </c>
      <c r="V410">
        <v>1</v>
      </c>
      <c r="W410">
        <v>4.8</v>
      </c>
      <c r="X410">
        <v>3.7</v>
      </c>
      <c r="Z410">
        <v>21</v>
      </c>
    </row>
    <row r="411" spans="1:26" x14ac:dyDescent="0.25">
      <c r="A411" t="s">
        <v>32</v>
      </c>
      <c r="C411">
        <v>2</v>
      </c>
      <c r="D411" t="s">
        <v>33</v>
      </c>
      <c r="E411" t="s">
        <v>55</v>
      </c>
      <c r="F411" s="15" t="s">
        <v>74</v>
      </c>
      <c r="G411" t="s">
        <v>77</v>
      </c>
      <c r="I411" t="s">
        <v>34</v>
      </c>
      <c r="J411" s="15" t="s">
        <v>129</v>
      </c>
      <c r="K411" t="s">
        <v>162</v>
      </c>
      <c r="L411" t="s">
        <v>158</v>
      </c>
      <c r="M411" t="s">
        <v>165</v>
      </c>
      <c r="N411" t="s">
        <v>166</v>
      </c>
      <c r="Q411" t="s">
        <v>37</v>
      </c>
      <c r="R411" t="s">
        <v>143</v>
      </c>
      <c r="T411" s="17" t="s">
        <v>141</v>
      </c>
      <c r="U411" t="s">
        <v>142</v>
      </c>
      <c r="V411">
        <v>1</v>
      </c>
      <c r="W411">
        <v>6</v>
      </c>
      <c r="X411">
        <v>4.4000000000000004</v>
      </c>
    </row>
    <row r="412" spans="1:26" x14ac:dyDescent="0.25">
      <c r="A412" t="s">
        <v>32</v>
      </c>
      <c r="C412">
        <v>2</v>
      </c>
      <c r="D412" t="s">
        <v>33</v>
      </c>
      <c r="E412" t="s">
        <v>55</v>
      </c>
      <c r="F412" s="15" t="s">
        <v>74</v>
      </c>
      <c r="G412" t="s">
        <v>77</v>
      </c>
      <c r="I412" t="s">
        <v>34</v>
      </c>
      <c r="J412" s="15" t="s">
        <v>129</v>
      </c>
      <c r="K412" t="s">
        <v>162</v>
      </c>
      <c r="L412" t="s">
        <v>158</v>
      </c>
      <c r="M412" t="s">
        <v>165</v>
      </c>
      <c r="N412" t="s">
        <v>166</v>
      </c>
      <c r="Q412" t="s">
        <v>37</v>
      </c>
      <c r="R412" t="s">
        <v>143</v>
      </c>
      <c r="T412" s="17" t="s">
        <v>141</v>
      </c>
      <c r="U412" t="s">
        <v>142</v>
      </c>
      <c r="V412">
        <v>1</v>
      </c>
      <c r="W412">
        <v>4.8</v>
      </c>
      <c r="X412">
        <v>3.2</v>
      </c>
    </row>
    <row r="413" spans="1:26" x14ac:dyDescent="0.25">
      <c r="A413" t="s">
        <v>32</v>
      </c>
      <c r="C413">
        <v>2</v>
      </c>
      <c r="D413" t="s">
        <v>33</v>
      </c>
      <c r="E413" t="s">
        <v>55</v>
      </c>
      <c r="F413" s="15" t="s">
        <v>74</v>
      </c>
      <c r="G413" t="s">
        <v>77</v>
      </c>
      <c r="I413" t="s">
        <v>34</v>
      </c>
      <c r="J413" s="15" t="s">
        <v>129</v>
      </c>
      <c r="K413" t="s">
        <v>162</v>
      </c>
      <c r="L413" t="s">
        <v>158</v>
      </c>
      <c r="M413" t="s">
        <v>165</v>
      </c>
      <c r="N413" t="s">
        <v>166</v>
      </c>
      <c r="Q413" t="s">
        <v>37</v>
      </c>
      <c r="R413" t="s">
        <v>143</v>
      </c>
      <c r="T413" s="17" t="s">
        <v>141</v>
      </c>
      <c r="U413" t="s">
        <v>142</v>
      </c>
      <c r="V413">
        <v>1</v>
      </c>
      <c r="W413">
        <v>4.5</v>
      </c>
      <c r="X413">
        <v>3.4</v>
      </c>
    </row>
    <row r="414" spans="1:26" x14ac:dyDescent="0.25">
      <c r="A414" t="s">
        <v>32</v>
      </c>
      <c r="C414">
        <v>2</v>
      </c>
      <c r="D414" t="s">
        <v>33</v>
      </c>
      <c r="E414" t="s">
        <v>55</v>
      </c>
      <c r="F414" s="15" t="s">
        <v>74</v>
      </c>
      <c r="G414" t="s">
        <v>77</v>
      </c>
      <c r="I414" t="s">
        <v>34</v>
      </c>
      <c r="J414" s="15" t="s">
        <v>129</v>
      </c>
      <c r="K414" t="s">
        <v>162</v>
      </c>
      <c r="L414" t="s">
        <v>158</v>
      </c>
      <c r="M414" t="s">
        <v>165</v>
      </c>
      <c r="N414" t="s">
        <v>166</v>
      </c>
      <c r="Q414" t="s">
        <v>37</v>
      </c>
      <c r="R414" t="s">
        <v>143</v>
      </c>
      <c r="T414" s="17" t="s">
        <v>141</v>
      </c>
      <c r="U414" t="s">
        <v>142</v>
      </c>
      <c r="V414">
        <v>1</v>
      </c>
      <c r="W414">
        <v>4.5</v>
      </c>
      <c r="X414">
        <v>3.4</v>
      </c>
    </row>
    <row r="415" spans="1:26" x14ac:dyDescent="0.25">
      <c r="A415" t="s">
        <v>32</v>
      </c>
      <c r="C415">
        <v>2</v>
      </c>
      <c r="D415" t="s">
        <v>33</v>
      </c>
      <c r="E415" t="s">
        <v>55</v>
      </c>
      <c r="F415" s="15" t="s">
        <v>74</v>
      </c>
      <c r="G415" t="s">
        <v>77</v>
      </c>
      <c r="I415" t="s">
        <v>34</v>
      </c>
      <c r="J415" s="15" t="s">
        <v>129</v>
      </c>
      <c r="K415" t="s">
        <v>162</v>
      </c>
      <c r="L415" t="s">
        <v>158</v>
      </c>
      <c r="M415" t="s">
        <v>165</v>
      </c>
      <c r="N415" t="s">
        <v>166</v>
      </c>
      <c r="Q415" t="s">
        <v>37</v>
      </c>
      <c r="R415" t="s">
        <v>143</v>
      </c>
      <c r="T415" s="17" t="s">
        <v>141</v>
      </c>
      <c r="U415" t="s">
        <v>142</v>
      </c>
      <c r="V415">
        <v>1</v>
      </c>
      <c r="W415">
        <v>4.7</v>
      </c>
      <c r="X415">
        <v>3.7</v>
      </c>
    </row>
    <row r="416" spans="1:26" x14ac:dyDescent="0.25">
      <c r="A416" t="s">
        <v>32</v>
      </c>
      <c r="C416">
        <v>2</v>
      </c>
      <c r="D416" t="s">
        <v>33</v>
      </c>
      <c r="E416" t="s">
        <v>55</v>
      </c>
      <c r="F416" s="15" t="s">
        <v>74</v>
      </c>
      <c r="G416" t="s">
        <v>77</v>
      </c>
      <c r="I416" t="s">
        <v>34</v>
      </c>
      <c r="J416" s="15" t="s">
        <v>129</v>
      </c>
      <c r="K416" t="s">
        <v>162</v>
      </c>
      <c r="L416" t="s">
        <v>158</v>
      </c>
      <c r="M416" t="s">
        <v>165</v>
      </c>
      <c r="N416" t="s">
        <v>166</v>
      </c>
      <c r="Q416" t="s">
        <v>37</v>
      </c>
      <c r="R416" t="s">
        <v>143</v>
      </c>
      <c r="T416" s="17" t="s">
        <v>141</v>
      </c>
      <c r="U416" t="s">
        <v>142</v>
      </c>
      <c r="V416">
        <v>1</v>
      </c>
      <c r="W416">
        <v>4.4000000000000004</v>
      </c>
      <c r="X416">
        <v>3.5</v>
      </c>
    </row>
    <row r="417" spans="1:26" x14ac:dyDescent="0.25">
      <c r="A417" t="s">
        <v>32</v>
      </c>
      <c r="C417">
        <v>2</v>
      </c>
      <c r="D417" t="s">
        <v>33</v>
      </c>
      <c r="E417" t="s">
        <v>55</v>
      </c>
      <c r="F417" s="15" t="s">
        <v>74</v>
      </c>
      <c r="G417" t="s">
        <v>77</v>
      </c>
      <c r="I417" t="s">
        <v>34</v>
      </c>
      <c r="J417" s="15" t="s">
        <v>129</v>
      </c>
      <c r="K417" t="s">
        <v>162</v>
      </c>
      <c r="L417" t="s">
        <v>158</v>
      </c>
      <c r="M417" t="s">
        <v>165</v>
      </c>
      <c r="N417" t="s">
        <v>166</v>
      </c>
      <c r="Q417" t="s">
        <v>37</v>
      </c>
      <c r="R417" t="s">
        <v>143</v>
      </c>
      <c r="T417" s="17" t="s">
        <v>141</v>
      </c>
      <c r="U417" t="s">
        <v>142</v>
      </c>
      <c r="V417">
        <v>1</v>
      </c>
      <c r="W417">
        <v>5.5</v>
      </c>
      <c r="X417">
        <v>4.2</v>
      </c>
    </row>
    <row r="418" spans="1:26" x14ac:dyDescent="0.25">
      <c r="A418" t="s">
        <v>32</v>
      </c>
      <c r="C418">
        <v>2</v>
      </c>
      <c r="D418" t="s">
        <v>33</v>
      </c>
      <c r="E418" t="s">
        <v>55</v>
      </c>
      <c r="F418" s="15" t="s">
        <v>74</v>
      </c>
      <c r="G418" t="s">
        <v>77</v>
      </c>
      <c r="I418" t="s">
        <v>34</v>
      </c>
      <c r="J418" s="15" t="s">
        <v>129</v>
      </c>
      <c r="K418" t="s">
        <v>162</v>
      </c>
      <c r="L418" t="s">
        <v>158</v>
      </c>
      <c r="M418" t="s">
        <v>165</v>
      </c>
      <c r="N418" t="s">
        <v>166</v>
      </c>
      <c r="Q418" t="s">
        <v>37</v>
      </c>
      <c r="R418" t="s">
        <v>143</v>
      </c>
      <c r="T418" s="17" t="s">
        <v>141</v>
      </c>
      <c r="U418" t="s">
        <v>142</v>
      </c>
      <c r="V418">
        <v>1</v>
      </c>
      <c r="W418">
        <v>4.5</v>
      </c>
      <c r="X418">
        <v>3.5</v>
      </c>
    </row>
    <row r="419" spans="1:26" x14ac:dyDescent="0.25">
      <c r="A419" t="s">
        <v>32</v>
      </c>
      <c r="C419">
        <v>2</v>
      </c>
      <c r="D419" t="s">
        <v>33</v>
      </c>
      <c r="E419" t="s">
        <v>55</v>
      </c>
      <c r="F419" s="15" t="s">
        <v>74</v>
      </c>
      <c r="G419" t="s">
        <v>77</v>
      </c>
      <c r="I419" t="s">
        <v>34</v>
      </c>
      <c r="J419" s="15" t="s">
        <v>129</v>
      </c>
      <c r="K419" t="s">
        <v>162</v>
      </c>
      <c r="L419" t="s">
        <v>158</v>
      </c>
      <c r="M419" t="s">
        <v>165</v>
      </c>
      <c r="N419" t="s">
        <v>166</v>
      </c>
      <c r="Q419" t="s">
        <v>37</v>
      </c>
      <c r="R419" t="s">
        <v>143</v>
      </c>
      <c r="T419" s="17" t="s">
        <v>141</v>
      </c>
      <c r="U419" t="s">
        <v>142</v>
      </c>
      <c r="V419">
        <v>1</v>
      </c>
      <c r="W419">
        <v>4.5</v>
      </c>
      <c r="X419">
        <v>3.6</v>
      </c>
    </row>
    <row r="420" spans="1:26" x14ac:dyDescent="0.25">
      <c r="A420" t="s">
        <v>32</v>
      </c>
      <c r="C420">
        <v>2</v>
      </c>
      <c r="D420" t="s">
        <v>33</v>
      </c>
      <c r="E420" t="s">
        <v>55</v>
      </c>
      <c r="F420" s="15" t="s">
        <v>74</v>
      </c>
      <c r="G420" t="s">
        <v>77</v>
      </c>
      <c r="I420" t="s">
        <v>34</v>
      </c>
      <c r="J420" s="15" t="s">
        <v>129</v>
      </c>
      <c r="K420" t="s">
        <v>162</v>
      </c>
      <c r="L420" t="s">
        <v>158</v>
      </c>
      <c r="M420" t="s">
        <v>165</v>
      </c>
      <c r="N420" t="s">
        <v>166</v>
      </c>
      <c r="Q420" t="s">
        <v>37</v>
      </c>
      <c r="R420" t="s">
        <v>143</v>
      </c>
      <c r="T420" s="17" t="s">
        <v>141</v>
      </c>
      <c r="U420" t="s">
        <v>142</v>
      </c>
      <c r="V420">
        <v>1</v>
      </c>
      <c r="W420">
        <v>4.2</v>
      </c>
      <c r="X420">
        <v>3</v>
      </c>
    </row>
    <row r="421" spans="1:26" x14ac:dyDescent="0.25">
      <c r="A421" t="s">
        <v>32</v>
      </c>
      <c r="C421">
        <v>2</v>
      </c>
      <c r="D421" t="s">
        <v>33</v>
      </c>
      <c r="E421" t="s">
        <v>55</v>
      </c>
      <c r="F421" s="15" t="s">
        <v>74</v>
      </c>
      <c r="G421" t="s">
        <v>77</v>
      </c>
      <c r="H421" t="s">
        <v>238</v>
      </c>
      <c r="I421" t="s">
        <v>34</v>
      </c>
      <c r="J421" s="15" t="s">
        <v>129</v>
      </c>
      <c r="K421" t="s">
        <v>162</v>
      </c>
      <c r="L421" t="s">
        <v>158</v>
      </c>
      <c r="M421" t="s">
        <v>165</v>
      </c>
      <c r="N421" t="s">
        <v>166</v>
      </c>
      <c r="Q421" t="s">
        <v>186</v>
      </c>
      <c r="R421" t="s">
        <v>423</v>
      </c>
      <c r="S421" t="s">
        <v>45</v>
      </c>
      <c r="T421" s="17" t="s">
        <v>138</v>
      </c>
      <c r="U421" t="s">
        <v>140</v>
      </c>
      <c r="V421">
        <v>1</v>
      </c>
      <c r="W421">
        <v>7.5</v>
      </c>
    </row>
    <row r="422" spans="1:26" x14ac:dyDescent="0.25">
      <c r="A422" t="s">
        <v>32</v>
      </c>
      <c r="C422">
        <v>2</v>
      </c>
      <c r="D422" t="s">
        <v>33</v>
      </c>
      <c r="E422" t="s">
        <v>55</v>
      </c>
      <c r="F422" s="15" t="s">
        <v>74</v>
      </c>
      <c r="G422" t="s">
        <v>77</v>
      </c>
      <c r="I422" t="s">
        <v>34</v>
      </c>
      <c r="J422" s="15" t="s">
        <v>129</v>
      </c>
      <c r="K422" t="s">
        <v>162</v>
      </c>
      <c r="L422" t="s">
        <v>158</v>
      </c>
      <c r="M422" t="s">
        <v>165</v>
      </c>
      <c r="N422" t="s">
        <v>166</v>
      </c>
      <c r="Q422" t="s">
        <v>425</v>
      </c>
      <c r="R422" t="s">
        <v>46</v>
      </c>
      <c r="T422" s="17" t="s">
        <v>302</v>
      </c>
      <c r="U422" t="s">
        <v>93</v>
      </c>
      <c r="V422">
        <v>1</v>
      </c>
      <c r="W422">
        <v>49</v>
      </c>
      <c r="Z422">
        <v>79</v>
      </c>
    </row>
    <row r="423" spans="1:26" x14ac:dyDescent="0.25">
      <c r="A423" t="s">
        <v>32</v>
      </c>
      <c r="C423">
        <v>4</v>
      </c>
      <c r="D423" t="s">
        <v>33</v>
      </c>
      <c r="E423" s="14" t="s">
        <v>56</v>
      </c>
      <c r="F423" s="15" t="s">
        <v>74</v>
      </c>
      <c r="G423" t="s">
        <v>77</v>
      </c>
      <c r="I423" t="s">
        <v>34</v>
      </c>
      <c r="J423" s="15" t="s">
        <v>129</v>
      </c>
      <c r="K423" t="s">
        <v>162</v>
      </c>
      <c r="L423" t="s">
        <v>158</v>
      </c>
      <c r="M423" t="s">
        <v>165</v>
      </c>
      <c r="N423" t="s">
        <v>166</v>
      </c>
      <c r="Q423" t="s">
        <v>85</v>
      </c>
      <c r="R423" t="s">
        <v>100</v>
      </c>
      <c r="T423" s="17" t="s">
        <v>91</v>
      </c>
      <c r="U423" t="s">
        <v>92</v>
      </c>
      <c r="V423">
        <v>1</v>
      </c>
      <c r="Z423">
        <v>2</v>
      </c>
    </row>
    <row r="424" spans="1:26" x14ac:dyDescent="0.25">
      <c r="A424" t="s">
        <v>32</v>
      </c>
      <c r="C424">
        <v>4</v>
      </c>
      <c r="D424" t="s">
        <v>33</v>
      </c>
      <c r="E424" s="14" t="s">
        <v>56</v>
      </c>
      <c r="F424" s="15" t="s">
        <v>74</v>
      </c>
      <c r="G424" t="s">
        <v>77</v>
      </c>
      <c r="I424" t="s">
        <v>34</v>
      </c>
      <c r="J424" s="15" t="s">
        <v>129</v>
      </c>
      <c r="K424" t="s">
        <v>162</v>
      </c>
      <c r="L424" t="s">
        <v>158</v>
      </c>
      <c r="M424" t="s">
        <v>180</v>
      </c>
      <c r="N424" t="s">
        <v>179</v>
      </c>
      <c r="Q424" t="s">
        <v>85</v>
      </c>
      <c r="R424" t="s">
        <v>100</v>
      </c>
      <c r="T424" s="17" t="s">
        <v>91</v>
      </c>
      <c r="U424" t="s">
        <v>92</v>
      </c>
      <c r="V424">
        <v>1</v>
      </c>
      <c r="Z424">
        <v>4</v>
      </c>
    </row>
    <row r="425" spans="1:26" x14ac:dyDescent="0.25">
      <c r="A425" t="s">
        <v>32</v>
      </c>
      <c r="C425">
        <v>4</v>
      </c>
      <c r="D425" t="s">
        <v>33</v>
      </c>
      <c r="E425" s="14" t="s">
        <v>56</v>
      </c>
      <c r="F425" s="15" t="s">
        <v>74</v>
      </c>
      <c r="G425" t="s">
        <v>77</v>
      </c>
      <c r="I425" t="s">
        <v>34</v>
      </c>
      <c r="J425" s="15" t="s">
        <v>129</v>
      </c>
      <c r="K425" t="s">
        <v>162</v>
      </c>
      <c r="L425" t="s">
        <v>158</v>
      </c>
      <c r="M425" t="s">
        <v>180</v>
      </c>
      <c r="N425" t="s">
        <v>179</v>
      </c>
      <c r="Q425" t="s">
        <v>85</v>
      </c>
      <c r="R425" t="s">
        <v>100</v>
      </c>
      <c r="T425" s="17" t="s">
        <v>91</v>
      </c>
      <c r="U425" t="s">
        <v>92</v>
      </c>
      <c r="V425">
        <v>1</v>
      </c>
      <c r="Z425">
        <v>2</v>
      </c>
    </row>
    <row r="426" spans="1:26" x14ac:dyDescent="0.25">
      <c r="A426" t="s">
        <v>32</v>
      </c>
      <c r="C426">
        <v>4</v>
      </c>
      <c r="D426" t="s">
        <v>33</v>
      </c>
      <c r="E426" s="14" t="s">
        <v>56</v>
      </c>
      <c r="F426" s="15" t="s">
        <v>74</v>
      </c>
      <c r="G426" t="s">
        <v>77</v>
      </c>
      <c r="I426" t="s">
        <v>34</v>
      </c>
      <c r="J426" s="15" t="s">
        <v>129</v>
      </c>
      <c r="K426" t="s">
        <v>162</v>
      </c>
      <c r="L426" t="s">
        <v>158</v>
      </c>
      <c r="M426" t="s">
        <v>180</v>
      </c>
      <c r="N426" t="s">
        <v>179</v>
      </c>
      <c r="Q426" t="s">
        <v>85</v>
      </c>
      <c r="R426" t="s">
        <v>100</v>
      </c>
      <c r="T426" s="17" t="s">
        <v>91</v>
      </c>
      <c r="U426" t="s">
        <v>92</v>
      </c>
      <c r="V426">
        <v>1</v>
      </c>
      <c r="Z426">
        <v>2</v>
      </c>
    </row>
    <row r="427" spans="1:26" x14ac:dyDescent="0.25">
      <c r="A427" t="s">
        <v>32</v>
      </c>
      <c r="C427">
        <v>4</v>
      </c>
      <c r="D427" t="s">
        <v>33</v>
      </c>
      <c r="E427" s="14" t="s">
        <v>56</v>
      </c>
      <c r="F427" s="15" t="s">
        <v>74</v>
      </c>
      <c r="G427" t="s">
        <v>77</v>
      </c>
      <c r="I427" t="s">
        <v>34</v>
      </c>
      <c r="J427" s="15" t="s">
        <v>129</v>
      </c>
      <c r="K427" t="s">
        <v>162</v>
      </c>
      <c r="L427" t="s">
        <v>158</v>
      </c>
      <c r="M427" t="s">
        <v>180</v>
      </c>
      <c r="N427" t="s">
        <v>179</v>
      </c>
      <c r="Q427" t="s">
        <v>85</v>
      </c>
      <c r="R427" t="s">
        <v>100</v>
      </c>
      <c r="T427" s="17" t="s">
        <v>91</v>
      </c>
      <c r="U427" t="s">
        <v>92</v>
      </c>
      <c r="V427">
        <v>1</v>
      </c>
      <c r="Z427">
        <v>2</v>
      </c>
    </row>
    <row r="428" spans="1:26" x14ac:dyDescent="0.25">
      <c r="A428" t="s">
        <v>32</v>
      </c>
      <c r="C428">
        <v>4</v>
      </c>
      <c r="D428" t="s">
        <v>33</v>
      </c>
      <c r="E428" s="14" t="s">
        <v>56</v>
      </c>
      <c r="F428" s="15" t="s">
        <v>74</v>
      </c>
      <c r="G428" t="s">
        <v>77</v>
      </c>
      <c r="I428" t="s">
        <v>34</v>
      </c>
      <c r="J428" s="15" t="s">
        <v>129</v>
      </c>
      <c r="K428" t="s">
        <v>162</v>
      </c>
      <c r="L428" t="s">
        <v>158</v>
      </c>
      <c r="M428" t="s">
        <v>180</v>
      </c>
      <c r="N428" t="s">
        <v>179</v>
      </c>
      <c r="Q428" t="s">
        <v>85</v>
      </c>
      <c r="R428" t="s">
        <v>100</v>
      </c>
      <c r="T428" s="17" t="s">
        <v>91</v>
      </c>
      <c r="U428" t="s">
        <v>92</v>
      </c>
      <c r="V428">
        <v>1</v>
      </c>
      <c r="Z428">
        <v>1</v>
      </c>
    </row>
    <row r="429" spans="1:26" x14ac:dyDescent="0.25">
      <c r="A429" t="s">
        <v>32</v>
      </c>
      <c r="C429">
        <v>4</v>
      </c>
      <c r="D429" t="s">
        <v>33</v>
      </c>
      <c r="E429" s="14" t="s">
        <v>56</v>
      </c>
      <c r="F429" s="15" t="s">
        <v>74</v>
      </c>
      <c r="G429" t="s">
        <v>77</v>
      </c>
      <c r="I429" t="s">
        <v>34</v>
      </c>
      <c r="J429" s="15" t="s">
        <v>129</v>
      </c>
      <c r="K429" t="s">
        <v>162</v>
      </c>
      <c r="L429" t="s">
        <v>158</v>
      </c>
      <c r="M429" t="s">
        <v>180</v>
      </c>
      <c r="N429" t="s">
        <v>179</v>
      </c>
      <c r="Q429" t="s">
        <v>85</v>
      </c>
      <c r="R429" t="s">
        <v>100</v>
      </c>
      <c r="T429" s="17" t="s">
        <v>91</v>
      </c>
      <c r="U429" t="s">
        <v>92</v>
      </c>
      <c r="V429">
        <v>1</v>
      </c>
      <c r="Z429">
        <v>3</v>
      </c>
    </row>
    <row r="430" spans="1:26" x14ac:dyDescent="0.25">
      <c r="A430" t="s">
        <v>32</v>
      </c>
      <c r="C430">
        <v>4</v>
      </c>
      <c r="D430" t="s">
        <v>33</v>
      </c>
      <c r="E430" s="14" t="s">
        <v>56</v>
      </c>
      <c r="F430" s="15" t="s">
        <v>74</v>
      </c>
      <c r="G430" t="s">
        <v>77</v>
      </c>
      <c r="I430" t="s">
        <v>34</v>
      </c>
      <c r="J430" s="15" t="s">
        <v>129</v>
      </c>
      <c r="K430" t="s">
        <v>162</v>
      </c>
      <c r="L430" t="s">
        <v>158</v>
      </c>
      <c r="M430" t="s">
        <v>180</v>
      </c>
      <c r="N430" t="s">
        <v>179</v>
      </c>
      <c r="Q430" t="s">
        <v>86</v>
      </c>
      <c r="R430" t="s">
        <v>412</v>
      </c>
      <c r="T430" s="17" t="s">
        <v>413</v>
      </c>
      <c r="U430" t="s">
        <v>414</v>
      </c>
      <c r="V430">
        <v>1</v>
      </c>
      <c r="Z430">
        <v>84</v>
      </c>
    </row>
    <row r="431" spans="1:26" x14ac:dyDescent="0.25">
      <c r="A431" t="s">
        <v>32</v>
      </c>
      <c r="C431">
        <v>4</v>
      </c>
      <c r="D431" t="s">
        <v>33</v>
      </c>
      <c r="E431" s="14" t="s">
        <v>56</v>
      </c>
      <c r="F431" s="15" t="s">
        <v>74</v>
      </c>
      <c r="G431" t="s">
        <v>77</v>
      </c>
      <c r="H431" t="s">
        <v>167</v>
      </c>
      <c r="I431" t="s">
        <v>34</v>
      </c>
      <c r="J431" s="15" t="s">
        <v>129</v>
      </c>
      <c r="K431" t="s">
        <v>162</v>
      </c>
      <c r="L431" t="s">
        <v>158</v>
      </c>
      <c r="M431" t="s">
        <v>180</v>
      </c>
      <c r="N431" t="s">
        <v>179</v>
      </c>
      <c r="Q431" t="s">
        <v>186</v>
      </c>
      <c r="R431" t="s">
        <v>423</v>
      </c>
      <c r="S431" t="s">
        <v>41</v>
      </c>
      <c r="T431" s="17" t="s">
        <v>138</v>
      </c>
      <c r="U431" t="s">
        <v>140</v>
      </c>
      <c r="V431">
        <v>1</v>
      </c>
      <c r="Z431">
        <v>5.2</v>
      </c>
    </row>
    <row r="432" spans="1:26" x14ac:dyDescent="0.25">
      <c r="A432" t="s">
        <v>32</v>
      </c>
      <c r="C432">
        <v>4</v>
      </c>
      <c r="D432" t="s">
        <v>33</v>
      </c>
      <c r="E432" s="14" t="s">
        <v>56</v>
      </c>
      <c r="F432" s="15" t="s">
        <v>74</v>
      </c>
      <c r="G432" t="s">
        <v>77</v>
      </c>
      <c r="H432" t="s">
        <v>168</v>
      </c>
      <c r="I432" t="s">
        <v>34</v>
      </c>
      <c r="J432" s="15" t="s">
        <v>129</v>
      </c>
      <c r="K432" t="s">
        <v>162</v>
      </c>
      <c r="L432" t="s">
        <v>158</v>
      </c>
      <c r="M432" t="s">
        <v>180</v>
      </c>
      <c r="N432" t="s">
        <v>179</v>
      </c>
      <c r="Q432" t="s">
        <v>186</v>
      </c>
      <c r="R432" t="s">
        <v>422</v>
      </c>
      <c r="S432" t="s">
        <v>41</v>
      </c>
      <c r="T432" s="17" t="s">
        <v>144</v>
      </c>
      <c r="U432" t="s">
        <v>140</v>
      </c>
      <c r="V432">
        <v>1</v>
      </c>
      <c r="Z432">
        <v>5.4</v>
      </c>
    </row>
    <row r="433" spans="1:26" x14ac:dyDescent="0.25">
      <c r="A433" t="s">
        <v>32</v>
      </c>
      <c r="C433">
        <v>4</v>
      </c>
      <c r="D433" t="s">
        <v>33</v>
      </c>
      <c r="E433" s="14" t="s">
        <v>56</v>
      </c>
      <c r="F433" s="15" t="s">
        <v>74</v>
      </c>
      <c r="G433" t="s">
        <v>77</v>
      </c>
      <c r="H433" t="s">
        <v>169</v>
      </c>
      <c r="I433" t="s">
        <v>34</v>
      </c>
      <c r="J433" s="15" t="s">
        <v>129</v>
      </c>
      <c r="K433" t="s">
        <v>162</v>
      </c>
      <c r="L433" t="s">
        <v>158</v>
      </c>
      <c r="M433" t="s">
        <v>180</v>
      </c>
      <c r="N433" t="s">
        <v>179</v>
      </c>
      <c r="Q433" t="s">
        <v>186</v>
      </c>
      <c r="R433" t="s">
        <v>424</v>
      </c>
      <c r="S433" t="s">
        <v>41</v>
      </c>
      <c r="T433" s="17" t="s">
        <v>137</v>
      </c>
      <c r="U433" t="s">
        <v>140</v>
      </c>
      <c r="V433">
        <v>1</v>
      </c>
      <c r="Z433">
        <v>5.0999999999999996</v>
      </c>
    </row>
    <row r="434" spans="1:26" x14ac:dyDescent="0.25">
      <c r="A434" t="s">
        <v>32</v>
      </c>
      <c r="C434">
        <v>4</v>
      </c>
      <c r="D434" t="s">
        <v>33</v>
      </c>
      <c r="E434" s="14" t="s">
        <v>56</v>
      </c>
      <c r="F434" s="15" t="s">
        <v>74</v>
      </c>
      <c r="G434" t="s">
        <v>77</v>
      </c>
      <c r="H434" t="s">
        <v>170</v>
      </c>
      <c r="I434" t="s">
        <v>34</v>
      </c>
      <c r="J434" s="15" t="s">
        <v>129</v>
      </c>
      <c r="K434" t="s">
        <v>162</v>
      </c>
      <c r="L434" t="s">
        <v>158</v>
      </c>
      <c r="M434" t="s">
        <v>180</v>
      </c>
      <c r="N434" t="s">
        <v>179</v>
      </c>
      <c r="Q434" t="s">
        <v>186</v>
      </c>
      <c r="R434" t="s">
        <v>424</v>
      </c>
      <c r="S434" t="s">
        <v>41</v>
      </c>
      <c r="T434" s="17" t="s">
        <v>138</v>
      </c>
      <c r="U434" t="s">
        <v>140</v>
      </c>
      <c r="V434">
        <v>1</v>
      </c>
      <c r="Z434">
        <v>5.0999999999999996</v>
      </c>
    </row>
    <row r="435" spans="1:26" x14ac:dyDescent="0.25">
      <c r="A435" t="s">
        <v>32</v>
      </c>
      <c r="C435">
        <v>4</v>
      </c>
      <c r="D435" t="s">
        <v>33</v>
      </c>
      <c r="E435" s="14" t="s">
        <v>56</v>
      </c>
      <c r="F435" s="15" t="s">
        <v>74</v>
      </c>
      <c r="G435" t="s">
        <v>77</v>
      </c>
      <c r="H435" t="s">
        <v>171</v>
      </c>
      <c r="I435" t="s">
        <v>34</v>
      </c>
      <c r="J435" s="15" t="s">
        <v>129</v>
      </c>
      <c r="K435" t="s">
        <v>162</v>
      </c>
      <c r="L435" t="s">
        <v>158</v>
      </c>
      <c r="M435" t="s">
        <v>180</v>
      </c>
      <c r="N435" t="s">
        <v>179</v>
      </c>
      <c r="Q435" t="s">
        <v>186</v>
      </c>
      <c r="R435" t="s">
        <v>422</v>
      </c>
      <c r="S435" t="s">
        <v>41</v>
      </c>
      <c r="T435" s="17" t="s">
        <v>144</v>
      </c>
      <c r="U435" t="s">
        <v>140</v>
      </c>
      <c r="V435">
        <v>1</v>
      </c>
      <c r="Z435">
        <v>5.0999999999999996</v>
      </c>
    </row>
    <row r="436" spans="1:26" x14ac:dyDescent="0.25">
      <c r="A436" t="s">
        <v>32</v>
      </c>
      <c r="C436">
        <v>4</v>
      </c>
      <c r="D436" t="s">
        <v>33</v>
      </c>
      <c r="E436" s="14" t="s">
        <v>56</v>
      </c>
      <c r="F436" s="15" t="s">
        <v>74</v>
      </c>
      <c r="G436" t="s">
        <v>77</v>
      </c>
      <c r="I436" t="s">
        <v>34</v>
      </c>
      <c r="J436" s="15" t="s">
        <v>129</v>
      </c>
      <c r="K436" t="s">
        <v>162</v>
      </c>
      <c r="L436" t="s">
        <v>158</v>
      </c>
      <c r="M436" t="s">
        <v>180</v>
      </c>
      <c r="N436" t="s">
        <v>179</v>
      </c>
      <c r="Q436" t="s">
        <v>37</v>
      </c>
      <c r="R436" t="s">
        <v>143</v>
      </c>
      <c r="T436" s="17" t="s">
        <v>141</v>
      </c>
      <c r="U436" t="s">
        <v>142</v>
      </c>
      <c r="V436">
        <v>1</v>
      </c>
      <c r="W436">
        <v>5.8</v>
      </c>
      <c r="X436">
        <v>2.2999999999999998</v>
      </c>
      <c r="Z436">
        <v>3</v>
      </c>
    </row>
    <row r="437" spans="1:26" x14ac:dyDescent="0.25">
      <c r="A437" t="s">
        <v>32</v>
      </c>
      <c r="C437">
        <v>4</v>
      </c>
      <c r="D437" t="s">
        <v>33</v>
      </c>
      <c r="E437" s="14" t="s">
        <v>56</v>
      </c>
      <c r="F437" s="15" t="s">
        <v>74</v>
      </c>
      <c r="G437" t="s">
        <v>77</v>
      </c>
      <c r="I437" t="s">
        <v>34</v>
      </c>
      <c r="J437" s="15" t="s">
        <v>129</v>
      </c>
      <c r="K437" t="s">
        <v>162</v>
      </c>
      <c r="L437" t="s">
        <v>158</v>
      </c>
      <c r="M437" t="s">
        <v>180</v>
      </c>
      <c r="N437" t="s">
        <v>179</v>
      </c>
      <c r="Q437" t="s">
        <v>37</v>
      </c>
      <c r="R437" t="s">
        <v>143</v>
      </c>
      <c r="T437" s="17" t="s">
        <v>141</v>
      </c>
      <c r="U437" t="s">
        <v>142</v>
      </c>
      <c r="V437">
        <v>1</v>
      </c>
      <c r="W437">
        <v>8</v>
      </c>
      <c r="X437">
        <v>6.1</v>
      </c>
      <c r="Z437">
        <v>3</v>
      </c>
    </row>
    <row r="438" spans="1:26" x14ac:dyDescent="0.25">
      <c r="A438" t="s">
        <v>32</v>
      </c>
      <c r="C438">
        <v>4</v>
      </c>
      <c r="D438" t="s">
        <v>33</v>
      </c>
      <c r="E438" s="14" t="s">
        <v>56</v>
      </c>
      <c r="F438" s="15" t="s">
        <v>74</v>
      </c>
      <c r="G438" t="s">
        <v>77</v>
      </c>
      <c r="I438" t="s">
        <v>34</v>
      </c>
      <c r="J438" s="15" t="s">
        <v>129</v>
      </c>
      <c r="K438" t="s">
        <v>162</v>
      </c>
      <c r="L438" t="s">
        <v>158</v>
      </c>
      <c r="M438" t="s">
        <v>180</v>
      </c>
      <c r="N438" t="s">
        <v>179</v>
      </c>
      <c r="Q438" t="s">
        <v>37</v>
      </c>
      <c r="R438" t="s">
        <v>143</v>
      </c>
      <c r="T438" s="17" t="s">
        <v>141</v>
      </c>
      <c r="U438" t="s">
        <v>142</v>
      </c>
      <c r="V438">
        <v>1</v>
      </c>
      <c r="W438">
        <v>6.8</v>
      </c>
      <c r="X438">
        <v>4.5999999999999996</v>
      </c>
      <c r="Z438">
        <v>2</v>
      </c>
    </row>
    <row r="439" spans="1:26" x14ac:dyDescent="0.25">
      <c r="A439" t="s">
        <v>32</v>
      </c>
      <c r="C439">
        <v>4</v>
      </c>
      <c r="D439" t="s">
        <v>33</v>
      </c>
      <c r="E439" s="14" t="s">
        <v>56</v>
      </c>
      <c r="F439" s="15" t="s">
        <v>74</v>
      </c>
      <c r="G439" t="s">
        <v>77</v>
      </c>
      <c r="I439" t="s">
        <v>34</v>
      </c>
      <c r="J439" s="15" t="s">
        <v>129</v>
      </c>
      <c r="K439" t="s">
        <v>162</v>
      </c>
      <c r="L439" t="s">
        <v>158</v>
      </c>
      <c r="M439" t="s">
        <v>180</v>
      </c>
      <c r="N439" t="s">
        <v>179</v>
      </c>
      <c r="Q439" t="s">
        <v>37</v>
      </c>
      <c r="R439" t="s">
        <v>143</v>
      </c>
      <c r="T439" s="17" t="s">
        <v>141</v>
      </c>
      <c r="U439" t="s">
        <v>142</v>
      </c>
      <c r="V439">
        <v>1</v>
      </c>
      <c r="W439">
        <v>6.9</v>
      </c>
      <c r="X439">
        <v>5.3</v>
      </c>
      <c r="Z439">
        <v>2</v>
      </c>
    </row>
    <row r="440" spans="1:26" x14ac:dyDescent="0.25">
      <c r="A440" t="s">
        <v>32</v>
      </c>
      <c r="C440">
        <v>4</v>
      </c>
      <c r="D440" t="s">
        <v>33</v>
      </c>
      <c r="E440" s="14" t="s">
        <v>56</v>
      </c>
      <c r="F440" s="15" t="s">
        <v>74</v>
      </c>
      <c r="G440" t="s">
        <v>77</v>
      </c>
      <c r="I440" t="s">
        <v>34</v>
      </c>
      <c r="J440" s="15" t="s">
        <v>129</v>
      </c>
      <c r="K440" t="s">
        <v>162</v>
      </c>
      <c r="L440" t="s">
        <v>158</v>
      </c>
      <c r="M440" t="s">
        <v>180</v>
      </c>
      <c r="N440" t="s">
        <v>179</v>
      </c>
      <c r="Q440" t="s">
        <v>37</v>
      </c>
      <c r="R440" t="s">
        <v>143</v>
      </c>
      <c r="T440" s="17" t="s">
        <v>141</v>
      </c>
      <c r="U440" t="s">
        <v>142</v>
      </c>
      <c r="V440">
        <v>1</v>
      </c>
      <c r="W440">
        <v>7</v>
      </c>
      <c r="X440">
        <v>5.2</v>
      </c>
      <c r="Z440">
        <v>2</v>
      </c>
    </row>
    <row r="441" spans="1:26" x14ac:dyDescent="0.25">
      <c r="A441" t="s">
        <v>32</v>
      </c>
      <c r="C441">
        <v>4</v>
      </c>
      <c r="D441" t="s">
        <v>33</v>
      </c>
      <c r="E441" s="14" t="s">
        <v>56</v>
      </c>
      <c r="F441" s="15" t="s">
        <v>74</v>
      </c>
      <c r="G441" t="s">
        <v>77</v>
      </c>
      <c r="I441" t="s">
        <v>34</v>
      </c>
      <c r="J441" s="15" t="s">
        <v>129</v>
      </c>
      <c r="K441" t="s">
        <v>162</v>
      </c>
      <c r="L441" t="s">
        <v>158</v>
      </c>
      <c r="M441" t="s">
        <v>180</v>
      </c>
      <c r="N441" t="s">
        <v>179</v>
      </c>
      <c r="Q441" t="s">
        <v>37</v>
      </c>
      <c r="R441" t="s">
        <v>143</v>
      </c>
      <c r="T441" s="17" t="s">
        <v>141</v>
      </c>
      <c r="U441" t="s">
        <v>142</v>
      </c>
      <c r="V441">
        <v>1</v>
      </c>
      <c r="W441">
        <v>6.9</v>
      </c>
      <c r="X441">
        <v>5.0999999999999996</v>
      </c>
      <c r="Z441">
        <v>2</v>
      </c>
    </row>
    <row r="442" spans="1:26" x14ac:dyDescent="0.25">
      <c r="A442" t="s">
        <v>32</v>
      </c>
      <c r="C442">
        <v>4</v>
      </c>
      <c r="D442" t="s">
        <v>33</v>
      </c>
      <c r="E442" s="14" t="s">
        <v>56</v>
      </c>
      <c r="F442" s="15" t="s">
        <v>74</v>
      </c>
      <c r="G442" t="s">
        <v>77</v>
      </c>
      <c r="I442" t="s">
        <v>34</v>
      </c>
      <c r="J442" s="15" t="s">
        <v>129</v>
      </c>
      <c r="K442" t="s">
        <v>162</v>
      </c>
      <c r="L442" t="s">
        <v>158</v>
      </c>
      <c r="M442" t="s">
        <v>180</v>
      </c>
      <c r="N442" t="s">
        <v>179</v>
      </c>
      <c r="Q442" t="s">
        <v>37</v>
      </c>
      <c r="R442" t="s">
        <v>143</v>
      </c>
      <c r="T442" s="17" t="s">
        <v>141</v>
      </c>
      <c r="U442" t="s">
        <v>142</v>
      </c>
      <c r="V442">
        <v>1</v>
      </c>
      <c r="W442">
        <v>5.9</v>
      </c>
      <c r="X442">
        <v>4.5</v>
      </c>
      <c r="Z442">
        <v>2</v>
      </c>
    </row>
    <row r="443" spans="1:26" x14ac:dyDescent="0.25">
      <c r="A443" t="s">
        <v>32</v>
      </c>
      <c r="C443">
        <v>4</v>
      </c>
      <c r="D443" t="s">
        <v>33</v>
      </c>
      <c r="E443" s="14" t="s">
        <v>56</v>
      </c>
      <c r="F443" s="15" t="s">
        <v>74</v>
      </c>
      <c r="G443" t="s">
        <v>77</v>
      </c>
      <c r="I443" t="s">
        <v>34</v>
      </c>
      <c r="J443" s="15" t="s">
        <v>129</v>
      </c>
      <c r="K443" t="s">
        <v>162</v>
      </c>
      <c r="L443" t="s">
        <v>158</v>
      </c>
      <c r="M443" t="s">
        <v>180</v>
      </c>
      <c r="N443" t="s">
        <v>179</v>
      </c>
      <c r="Q443" t="s">
        <v>37</v>
      </c>
      <c r="R443" t="s">
        <v>143</v>
      </c>
      <c r="T443" s="17" t="s">
        <v>141</v>
      </c>
      <c r="U443" t="s">
        <v>142</v>
      </c>
      <c r="V443">
        <v>1</v>
      </c>
      <c r="W443">
        <v>5.2</v>
      </c>
      <c r="X443">
        <v>3.9</v>
      </c>
      <c r="Z443">
        <v>2</v>
      </c>
    </row>
    <row r="444" spans="1:26" x14ac:dyDescent="0.25">
      <c r="A444" t="s">
        <v>32</v>
      </c>
      <c r="C444">
        <v>4</v>
      </c>
      <c r="D444" t="s">
        <v>33</v>
      </c>
      <c r="E444" s="14" t="s">
        <v>56</v>
      </c>
      <c r="F444" s="15" t="s">
        <v>74</v>
      </c>
      <c r="G444" t="s">
        <v>77</v>
      </c>
      <c r="I444" t="s">
        <v>34</v>
      </c>
      <c r="J444" s="15" t="s">
        <v>129</v>
      </c>
      <c r="K444" t="s">
        <v>162</v>
      </c>
      <c r="L444" t="s">
        <v>158</v>
      </c>
      <c r="M444" t="s">
        <v>180</v>
      </c>
      <c r="N444" t="s">
        <v>179</v>
      </c>
      <c r="Q444" t="s">
        <v>37</v>
      </c>
      <c r="R444" t="s">
        <v>143</v>
      </c>
      <c r="T444" s="17" t="s">
        <v>141</v>
      </c>
      <c r="U444" t="s">
        <v>142</v>
      </c>
      <c r="V444">
        <v>1</v>
      </c>
      <c r="W444">
        <v>5</v>
      </c>
      <c r="X444">
        <v>4.0999999999999996</v>
      </c>
      <c r="Z444">
        <v>2</v>
      </c>
    </row>
    <row r="445" spans="1:26" x14ac:dyDescent="0.25">
      <c r="A445" t="s">
        <v>32</v>
      </c>
      <c r="C445">
        <v>4</v>
      </c>
      <c r="D445" t="s">
        <v>33</v>
      </c>
      <c r="E445" s="14" t="s">
        <v>56</v>
      </c>
      <c r="F445" s="15" t="s">
        <v>74</v>
      </c>
      <c r="G445" t="s">
        <v>77</v>
      </c>
      <c r="I445" t="s">
        <v>34</v>
      </c>
      <c r="J445" s="15" t="s">
        <v>129</v>
      </c>
      <c r="K445" t="s">
        <v>162</v>
      </c>
      <c r="L445" t="s">
        <v>158</v>
      </c>
      <c r="M445" t="s">
        <v>180</v>
      </c>
      <c r="N445" t="s">
        <v>179</v>
      </c>
      <c r="Q445" t="s">
        <v>37</v>
      </c>
      <c r="R445" t="s">
        <v>143</v>
      </c>
      <c r="T445" s="17" t="s">
        <v>141</v>
      </c>
      <c r="U445" t="s">
        <v>142</v>
      </c>
      <c r="V445">
        <v>1</v>
      </c>
      <c r="W445">
        <v>6.9</v>
      </c>
      <c r="X445">
        <v>5.0999999999999996</v>
      </c>
      <c r="Z445">
        <v>2</v>
      </c>
    </row>
    <row r="446" spans="1:26" x14ac:dyDescent="0.25">
      <c r="A446" t="s">
        <v>32</v>
      </c>
      <c r="C446">
        <v>4</v>
      </c>
      <c r="D446" t="s">
        <v>33</v>
      </c>
      <c r="E446" s="14" t="s">
        <v>56</v>
      </c>
      <c r="F446" s="15" t="s">
        <v>74</v>
      </c>
      <c r="G446" t="s">
        <v>77</v>
      </c>
      <c r="I446" t="s">
        <v>34</v>
      </c>
      <c r="J446" s="15" t="s">
        <v>129</v>
      </c>
      <c r="K446" t="s">
        <v>162</v>
      </c>
      <c r="L446" t="s">
        <v>158</v>
      </c>
      <c r="M446" t="s">
        <v>180</v>
      </c>
      <c r="N446" t="s">
        <v>179</v>
      </c>
      <c r="Q446" t="s">
        <v>37</v>
      </c>
      <c r="R446" t="s">
        <v>143</v>
      </c>
      <c r="T446" s="17" t="s">
        <v>141</v>
      </c>
      <c r="U446" t="s">
        <v>142</v>
      </c>
      <c r="V446">
        <v>1</v>
      </c>
      <c r="W446">
        <v>3.2</v>
      </c>
      <c r="X446">
        <v>2.6</v>
      </c>
    </row>
    <row r="447" spans="1:26" x14ac:dyDescent="0.25">
      <c r="A447" t="s">
        <v>32</v>
      </c>
      <c r="C447">
        <v>4</v>
      </c>
      <c r="D447" t="s">
        <v>33</v>
      </c>
      <c r="E447" s="14" t="s">
        <v>56</v>
      </c>
      <c r="F447" s="15" t="s">
        <v>74</v>
      </c>
      <c r="G447" t="s">
        <v>77</v>
      </c>
      <c r="I447" t="s">
        <v>34</v>
      </c>
      <c r="J447" s="15" t="s">
        <v>129</v>
      </c>
      <c r="K447" t="s">
        <v>162</v>
      </c>
      <c r="L447" t="s">
        <v>158</v>
      </c>
      <c r="M447" t="s">
        <v>180</v>
      </c>
      <c r="N447" t="s">
        <v>179</v>
      </c>
      <c r="Q447" t="s">
        <v>37</v>
      </c>
      <c r="R447" t="s">
        <v>143</v>
      </c>
      <c r="T447" s="17" t="s">
        <v>141</v>
      </c>
      <c r="U447" t="s">
        <v>142</v>
      </c>
      <c r="V447">
        <v>1</v>
      </c>
      <c r="W447">
        <v>3.5</v>
      </c>
      <c r="X447">
        <v>2.8</v>
      </c>
    </row>
    <row r="448" spans="1:26" x14ac:dyDescent="0.25">
      <c r="A448" t="s">
        <v>32</v>
      </c>
      <c r="C448">
        <v>4</v>
      </c>
      <c r="D448" t="s">
        <v>33</v>
      </c>
      <c r="E448" s="14" t="s">
        <v>56</v>
      </c>
      <c r="F448" s="15" t="s">
        <v>74</v>
      </c>
      <c r="G448" t="s">
        <v>77</v>
      </c>
      <c r="I448" t="s">
        <v>34</v>
      </c>
      <c r="J448" s="15" t="s">
        <v>129</v>
      </c>
      <c r="K448" t="s">
        <v>162</v>
      </c>
      <c r="L448" t="s">
        <v>158</v>
      </c>
      <c r="M448" t="s">
        <v>180</v>
      </c>
      <c r="N448" t="s">
        <v>179</v>
      </c>
      <c r="Q448" t="s">
        <v>37</v>
      </c>
      <c r="R448" t="s">
        <v>143</v>
      </c>
      <c r="T448" s="17" t="s">
        <v>141</v>
      </c>
      <c r="U448" t="s">
        <v>142</v>
      </c>
      <c r="V448">
        <v>1</v>
      </c>
      <c r="W448">
        <v>3.4</v>
      </c>
      <c r="X448">
        <v>2.6</v>
      </c>
    </row>
    <row r="449" spans="1:26" x14ac:dyDescent="0.25">
      <c r="A449" t="s">
        <v>32</v>
      </c>
      <c r="C449">
        <v>4</v>
      </c>
      <c r="D449" t="s">
        <v>33</v>
      </c>
      <c r="E449" s="14" t="s">
        <v>56</v>
      </c>
      <c r="F449" s="15" t="s">
        <v>74</v>
      </c>
      <c r="G449" t="s">
        <v>77</v>
      </c>
      <c r="I449" t="s">
        <v>34</v>
      </c>
      <c r="J449" s="15" t="s">
        <v>129</v>
      </c>
      <c r="K449" t="s">
        <v>162</v>
      </c>
      <c r="L449" t="s">
        <v>158</v>
      </c>
      <c r="M449" t="s">
        <v>180</v>
      </c>
      <c r="N449" t="s">
        <v>179</v>
      </c>
      <c r="Q449" t="s">
        <v>37</v>
      </c>
      <c r="R449" t="s">
        <v>143</v>
      </c>
      <c r="T449" s="17" t="s">
        <v>141</v>
      </c>
      <c r="U449" t="s">
        <v>142</v>
      </c>
      <c r="V449">
        <v>1</v>
      </c>
      <c r="W449">
        <v>3.2</v>
      </c>
      <c r="X449">
        <v>2.4</v>
      </c>
    </row>
    <row r="450" spans="1:26" x14ac:dyDescent="0.25">
      <c r="A450" t="s">
        <v>32</v>
      </c>
      <c r="C450">
        <v>4</v>
      </c>
      <c r="D450" t="s">
        <v>33</v>
      </c>
      <c r="E450" s="14" t="s">
        <v>56</v>
      </c>
      <c r="F450" s="15" t="s">
        <v>74</v>
      </c>
      <c r="G450" t="s">
        <v>77</v>
      </c>
      <c r="I450" t="s">
        <v>34</v>
      </c>
      <c r="J450" s="15" t="s">
        <v>129</v>
      </c>
      <c r="K450" t="s">
        <v>162</v>
      </c>
      <c r="L450" t="s">
        <v>158</v>
      </c>
      <c r="M450" t="s">
        <v>180</v>
      </c>
      <c r="N450" t="s">
        <v>179</v>
      </c>
      <c r="Q450" t="s">
        <v>37</v>
      </c>
      <c r="R450" t="s">
        <v>143</v>
      </c>
      <c r="T450" s="17" t="s">
        <v>141</v>
      </c>
      <c r="U450" t="s">
        <v>142</v>
      </c>
      <c r="V450">
        <v>1</v>
      </c>
      <c r="W450">
        <v>4</v>
      </c>
      <c r="X450">
        <v>3.3</v>
      </c>
    </row>
    <row r="451" spans="1:26" x14ac:dyDescent="0.25">
      <c r="A451" t="s">
        <v>32</v>
      </c>
      <c r="C451">
        <v>4</v>
      </c>
      <c r="D451" t="s">
        <v>33</v>
      </c>
      <c r="E451" s="14" t="s">
        <v>56</v>
      </c>
      <c r="F451" s="15" t="s">
        <v>74</v>
      </c>
      <c r="G451" t="s">
        <v>77</v>
      </c>
      <c r="I451" t="s">
        <v>34</v>
      </c>
      <c r="J451" s="15" t="s">
        <v>129</v>
      </c>
      <c r="K451" t="s">
        <v>162</v>
      </c>
      <c r="L451" t="s">
        <v>158</v>
      </c>
      <c r="M451" t="s">
        <v>180</v>
      </c>
      <c r="N451" t="s">
        <v>179</v>
      </c>
      <c r="Q451" t="s">
        <v>37</v>
      </c>
      <c r="R451" t="s">
        <v>143</v>
      </c>
      <c r="T451" s="17" t="s">
        <v>141</v>
      </c>
      <c r="U451" t="s">
        <v>142</v>
      </c>
      <c r="V451">
        <v>1</v>
      </c>
      <c r="W451">
        <v>3.2</v>
      </c>
      <c r="X451">
        <v>2.6</v>
      </c>
    </row>
    <row r="452" spans="1:26" x14ac:dyDescent="0.25">
      <c r="A452" t="s">
        <v>32</v>
      </c>
      <c r="C452">
        <v>4</v>
      </c>
      <c r="D452" t="s">
        <v>33</v>
      </c>
      <c r="E452" s="14" t="s">
        <v>56</v>
      </c>
      <c r="F452" s="15" t="s">
        <v>74</v>
      </c>
      <c r="G452" t="s">
        <v>77</v>
      </c>
      <c r="I452" t="s">
        <v>34</v>
      </c>
      <c r="J452" s="15" t="s">
        <v>129</v>
      </c>
      <c r="K452" t="s">
        <v>162</v>
      </c>
      <c r="L452" t="s">
        <v>158</v>
      </c>
      <c r="M452" t="s">
        <v>180</v>
      </c>
      <c r="N452" t="s">
        <v>179</v>
      </c>
      <c r="Q452" t="s">
        <v>37</v>
      </c>
      <c r="R452" t="s">
        <v>143</v>
      </c>
      <c r="T452" s="17" t="s">
        <v>141</v>
      </c>
      <c r="U452" t="s">
        <v>142</v>
      </c>
      <c r="V452">
        <v>1</v>
      </c>
      <c r="W452">
        <v>3.3</v>
      </c>
      <c r="X452">
        <v>2.8</v>
      </c>
    </row>
    <row r="453" spans="1:26" x14ac:dyDescent="0.25">
      <c r="A453" t="s">
        <v>32</v>
      </c>
      <c r="C453">
        <v>4</v>
      </c>
      <c r="D453" t="s">
        <v>33</v>
      </c>
      <c r="E453" s="14" t="s">
        <v>56</v>
      </c>
      <c r="F453" s="15" t="s">
        <v>74</v>
      </c>
      <c r="G453" t="s">
        <v>77</v>
      </c>
      <c r="I453" t="s">
        <v>34</v>
      </c>
      <c r="J453" s="15" t="s">
        <v>129</v>
      </c>
      <c r="K453" t="s">
        <v>162</v>
      </c>
      <c r="L453" t="s">
        <v>158</v>
      </c>
      <c r="M453" t="s">
        <v>180</v>
      </c>
      <c r="N453" t="s">
        <v>179</v>
      </c>
      <c r="Q453" t="s">
        <v>37</v>
      </c>
      <c r="R453" t="s">
        <v>143</v>
      </c>
      <c r="T453" s="17" t="s">
        <v>141</v>
      </c>
      <c r="U453" t="s">
        <v>142</v>
      </c>
      <c r="V453">
        <v>1</v>
      </c>
      <c r="W453">
        <v>4.3</v>
      </c>
      <c r="X453">
        <v>3.4</v>
      </c>
    </row>
    <row r="454" spans="1:26" x14ac:dyDescent="0.25">
      <c r="A454" t="s">
        <v>32</v>
      </c>
      <c r="C454">
        <v>4</v>
      </c>
      <c r="D454" t="s">
        <v>33</v>
      </c>
      <c r="E454" s="14" t="s">
        <v>56</v>
      </c>
      <c r="F454" s="15" t="s">
        <v>74</v>
      </c>
      <c r="G454" t="s">
        <v>77</v>
      </c>
      <c r="I454" t="s">
        <v>34</v>
      </c>
      <c r="J454" s="15" t="s">
        <v>129</v>
      </c>
      <c r="K454" t="s">
        <v>162</v>
      </c>
      <c r="L454" t="s">
        <v>158</v>
      </c>
      <c r="M454" t="s">
        <v>180</v>
      </c>
      <c r="N454" t="s">
        <v>179</v>
      </c>
      <c r="Q454" t="s">
        <v>37</v>
      </c>
      <c r="R454" t="s">
        <v>143</v>
      </c>
      <c r="T454" s="17" t="s">
        <v>141</v>
      </c>
      <c r="U454" t="s">
        <v>142</v>
      </c>
      <c r="V454">
        <v>1</v>
      </c>
      <c r="W454">
        <v>4.2</v>
      </c>
      <c r="X454">
        <v>3.1</v>
      </c>
    </row>
    <row r="455" spans="1:26" x14ac:dyDescent="0.25">
      <c r="A455" t="s">
        <v>32</v>
      </c>
      <c r="C455">
        <v>4</v>
      </c>
      <c r="D455" t="s">
        <v>33</v>
      </c>
      <c r="E455" s="14" t="s">
        <v>56</v>
      </c>
      <c r="F455" s="15" t="s">
        <v>74</v>
      </c>
      <c r="G455" t="s">
        <v>77</v>
      </c>
      <c r="I455" t="s">
        <v>34</v>
      </c>
      <c r="J455" s="15" t="s">
        <v>129</v>
      </c>
      <c r="K455" t="s">
        <v>162</v>
      </c>
      <c r="L455" t="s">
        <v>158</v>
      </c>
      <c r="M455" t="s">
        <v>180</v>
      </c>
      <c r="N455" t="s">
        <v>179</v>
      </c>
      <c r="Q455" t="s">
        <v>37</v>
      </c>
      <c r="R455" t="s">
        <v>143</v>
      </c>
      <c r="T455" s="17" t="s">
        <v>141</v>
      </c>
      <c r="U455" t="s">
        <v>142</v>
      </c>
      <c r="V455">
        <v>1</v>
      </c>
      <c r="W455">
        <v>4</v>
      </c>
      <c r="X455">
        <v>3.2</v>
      </c>
    </row>
    <row r="456" spans="1:26" x14ac:dyDescent="0.25">
      <c r="A456" t="s">
        <v>32</v>
      </c>
      <c r="C456">
        <v>4</v>
      </c>
      <c r="D456" t="s">
        <v>33</v>
      </c>
      <c r="E456" s="14" t="s">
        <v>56</v>
      </c>
      <c r="F456" s="15" t="s">
        <v>74</v>
      </c>
      <c r="G456" t="s">
        <v>77</v>
      </c>
      <c r="H456" t="s">
        <v>231</v>
      </c>
      <c r="I456" t="s">
        <v>34</v>
      </c>
      <c r="J456" s="15" t="s">
        <v>129</v>
      </c>
      <c r="K456" t="s">
        <v>162</v>
      </c>
      <c r="L456" t="s">
        <v>158</v>
      </c>
      <c r="M456" t="s">
        <v>180</v>
      </c>
      <c r="N456" t="s">
        <v>179</v>
      </c>
      <c r="Q456" t="s">
        <v>186</v>
      </c>
      <c r="R456" t="s">
        <v>422</v>
      </c>
      <c r="S456" t="s">
        <v>45</v>
      </c>
      <c r="T456" s="17" t="s">
        <v>144</v>
      </c>
      <c r="U456" t="s">
        <v>140</v>
      </c>
      <c r="V456">
        <v>1</v>
      </c>
      <c r="W456">
        <v>15.4</v>
      </c>
    </row>
    <row r="457" spans="1:26" x14ac:dyDescent="0.25">
      <c r="A457" t="s">
        <v>32</v>
      </c>
      <c r="C457">
        <v>3</v>
      </c>
      <c r="D457" t="s">
        <v>33</v>
      </c>
      <c r="E457" s="14" t="s">
        <v>58</v>
      </c>
      <c r="F457" s="15" t="s">
        <v>74</v>
      </c>
      <c r="G457" t="s">
        <v>76</v>
      </c>
      <c r="H457" t="s">
        <v>172</v>
      </c>
      <c r="I457" t="s">
        <v>34</v>
      </c>
      <c r="J457" s="15" t="s">
        <v>129</v>
      </c>
      <c r="K457" t="s">
        <v>162</v>
      </c>
      <c r="L457" t="s">
        <v>158</v>
      </c>
      <c r="M457" t="s">
        <v>181</v>
      </c>
      <c r="N457" t="s">
        <v>182</v>
      </c>
      <c r="Q457" t="s">
        <v>186</v>
      </c>
      <c r="R457" t="s">
        <v>423</v>
      </c>
      <c r="S457" t="s">
        <v>45</v>
      </c>
      <c r="T457" s="17" t="s">
        <v>138</v>
      </c>
      <c r="U457" t="s">
        <v>140</v>
      </c>
      <c r="V457">
        <v>1</v>
      </c>
      <c r="W457">
        <v>7.7</v>
      </c>
    </row>
    <row r="458" spans="1:26" x14ac:dyDescent="0.25">
      <c r="A458" t="s">
        <v>32</v>
      </c>
      <c r="C458">
        <v>3</v>
      </c>
      <c r="D458" t="s">
        <v>33</v>
      </c>
      <c r="E458" s="14" t="s">
        <v>58</v>
      </c>
      <c r="F458" s="15" t="s">
        <v>74</v>
      </c>
      <c r="G458" t="s">
        <v>76</v>
      </c>
      <c r="H458" t="s">
        <v>173</v>
      </c>
      <c r="I458" t="s">
        <v>34</v>
      </c>
      <c r="J458" s="15" t="s">
        <v>129</v>
      </c>
      <c r="K458" t="s">
        <v>162</v>
      </c>
      <c r="L458" t="s">
        <v>158</v>
      </c>
      <c r="M458" t="s">
        <v>181</v>
      </c>
      <c r="N458" t="s">
        <v>182</v>
      </c>
      <c r="Q458" t="s">
        <v>186</v>
      </c>
      <c r="R458" t="s">
        <v>422</v>
      </c>
      <c r="S458" t="s">
        <v>45</v>
      </c>
      <c r="T458" s="17" t="s">
        <v>144</v>
      </c>
      <c r="U458" t="s">
        <v>140</v>
      </c>
      <c r="V458">
        <v>1</v>
      </c>
      <c r="W458">
        <v>7.9</v>
      </c>
    </row>
    <row r="459" spans="1:26" x14ac:dyDescent="0.25">
      <c r="A459" t="s">
        <v>32</v>
      </c>
      <c r="C459">
        <v>3</v>
      </c>
      <c r="D459" t="s">
        <v>33</v>
      </c>
      <c r="E459" s="14" t="s">
        <v>58</v>
      </c>
      <c r="F459" s="15" t="s">
        <v>74</v>
      </c>
      <c r="G459" t="s">
        <v>76</v>
      </c>
      <c r="I459" t="s">
        <v>34</v>
      </c>
      <c r="J459" s="15" t="s">
        <v>129</v>
      </c>
      <c r="K459" t="s">
        <v>162</v>
      </c>
      <c r="L459" t="s">
        <v>158</v>
      </c>
      <c r="M459" t="s">
        <v>181</v>
      </c>
      <c r="N459" t="s">
        <v>182</v>
      </c>
      <c r="Q459" t="s">
        <v>86</v>
      </c>
      <c r="R459" t="s">
        <v>412</v>
      </c>
      <c r="T459" s="17" t="s">
        <v>413</v>
      </c>
      <c r="U459" t="s">
        <v>414</v>
      </c>
      <c r="Z459">
        <v>467</v>
      </c>
    </row>
    <row r="460" spans="1:26" x14ac:dyDescent="0.25">
      <c r="A460" t="s">
        <v>32</v>
      </c>
      <c r="C460">
        <v>3</v>
      </c>
      <c r="D460" t="s">
        <v>33</v>
      </c>
      <c r="E460" s="14" t="s">
        <v>58</v>
      </c>
      <c r="F460" s="15" t="s">
        <v>74</v>
      </c>
      <c r="G460" t="s">
        <v>76</v>
      </c>
      <c r="I460" t="s">
        <v>34</v>
      </c>
      <c r="J460" s="15" t="s">
        <v>129</v>
      </c>
      <c r="K460" t="s">
        <v>162</v>
      </c>
      <c r="L460" t="s">
        <v>158</v>
      </c>
      <c r="M460" t="s">
        <v>181</v>
      </c>
      <c r="N460" t="s">
        <v>182</v>
      </c>
      <c r="Q460" t="s">
        <v>37</v>
      </c>
      <c r="R460" t="s">
        <v>143</v>
      </c>
      <c r="T460" s="17" t="s">
        <v>141</v>
      </c>
      <c r="U460" t="s">
        <v>142</v>
      </c>
      <c r="V460">
        <v>1</v>
      </c>
      <c r="W460">
        <v>8.6</v>
      </c>
      <c r="X460">
        <v>7.1</v>
      </c>
      <c r="Z460">
        <v>6</v>
      </c>
    </row>
    <row r="461" spans="1:26" x14ac:dyDescent="0.25">
      <c r="A461" t="s">
        <v>32</v>
      </c>
      <c r="C461">
        <v>3</v>
      </c>
      <c r="D461" t="s">
        <v>33</v>
      </c>
      <c r="E461" s="14" t="s">
        <v>58</v>
      </c>
      <c r="F461" s="15" t="s">
        <v>74</v>
      </c>
      <c r="G461" t="s">
        <v>76</v>
      </c>
      <c r="I461" t="s">
        <v>34</v>
      </c>
      <c r="J461" s="15" t="s">
        <v>129</v>
      </c>
      <c r="K461" t="s">
        <v>162</v>
      </c>
      <c r="L461" t="s">
        <v>158</v>
      </c>
      <c r="M461" t="s">
        <v>181</v>
      </c>
      <c r="N461" t="s">
        <v>182</v>
      </c>
      <c r="Q461" t="s">
        <v>37</v>
      </c>
      <c r="R461" t="s">
        <v>143</v>
      </c>
      <c r="T461" s="17" t="s">
        <v>141</v>
      </c>
      <c r="U461" t="s">
        <v>142</v>
      </c>
      <c r="V461">
        <v>1</v>
      </c>
      <c r="W461">
        <v>8.1</v>
      </c>
      <c r="X461">
        <v>6</v>
      </c>
      <c r="Z461">
        <v>3</v>
      </c>
    </row>
    <row r="462" spans="1:26" x14ac:dyDescent="0.25">
      <c r="A462" t="s">
        <v>32</v>
      </c>
      <c r="C462">
        <v>3</v>
      </c>
      <c r="D462" t="s">
        <v>33</v>
      </c>
      <c r="E462" s="14" t="s">
        <v>58</v>
      </c>
      <c r="F462" s="15" t="s">
        <v>74</v>
      </c>
      <c r="G462" t="s">
        <v>76</v>
      </c>
      <c r="I462" t="s">
        <v>34</v>
      </c>
      <c r="J462" s="15" t="s">
        <v>129</v>
      </c>
      <c r="K462" t="s">
        <v>162</v>
      </c>
      <c r="L462" t="s">
        <v>158</v>
      </c>
      <c r="M462" t="s">
        <v>181</v>
      </c>
      <c r="N462" t="s">
        <v>182</v>
      </c>
      <c r="Q462" t="s">
        <v>37</v>
      </c>
      <c r="R462" t="s">
        <v>143</v>
      </c>
      <c r="T462" s="17" t="s">
        <v>141</v>
      </c>
      <c r="U462" t="s">
        <v>142</v>
      </c>
      <c r="V462">
        <v>1</v>
      </c>
      <c r="W462">
        <v>6.7</v>
      </c>
      <c r="X462">
        <v>4.9000000000000004</v>
      </c>
      <c r="Z462">
        <v>2</v>
      </c>
    </row>
    <row r="463" spans="1:26" x14ac:dyDescent="0.25">
      <c r="A463" t="s">
        <v>32</v>
      </c>
      <c r="C463">
        <v>3</v>
      </c>
      <c r="D463" t="s">
        <v>33</v>
      </c>
      <c r="E463" s="14" t="s">
        <v>58</v>
      </c>
      <c r="F463" s="15" t="s">
        <v>74</v>
      </c>
      <c r="G463" t="s">
        <v>76</v>
      </c>
      <c r="I463" t="s">
        <v>34</v>
      </c>
      <c r="J463" s="15" t="s">
        <v>129</v>
      </c>
      <c r="K463" t="s">
        <v>162</v>
      </c>
      <c r="L463" t="s">
        <v>158</v>
      </c>
      <c r="M463" t="s">
        <v>181</v>
      </c>
      <c r="N463" t="s">
        <v>182</v>
      </c>
      <c r="Q463" t="s">
        <v>37</v>
      </c>
      <c r="R463" t="s">
        <v>143</v>
      </c>
      <c r="T463" s="17" t="s">
        <v>141</v>
      </c>
      <c r="U463" t="s">
        <v>142</v>
      </c>
      <c r="V463">
        <v>1</v>
      </c>
      <c r="W463">
        <v>6.1</v>
      </c>
      <c r="X463">
        <v>4.4000000000000004</v>
      </c>
      <c r="Z463">
        <v>1</v>
      </c>
    </row>
    <row r="464" spans="1:26" x14ac:dyDescent="0.25">
      <c r="A464" t="s">
        <v>32</v>
      </c>
      <c r="C464">
        <v>3</v>
      </c>
      <c r="D464" t="s">
        <v>33</v>
      </c>
      <c r="E464" s="14" t="s">
        <v>58</v>
      </c>
      <c r="F464" s="15" t="s">
        <v>74</v>
      </c>
      <c r="G464" t="s">
        <v>76</v>
      </c>
      <c r="I464" t="s">
        <v>34</v>
      </c>
      <c r="J464" s="15" t="s">
        <v>129</v>
      </c>
      <c r="K464" t="s">
        <v>162</v>
      </c>
      <c r="L464" t="s">
        <v>158</v>
      </c>
      <c r="M464" t="s">
        <v>181</v>
      </c>
      <c r="N464" t="s">
        <v>182</v>
      </c>
      <c r="Q464" t="s">
        <v>37</v>
      </c>
      <c r="R464" t="s">
        <v>143</v>
      </c>
      <c r="T464" s="17" t="s">
        <v>141</v>
      </c>
      <c r="U464" t="s">
        <v>142</v>
      </c>
      <c r="V464">
        <v>1</v>
      </c>
      <c r="W464">
        <v>7.3</v>
      </c>
      <c r="X464">
        <v>5.3</v>
      </c>
      <c r="Z464">
        <v>2</v>
      </c>
    </row>
    <row r="465" spans="1:26" x14ac:dyDescent="0.25">
      <c r="A465" t="s">
        <v>32</v>
      </c>
      <c r="C465">
        <v>3</v>
      </c>
      <c r="D465" t="s">
        <v>33</v>
      </c>
      <c r="E465" s="14" t="s">
        <v>58</v>
      </c>
      <c r="F465" s="15" t="s">
        <v>74</v>
      </c>
      <c r="G465" t="s">
        <v>76</v>
      </c>
      <c r="I465" t="s">
        <v>34</v>
      </c>
      <c r="J465" s="15" t="s">
        <v>129</v>
      </c>
      <c r="K465" t="s">
        <v>162</v>
      </c>
      <c r="L465" t="s">
        <v>158</v>
      </c>
      <c r="M465" t="s">
        <v>181</v>
      </c>
      <c r="N465" t="s">
        <v>182</v>
      </c>
      <c r="Q465" t="s">
        <v>37</v>
      </c>
      <c r="R465" t="s">
        <v>143</v>
      </c>
      <c r="T465" s="17" t="s">
        <v>141</v>
      </c>
      <c r="U465" t="s">
        <v>142</v>
      </c>
      <c r="V465">
        <v>1</v>
      </c>
      <c r="W465">
        <v>5.8</v>
      </c>
      <c r="X465">
        <v>4.3</v>
      </c>
      <c r="Z465">
        <v>1</v>
      </c>
    </row>
    <row r="466" spans="1:26" x14ac:dyDescent="0.25">
      <c r="A466" t="s">
        <v>32</v>
      </c>
      <c r="C466">
        <v>3</v>
      </c>
      <c r="D466" t="s">
        <v>33</v>
      </c>
      <c r="E466" s="14" t="s">
        <v>58</v>
      </c>
      <c r="F466" s="15" t="s">
        <v>74</v>
      </c>
      <c r="G466" t="s">
        <v>76</v>
      </c>
      <c r="I466" t="s">
        <v>34</v>
      </c>
      <c r="J466" s="15" t="s">
        <v>129</v>
      </c>
      <c r="K466" t="s">
        <v>162</v>
      </c>
      <c r="L466" t="s">
        <v>158</v>
      </c>
      <c r="M466" t="s">
        <v>181</v>
      </c>
      <c r="N466" t="s">
        <v>182</v>
      </c>
      <c r="Q466" t="s">
        <v>37</v>
      </c>
      <c r="R466" t="s">
        <v>143</v>
      </c>
      <c r="T466" s="17" t="s">
        <v>141</v>
      </c>
      <c r="U466" t="s">
        <v>142</v>
      </c>
      <c r="V466">
        <v>1</v>
      </c>
      <c r="W466" s="12">
        <v>5</v>
      </c>
      <c r="X466" s="12">
        <v>3.8</v>
      </c>
      <c r="Y466" s="12"/>
      <c r="Z466">
        <v>1</v>
      </c>
    </row>
    <row r="467" spans="1:26" x14ac:dyDescent="0.25">
      <c r="A467" t="s">
        <v>32</v>
      </c>
      <c r="C467">
        <v>3</v>
      </c>
      <c r="D467" t="s">
        <v>33</v>
      </c>
      <c r="E467" s="14" t="s">
        <v>58</v>
      </c>
      <c r="F467" s="15" t="s">
        <v>74</v>
      </c>
      <c r="G467" t="s">
        <v>76</v>
      </c>
      <c r="I467" t="s">
        <v>34</v>
      </c>
      <c r="J467" s="15" t="s">
        <v>129</v>
      </c>
      <c r="K467" t="s">
        <v>162</v>
      </c>
      <c r="L467" t="s">
        <v>158</v>
      </c>
      <c r="M467" t="s">
        <v>181</v>
      </c>
      <c r="N467" t="s">
        <v>182</v>
      </c>
      <c r="Q467" t="s">
        <v>37</v>
      </c>
      <c r="R467" t="s">
        <v>143</v>
      </c>
      <c r="T467" s="17" t="s">
        <v>141</v>
      </c>
      <c r="U467" t="s">
        <v>142</v>
      </c>
      <c r="V467">
        <v>1</v>
      </c>
      <c r="W467" s="12">
        <v>4.8</v>
      </c>
      <c r="X467" s="12">
        <v>3.5</v>
      </c>
      <c r="Y467" s="12"/>
    </row>
    <row r="468" spans="1:26" x14ac:dyDescent="0.25">
      <c r="A468" t="s">
        <v>32</v>
      </c>
      <c r="C468">
        <v>3</v>
      </c>
      <c r="D468" t="s">
        <v>33</v>
      </c>
      <c r="E468" s="14" t="s">
        <v>58</v>
      </c>
      <c r="F468" s="15" t="s">
        <v>74</v>
      </c>
      <c r="G468" t="s">
        <v>76</v>
      </c>
      <c r="I468" t="s">
        <v>34</v>
      </c>
      <c r="J468" s="15" t="s">
        <v>129</v>
      </c>
      <c r="K468" t="s">
        <v>162</v>
      </c>
      <c r="L468" t="s">
        <v>158</v>
      </c>
      <c r="M468" t="s">
        <v>181</v>
      </c>
      <c r="N468" t="s">
        <v>182</v>
      </c>
      <c r="Q468" t="s">
        <v>37</v>
      </c>
      <c r="R468" t="s">
        <v>143</v>
      </c>
      <c r="T468" s="17" t="s">
        <v>141</v>
      </c>
      <c r="U468" t="s">
        <v>142</v>
      </c>
      <c r="V468">
        <v>1</v>
      </c>
      <c r="W468" s="12">
        <v>4.9000000000000004</v>
      </c>
      <c r="X468" s="12">
        <v>3.6</v>
      </c>
      <c r="Y468" s="12"/>
    </row>
    <row r="469" spans="1:26" x14ac:dyDescent="0.25">
      <c r="A469" t="s">
        <v>32</v>
      </c>
      <c r="C469">
        <v>3</v>
      </c>
      <c r="D469" t="s">
        <v>33</v>
      </c>
      <c r="E469" s="14" t="s">
        <v>58</v>
      </c>
      <c r="F469" s="15" t="s">
        <v>74</v>
      </c>
      <c r="G469" t="s">
        <v>76</v>
      </c>
      <c r="I469" t="s">
        <v>34</v>
      </c>
      <c r="J469" s="15" t="s">
        <v>129</v>
      </c>
      <c r="K469" t="s">
        <v>162</v>
      </c>
      <c r="L469" t="s">
        <v>158</v>
      </c>
      <c r="M469" t="s">
        <v>181</v>
      </c>
      <c r="N469" t="s">
        <v>182</v>
      </c>
      <c r="Q469" t="s">
        <v>37</v>
      </c>
      <c r="R469" t="s">
        <v>143</v>
      </c>
      <c r="T469" s="17" t="s">
        <v>141</v>
      </c>
      <c r="U469" t="s">
        <v>142</v>
      </c>
      <c r="V469">
        <v>1</v>
      </c>
      <c r="W469" s="12">
        <v>3.9</v>
      </c>
      <c r="X469" s="12">
        <v>3</v>
      </c>
      <c r="Y469" s="12"/>
    </row>
    <row r="470" spans="1:26" x14ac:dyDescent="0.25">
      <c r="A470" t="s">
        <v>32</v>
      </c>
      <c r="C470">
        <v>3</v>
      </c>
      <c r="D470" t="s">
        <v>33</v>
      </c>
      <c r="E470" s="14" t="s">
        <v>58</v>
      </c>
      <c r="F470" s="15" t="s">
        <v>74</v>
      </c>
      <c r="G470" t="s">
        <v>76</v>
      </c>
      <c r="I470" t="s">
        <v>34</v>
      </c>
      <c r="J470" s="15" t="s">
        <v>129</v>
      </c>
      <c r="K470" t="s">
        <v>162</v>
      </c>
      <c r="L470" t="s">
        <v>158</v>
      </c>
      <c r="M470" t="s">
        <v>181</v>
      </c>
      <c r="N470" t="s">
        <v>182</v>
      </c>
      <c r="Q470" t="s">
        <v>37</v>
      </c>
      <c r="R470" t="s">
        <v>143</v>
      </c>
      <c r="T470" s="17" t="s">
        <v>141</v>
      </c>
      <c r="U470" t="s">
        <v>142</v>
      </c>
      <c r="V470">
        <v>1</v>
      </c>
      <c r="W470" s="12">
        <v>4.5999999999999996</v>
      </c>
      <c r="X470" s="12">
        <v>3.6</v>
      </c>
      <c r="Y470" s="12"/>
      <c r="Z470" s="12">
        <v>4</v>
      </c>
    </row>
    <row r="471" spans="1:26" x14ac:dyDescent="0.25">
      <c r="A471" t="s">
        <v>32</v>
      </c>
      <c r="C471">
        <v>3</v>
      </c>
      <c r="D471" t="s">
        <v>33</v>
      </c>
      <c r="E471" s="14" t="s">
        <v>58</v>
      </c>
      <c r="F471" s="15" t="s">
        <v>74</v>
      </c>
      <c r="G471" t="s">
        <v>76</v>
      </c>
      <c r="I471" t="s">
        <v>34</v>
      </c>
      <c r="J471" s="15" t="s">
        <v>129</v>
      </c>
      <c r="K471" t="s">
        <v>162</v>
      </c>
      <c r="L471" t="s">
        <v>158</v>
      </c>
      <c r="M471" t="s">
        <v>181</v>
      </c>
      <c r="N471" t="s">
        <v>182</v>
      </c>
      <c r="Q471" t="s">
        <v>37</v>
      </c>
      <c r="R471" t="s">
        <v>143</v>
      </c>
      <c r="T471" s="17" t="s">
        <v>141</v>
      </c>
      <c r="U471" t="s">
        <v>142</v>
      </c>
      <c r="V471">
        <v>1</v>
      </c>
      <c r="W471" s="12">
        <v>2.9</v>
      </c>
      <c r="X471" s="12">
        <v>2.4</v>
      </c>
      <c r="Y471" s="12"/>
    </row>
    <row r="472" spans="1:26" x14ac:dyDescent="0.25">
      <c r="A472" t="s">
        <v>32</v>
      </c>
      <c r="C472">
        <v>3</v>
      </c>
      <c r="D472" t="s">
        <v>33</v>
      </c>
      <c r="E472" s="14" t="s">
        <v>58</v>
      </c>
      <c r="F472" s="15" t="s">
        <v>74</v>
      </c>
      <c r="G472" t="s">
        <v>76</v>
      </c>
      <c r="I472" t="s">
        <v>34</v>
      </c>
      <c r="J472" s="15" t="s">
        <v>129</v>
      </c>
      <c r="K472" t="s">
        <v>162</v>
      </c>
      <c r="L472" t="s">
        <v>158</v>
      </c>
      <c r="M472" t="s">
        <v>181</v>
      </c>
      <c r="N472" t="s">
        <v>182</v>
      </c>
      <c r="Q472" t="s">
        <v>37</v>
      </c>
      <c r="R472" t="s">
        <v>143</v>
      </c>
      <c r="T472" s="17" t="s">
        <v>141</v>
      </c>
      <c r="U472" t="s">
        <v>142</v>
      </c>
      <c r="V472">
        <v>1</v>
      </c>
      <c r="W472" s="12">
        <v>4.0999999999999996</v>
      </c>
      <c r="X472" s="12">
        <v>2.9</v>
      </c>
      <c r="Y472" s="12"/>
    </row>
    <row r="473" spans="1:26" x14ac:dyDescent="0.25">
      <c r="A473" t="s">
        <v>32</v>
      </c>
      <c r="C473">
        <v>3</v>
      </c>
      <c r="D473" t="s">
        <v>33</v>
      </c>
      <c r="E473" s="14" t="s">
        <v>58</v>
      </c>
      <c r="F473" s="15" t="s">
        <v>74</v>
      </c>
      <c r="G473" t="s">
        <v>76</v>
      </c>
      <c r="I473" t="s">
        <v>34</v>
      </c>
      <c r="J473" s="15" t="s">
        <v>129</v>
      </c>
      <c r="K473" t="s">
        <v>162</v>
      </c>
      <c r="L473" t="s">
        <v>158</v>
      </c>
      <c r="M473" t="s">
        <v>181</v>
      </c>
      <c r="N473" t="s">
        <v>182</v>
      </c>
      <c r="Q473" t="s">
        <v>37</v>
      </c>
      <c r="R473" t="s">
        <v>143</v>
      </c>
      <c r="T473" s="17" t="s">
        <v>141</v>
      </c>
      <c r="U473" t="s">
        <v>142</v>
      </c>
      <c r="V473">
        <v>1</v>
      </c>
      <c r="W473" s="12">
        <v>4</v>
      </c>
      <c r="X473" s="12">
        <v>3</v>
      </c>
      <c r="Y473" s="12"/>
    </row>
    <row r="474" spans="1:26" x14ac:dyDescent="0.25">
      <c r="A474" t="s">
        <v>32</v>
      </c>
      <c r="C474">
        <v>3</v>
      </c>
      <c r="D474" t="s">
        <v>33</v>
      </c>
      <c r="E474" s="14" t="s">
        <v>58</v>
      </c>
      <c r="F474" s="15" t="s">
        <v>74</v>
      </c>
      <c r="G474" t="s">
        <v>76</v>
      </c>
      <c r="I474" t="s">
        <v>34</v>
      </c>
      <c r="J474" s="15" t="s">
        <v>129</v>
      </c>
      <c r="K474" t="s">
        <v>162</v>
      </c>
      <c r="L474" t="s">
        <v>158</v>
      </c>
      <c r="M474" t="s">
        <v>181</v>
      </c>
      <c r="N474" t="s">
        <v>182</v>
      </c>
      <c r="Q474" t="s">
        <v>37</v>
      </c>
      <c r="R474" t="s">
        <v>143</v>
      </c>
      <c r="T474" s="17" t="s">
        <v>141</v>
      </c>
      <c r="U474" t="s">
        <v>142</v>
      </c>
      <c r="V474">
        <v>1</v>
      </c>
      <c r="W474" s="12">
        <v>3.2</v>
      </c>
      <c r="X474" s="12">
        <v>2.5</v>
      </c>
      <c r="Y474" s="12"/>
    </row>
    <row r="475" spans="1:26" x14ac:dyDescent="0.25">
      <c r="A475" t="s">
        <v>32</v>
      </c>
      <c r="C475">
        <v>3</v>
      </c>
      <c r="D475" t="s">
        <v>33</v>
      </c>
      <c r="E475" s="14" t="s">
        <v>58</v>
      </c>
      <c r="F475" s="15" t="s">
        <v>74</v>
      </c>
      <c r="G475" t="s">
        <v>76</v>
      </c>
      <c r="I475" t="s">
        <v>34</v>
      </c>
      <c r="J475" s="15" t="s">
        <v>129</v>
      </c>
      <c r="K475" t="s">
        <v>162</v>
      </c>
      <c r="L475" t="s">
        <v>158</v>
      </c>
      <c r="M475" t="s">
        <v>181</v>
      </c>
      <c r="N475" t="s">
        <v>182</v>
      </c>
      <c r="Q475" t="s">
        <v>37</v>
      </c>
      <c r="R475" t="s">
        <v>143</v>
      </c>
      <c r="T475" s="17" t="s">
        <v>141</v>
      </c>
      <c r="U475" t="s">
        <v>142</v>
      </c>
      <c r="V475">
        <v>1</v>
      </c>
      <c r="W475" s="12">
        <v>2.6</v>
      </c>
      <c r="X475" s="12">
        <v>2</v>
      </c>
      <c r="Y475" s="12"/>
    </row>
    <row r="476" spans="1:26" x14ac:dyDescent="0.25">
      <c r="A476" t="s">
        <v>32</v>
      </c>
      <c r="C476">
        <v>3</v>
      </c>
      <c r="D476" t="s">
        <v>33</v>
      </c>
      <c r="E476" s="14" t="s">
        <v>58</v>
      </c>
      <c r="F476" s="15" t="s">
        <v>74</v>
      </c>
      <c r="G476" t="s">
        <v>76</v>
      </c>
      <c r="I476" t="s">
        <v>34</v>
      </c>
      <c r="J476" s="15" t="s">
        <v>129</v>
      </c>
      <c r="K476" t="s">
        <v>162</v>
      </c>
      <c r="L476" t="s">
        <v>158</v>
      </c>
      <c r="M476" t="s">
        <v>181</v>
      </c>
      <c r="N476" t="s">
        <v>182</v>
      </c>
      <c r="Q476" t="s">
        <v>37</v>
      </c>
      <c r="R476" t="s">
        <v>143</v>
      </c>
      <c r="T476" s="17" t="s">
        <v>141</v>
      </c>
      <c r="U476" t="s">
        <v>142</v>
      </c>
      <c r="V476">
        <v>1</v>
      </c>
      <c r="W476" s="12">
        <v>2.9</v>
      </c>
      <c r="X476" s="12">
        <v>2.6</v>
      </c>
      <c r="Y476" s="12"/>
    </row>
    <row r="477" spans="1:26" x14ac:dyDescent="0.25">
      <c r="A477" t="s">
        <v>32</v>
      </c>
      <c r="C477">
        <v>3</v>
      </c>
      <c r="D477" t="s">
        <v>33</v>
      </c>
      <c r="E477" s="14" t="s">
        <v>58</v>
      </c>
      <c r="F477" s="15" t="s">
        <v>74</v>
      </c>
      <c r="G477" t="s">
        <v>76</v>
      </c>
      <c r="I477" t="s">
        <v>34</v>
      </c>
      <c r="J477" s="15" t="s">
        <v>129</v>
      </c>
      <c r="K477" t="s">
        <v>162</v>
      </c>
      <c r="L477" t="s">
        <v>158</v>
      </c>
      <c r="M477" t="s">
        <v>181</v>
      </c>
      <c r="N477" t="s">
        <v>182</v>
      </c>
      <c r="Q477" t="s">
        <v>425</v>
      </c>
      <c r="R477" t="s">
        <v>46</v>
      </c>
      <c r="T477" s="17" t="s">
        <v>302</v>
      </c>
      <c r="U477" t="s">
        <v>93</v>
      </c>
      <c r="V477">
        <v>1</v>
      </c>
      <c r="W477">
        <v>46.1</v>
      </c>
      <c r="Z477">
        <v>230</v>
      </c>
    </row>
    <row r="478" spans="1:26" x14ac:dyDescent="0.25">
      <c r="A478" t="s">
        <v>32</v>
      </c>
      <c r="C478">
        <v>3</v>
      </c>
      <c r="D478" t="s">
        <v>33</v>
      </c>
      <c r="E478" s="14" t="s">
        <v>58</v>
      </c>
      <c r="F478" s="15" t="s">
        <v>74</v>
      </c>
      <c r="G478" t="s">
        <v>76</v>
      </c>
      <c r="I478" t="s">
        <v>34</v>
      </c>
      <c r="J478" s="15" t="s">
        <v>129</v>
      </c>
      <c r="K478" t="s">
        <v>162</v>
      </c>
      <c r="L478" t="s">
        <v>158</v>
      </c>
      <c r="M478" t="s">
        <v>181</v>
      </c>
      <c r="N478" t="s">
        <v>182</v>
      </c>
      <c r="Q478" t="s">
        <v>425</v>
      </c>
      <c r="R478" t="s">
        <v>46</v>
      </c>
      <c r="T478" s="17" t="s">
        <v>302</v>
      </c>
      <c r="U478" t="s">
        <v>93</v>
      </c>
      <c r="V478">
        <v>1</v>
      </c>
      <c r="W478">
        <v>49.6</v>
      </c>
      <c r="Z478">
        <v>47</v>
      </c>
    </row>
    <row r="479" spans="1:26" x14ac:dyDescent="0.25">
      <c r="A479" t="s">
        <v>32</v>
      </c>
      <c r="C479">
        <v>1</v>
      </c>
      <c r="D479" t="s">
        <v>33</v>
      </c>
      <c r="E479" s="14" t="s">
        <v>57</v>
      </c>
      <c r="F479" s="15" t="s">
        <v>74</v>
      </c>
      <c r="G479" t="s">
        <v>76</v>
      </c>
      <c r="I479" t="s">
        <v>34</v>
      </c>
      <c r="J479" s="15" t="s">
        <v>151</v>
      </c>
      <c r="K479" t="s">
        <v>183</v>
      </c>
      <c r="L479" t="s">
        <v>184</v>
      </c>
      <c r="M479" t="s">
        <v>175</v>
      </c>
      <c r="N479" t="s">
        <v>176</v>
      </c>
      <c r="Q479" t="s">
        <v>101</v>
      </c>
      <c r="R479" t="s">
        <v>412</v>
      </c>
      <c r="T479" s="17" t="s">
        <v>413</v>
      </c>
      <c r="U479" t="s">
        <v>414</v>
      </c>
      <c r="Z479">
        <v>579</v>
      </c>
    </row>
    <row r="480" spans="1:26" x14ac:dyDescent="0.25">
      <c r="A480" t="s">
        <v>32</v>
      </c>
      <c r="C480">
        <v>1</v>
      </c>
      <c r="D480" t="s">
        <v>33</v>
      </c>
      <c r="E480" s="14" t="s">
        <v>57</v>
      </c>
      <c r="F480" s="15" t="s">
        <v>74</v>
      </c>
      <c r="G480" t="s">
        <v>77</v>
      </c>
      <c r="I480" t="s">
        <v>34</v>
      </c>
      <c r="J480" s="15" t="s">
        <v>151</v>
      </c>
      <c r="K480" t="s">
        <v>183</v>
      </c>
      <c r="L480" t="s">
        <v>184</v>
      </c>
      <c r="M480" t="s">
        <v>175</v>
      </c>
      <c r="N480" t="s">
        <v>176</v>
      </c>
      <c r="Q480" t="s">
        <v>37</v>
      </c>
      <c r="R480" t="s">
        <v>143</v>
      </c>
      <c r="T480" s="17" t="s">
        <v>141</v>
      </c>
      <c r="U480" t="s">
        <v>142</v>
      </c>
      <c r="V480">
        <v>1</v>
      </c>
      <c r="W480">
        <v>5</v>
      </c>
      <c r="X480">
        <v>3.1</v>
      </c>
      <c r="Z480">
        <v>1</v>
      </c>
    </row>
    <row r="481" spans="1:26" x14ac:dyDescent="0.25">
      <c r="A481" t="s">
        <v>32</v>
      </c>
      <c r="C481">
        <v>1</v>
      </c>
      <c r="D481" t="s">
        <v>33</v>
      </c>
      <c r="E481" s="14" t="s">
        <v>57</v>
      </c>
      <c r="F481" s="15" t="s">
        <v>74</v>
      </c>
      <c r="G481" t="s">
        <v>77</v>
      </c>
      <c r="I481" t="s">
        <v>34</v>
      </c>
      <c r="J481" s="15" t="s">
        <v>151</v>
      </c>
      <c r="K481" t="s">
        <v>183</v>
      </c>
      <c r="L481" t="s">
        <v>184</v>
      </c>
      <c r="M481" t="s">
        <v>175</v>
      </c>
      <c r="N481" t="s">
        <v>176</v>
      </c>
      <c r="Q481" t="s">
        <v>37</v>
      </c>
      <c r="R481" t="s">
        <v>143</v>
      </c>
      <c r="T481" s="17" t="s">
        <v>141</v>
      </c>
      <c r="U481" t="s">
        <v>142</v>
      </c>
      <c r="V481">
        <v>1</v>
      </c>
      <c r="W481">
        <v>6</v>
      </c>
      <c r="X481">
        <v>4.5999999999999996</v>
      </c>
      <c r="Z481">
        <v>2</v>
      </c>
    </row>
    <row r="482" spans="1:26" x14ac:dyDescent="0.25">
      <c r="A482" t="s">
        <v>32</v>
      </c>
      <c r="C482">
        <v>1</v>
      </c>
      <c r="D482" t="s">
        <v>33</v>
      </c>
      <c r="E482" s="14" t="s">
        <v>57</v>
      </c>
      <c r="F482" s="15" t="s">
        <v>74</v>
      </c>
      <c r="G482" t="s">
        <v>77</v>
      </c>
      <c r="I482" t="s">
        <v>34</v>
      </c>
      <c r="J482" s="15" t="s">
        <v>151</v>
      </c>
      <c r="K482" t="s">
        <v>183</v>
      </c>
      <c r="L482" t="s">
        <v>184</v>
      </c>
      <c r="M482" t="s">
        <v>175</v>
      </c>
      <c r="N482" t="s">
        <v>176</v>
      </c>
      <c r="Q482" t="s">
        <v>37</v>
      </c>
      <c r="R482" t="s">
        <v>143</v>
      </c>
      <c r="T482" s="17" t="s">
        <v>141</v>
      </c>
      <c r="U482" t="s">
        <v>142</v>
      </c>
      <c r="V482">
        <v>1</v>
      </c>
      <c r="W482">
        <v>7.6</v>
      </c>
      <c r="X482">
        <v>5.9</v>
      </c>
      <c r="Z482">
        <v>2</v>
      </c>
    </row>
    <row r="483" spans="1:26" x14ac:dyDescent="0.25">
      <c r="A483" t="s">
        <v>32</v>
      </c>
      <c r="C483">
        <v>1</v>
      </c>
      <c r="D483" t="s">
        <v>33</v>
      </c>
      <c r="E483" s="14" t="s">
        <v>57</v>
      </c>
      <c r="F483" s="15" t="s">
        <v>74</v>
      </c>
      <c r="G483" t="s">
        <v>77</v>
      </c>
      <c r="I483" t="s">
        <v>34</v>
      </c>
      <c r="J483" s="15" t="s">
        <v>151</v>
      </c>
      <c r="K483" t="s">
        <v>183</v>
      </c>
      <c r="L483" t="s">
        <v>184</v>
      </c>
      <c r="M483" t="s">
        <v>175</v>
      </c>
      <c r="N483" t="s">
        <v>176</v>
      </c>
      <c r="Q483" t="s">
        <v>37</v>
      </c>
      <c r="R483" t="s">
        <v>143</v>
      </c>
      <c r="T483" s="17" t="s">
        <v>141</v>
      </c>
      <c r="U483" t="s">
        <v>142</v>
      </c>
      <c r="V483">
        <v>1</v>
      </c>
      <c r="W483">
        <v>7</v>
      </c>
      <c r="X483">
        <v>5.5</v>
      </c>
      <c r="Z483">
        <v>2</v>
      </c>
    </row>
    <row r="484" spans="1:26" x14ac:dyDescent="0.25">
      <c r="A484" t="s">
        <v>32</v>
      </c>
      <c r="C484">
        <v>1</v>
      </c>
      <c r="D484" t="s">
        <v>33</v>
      </c>
      <c r="E484" s="14" t="s">
        <v>57</v>
      </c>
      <c r="F484" s="15" t="s">
        <v>74</v>
      </c>
      <c r="G484" t="s">
        <v>77</v>
      </c>
      <c r="H484" t="s">
        <v>230</v>
      </c>
      <c r="I484" t="s">
        <v>188</v>
      </c>
      <c r="J484" s="15" t="s">
        <v>151</v>
      </c>
      <c r="K484" t="s">
        <v>183</v>
      </c>
      <c r="L484" t="s">
        <v>184</v>
      </c>
      <c r="M484" t="s">
        <v>175</v>
      </c>
      <c r="N484" t="s">
        <v>176</v>
      </c>
      <c r="Q484" t="s">
        <v>186</v>
      </c>
      <c r="R484" t="s">
        <v>423</v>
      </c>
      <c r="S484" t="s">
        <v>41</v>
      </c>
      <c r="T484" s="17" t="s">
        <v>138</v>
      </c>
      <c r="U484" t="s">
        <v>140</v>
      </c>
      <c r="V484">
        <v>1</v>
      </c>
      <c r="W484">
        <v>6.8</v>
      </c>
    </row>
    <row r="485" spans="1:26" x14ac:dyDescent="0.25">
      <c r="A485" t="s">
        <v>32</v>
      </c>
      <c r="C485">
        <v>1</v>
      </c>
      <c r="D485" t="s">
        <v>33</v>
      </c>
      <c r="E485" s="14" t="s">
        <v>57</v>
      </c>
      <c r="F485" s="15" t="s">
        <v>74</v>
      </c>
      <c r="G485" t="s">
        <v>77</v>
      </c>
      <c r="H485" t="s">
        <v>232</v>
      </c>
      <c r="I485" t="s">
        <v>291</v>
      </c>
      <c r="J485" s="15" t="s">
        <v>151</v>
      </c>
      <c r="K485" t="s">
        <v>183</v>
      </c>
      <c r="L485" t="s">
        <v>184</v>
      </c>
      <c r="M485" t="s">
        <v>175</v>
      </c>
      <c r="N485" t="s">
        <v>176</v>
      </c>
      <c r="Q485" t="s">
        <v>186</v>
      </c>
      <c r="R485" t="s">
        <v>423</v>
      </c>
      <c r="S485" t="s">
        <v>41</v>
      </c>
      <c r="T485" s="17" t="s">
        <v>138</v>
      </c>
      <c r="U485" t="s">
        <v>140</v>
      </c>
      <c r="V485">
        <v>1</v>
      </c>
      <c r="W485">
        <v>5.3</v>
      </c>
    </row>
    <row r="486" spans="1:26" x14ac:dyDescent="0.25">
      <c r="A486" t="s">
        <v>32</v>
      </c>
      <c r="C486">
        <v>1</v>
      </c>
      <c r="D486" t="s">
        <v>33</v>
      </c>
      <c r="E486" s="14" t="s">
        <v>57</v>
      </c>
      <c r="F486" s="15" t="s">
        <v>74</v>
      </c>
      <c r="G486" t="s">
        <v>77</v>
      </c>
      <c r="H486" t="s">
        <v>233</v>
      </c>
      <c r="I486" t="s">
        <v>241</v>
      </c>
      <c r="J486" s="15" t="s">
        <v>151</v>
      </c>
      <c r="K486" t="s">
        <v>183</v>
      </c>
      <c r="L486" t="s">
        <v>184</v>
      </c>
      <c r="M486" t="s">
        <v>175</v>
      </c>
      <c r="N486" t="s">
        <v>176</v>
      </c>
      <c r="Q486" t="s">
        <v>186</v>
      </c>
      <c r="R486" t="s">
        <v>422</v>
      </c>
      <c r="S486" t="s">
        <v>45</v>
      </c>
      <c r="T486" s="17" t="s">
        <v>144</v>
      </c>
      <c r="U486" t="s">
        <v>140</v>
      </c>
      <c r="V486">
        <v>1</v>
      </c>
      <c r="W486">
        <v>5.6</v>
      </c>
    </row>
    <row r="487" spans="1:26" x14ac:dyDescent="0.25">
      <c r="A487" t="s">
        <v>32</v>
      </c>
      <c r="C487">
        <v>1</v>
      </c>
      <c r="D487" t="s">
        <v>33</v>
      </c>
      <c r="E487" s="14" t="s">
        <v>57</v>
      </c>
      <c r="F487" s="15" t="s">
        <v>74</v>
      </c>
      <c r="G487" t="s">
        <v>77</v>
      </c>
      <c r="H487" t="s">
        <v>234</v>
      </c>
      <c r="I487" t="s">
        <v>306</v>
      </c>
      <c r="J487" s="15" t="s">
        <v>151</v>
      </c>
      <c r="K487" t="s">
        <v>183</v>
      </c>
      <c r="L487" t="s">
        <v>184</v>
      </c>
      <c r="M487" t="s">
        <v>175</v>
      </c>
      <c r="N487" t="s">
        <v>176</v>
      </c>
      <c r="Q487" t="s">
        <v>186</v>
      </c>
      <c r="R487" t="s">
        <v>422</v>
      </c>
      <c r="S487" t="s">
        <v>45</v>
      </c>
      <c r="T487" s="17" t="s">
        <v>144</v>
      </c>
      <c r="U487" t="s">
        <v>140</v>
      </c>
      <c r="V487">
        <v>1</v>
      </c>
      <c r="W487">
        <v>5.4</v>
      </c>
    </row>
    <row r="488" spans="1:26" x14ac:dyDescent="0.25">
      <c r="A488" t="s">
        <v>32</v>
      </c>
      <c r="C488">
        <v>1</v>
      </c>
      <c r="D488" t="s">
        <v>33</v>
      </c>
      <c r="E488" s="14" t="s">
        <v>57</v>
      </c>
      <c r="F488" s="15" t="s">
        <v>74</v>
      </c>
      <c r="G488" t="s">
        <v>77</v>
      </c>
      <c r="H488" t="s">
        <v>235</v>
      </c>
      <c r="I488" t="s">
        <v>307</v>
      </c>
      <c r="J488" s="15" t="s">
        <v>151</v>
      </c>
      <c r="K488" t="s">
        <v>183</v>
      </c>
      <c r="L488" t="s">
        <v>184</v>
      </c>
      <c r="M488" t="s">
        <v>175</v>
      </c>
      <c r="N488" t="s">
        <v>176</v>
      </c>
      <c r="Q488" t="s">
        <v>186</v>
      </c>
      <c r="R488" t="s">
        <v>422</v>
      </c>
      <c r="S488" t="s">
        <v>45</v>
      </c>
      <c r="T488" s="17" t="s">
        <v>144</v>
      </c>
      <c r="U488" t="s">
        <v>140</v>
      </c>
      <c r="V488">
        <v>1</v>
      </c>
      <c r="W488">
        <v>5.3</v>
      </c>
    </row>
    <row r="489" spans="1:26" x14ac:dyDescent="0.25">
      <c r="A489" t="s">
        <v>32</v>
      </c>
      <c r="C489">
        <v>1</v>
      </c>
      <c r="D489" t="s">
        <v>33</v>
      </c>
      <c r="E489" s="14" t="s">
        <v>57</v>
      </c>
      <c r="F489" s="15" t="s">
        <v>74</v>
      </c>
      <c r="G489" t="s">
        <v>77</v>
      </c>
      <c r="H489" t="s">
        <v>236</v>
      </c>
      <c r="I489" t="s">
        <v>308</v>
      </c>
      <c r="J489" s="15" t="s">
        <v>151</v>
      </c>
      <c r="K489" t="s">
        <v>183</v>
      </c>
      <c r="L489" t="s">
        <v>184</v>
      </c>
      <c r="M489" t="s">
        <v>175</v>
      </c>
      <c r="N489" t="s">
        <v>176</v>
      </c>
      <c r="Q489" t="s">
        <v>186</v>
      </c>
      <c r="R489" t="s">
        <v>423</v>
      </c>
      <c r="S489" t="s">
        <v>41</v>
      </c>
      <c r="T489" s="17" t="s">
        <v>138</v>
      </c>
      <c r="U489" t="s">
        <v>140</v>
      </c>
      <c r="V489">
        <v>1</v>
      </c>
      <c r="W489">
        <v>5</v>
      </c>
    </row>
    <row r="490" spans="1:26" x14ac:dyDescent="0.25">
      <c r="A490" t="s">
        <v>32</v>
      </c>
      <c r="C490">
        <v>1</v>
      </c>
      <c r="D490" t="s">
        <v>33</v>
      </c>
      <c r="E490" s="14" t="s">
        <v>57</v>
      </c>
      <c r="F490" s="15" t="s">
        <v>74</v>
      </c>
      <c r="G490" t="s">
        <v>77</v>
      </c>
      <c r="H490" t="s">
        <v>237</v>
      </c>
      <c r="I490" t="s">
        <v>309</v>
      </c>
      <c r="J490" s="15" t="s">
        <v>151</v>
      </c>
      <c r="K490" t="s">
        <v>183</v>
      </c>
      <c r="L490" t="s">
        <v>184</v>
      </c>
      <c r="M490" t="s">
        <v>175</v>
      </c>
      <c r="N490" t="s">
        <v>176</v>
      </c>
      <c r="Q490" t="s">
        <v>186</v>
      </c>
      <c r="R490" t="s">
        <v>423</v>
      </c>
      <c r="S490" t="s">
        <v>41</v>
      </c>
      <c r="T490" s="17" t="s">
        <v>138</v>
      </c>
      <c r="U490" t="s">
        <v>140</v>
      </c>
      <c r="V490">
        <v>1</v>
      </c>
      <c r="W490">
        <v>5.3</v>
      </c>
    </row>
    <row r="491" spans="1:26" x14ac:dyDescent="0.25">
      <c r="A491" t="s">
        <v>32</v>
      </c>
      <c r="C491">
        <v>1</v>
      </c>
      <c r="D491" t="s">
        <v>33</v>
      </c>
      <c r="E491" s="14" t="s">
        <v>57</v>
      </c>
      <c r="F491" s="15" t="s">
        <v>74</v>
      </c>
      <c r="G491" t="s">
        <v>77</v>
      </c>
      <c r="I491" t="s">
        <v>34</v>
      </c>
      <c r="J491" s="15" t="s">
        <v>151</v>
      </c>
      <c r="K491" t="s">
        <v>183</v>
      </c>
      <c r="L491" t="s">
        <v>184</v>
      </c>
      <c r="M491" t="s">
        <v>175</v>
      </c>
      <c r="N491" t="s">
        <v>176</v>
      </c>
      <c r="Q491" t="s">
        <v>37</v>
      </c>
      <c r="R491" t="s">
        <v>143</v>
      </c>
      <c r="T491" s="17" t="s">
        <v>141</v>
      </c>
      <c r="U491" t="s">
        <v>142</v>
      </c>
      <c r="V491">
        <v>1</v>
      </c>
      <c r="W491">
        <v>6.3</v>
      </c>
      <c r="X491">
        <v>5.3</v>
      </c>
      <c r="Z491">
        <v>3</v>
      </c>
    </row>
    <row r="492" spans="1:26" x14ac:dyDescent="0.25">
      <c r="A492" t="s">
        <v>32</v>
      </c>
      <c r="C492">
        <v>1</v>
      </c>
      <c r="D492" t="s">
        <v>33</v>
      </c>
      <c r="E492" s="14" t="s">
        <v>57</v>
      </c>
      <c r="F492" s="15" t="s">
        <v>74</v>
      </c>
      <c r="G492" t="s">
        <v>77</v>
      </c>
      <c r="I492" t="s">
        <v>34</v>
      </c>
      <c r="J492" s="15" t="s">
        <v>151</v>
      </c>
      <c r="K492" t="s">
        <v>183</v>
      </c>
      <c r="L492" t="s">
        <v>184</v>
      </c>
      <c r="M492" t="s">
        <v>175</v>
      </c>
      <c r="N492" t="s">
        <v>176</v>
      </c>
      <c r="Q492" t="s">
        <v>47</v>
      </c>
      <c r="R492" t="s">
        <v>94</v>
      </c>
      <c r="T492" s="17" t="s">
        <v>96</v>
      </c>
      <c r="U492" t="s">
        <v>95</v>
      </c>
      <c r="V492">
        <v>1</v>
      </c>
      <c r="W492">
        <v>7.3</v>
      </c>
      <c r="X492">
        <v>5.6</v>
      </c>
      <c r="Z492">
        <v>3</v>
      </c>
    </row>
    <row r="493" spans="1:26" x14ac:dyDescent="0.25">
      <c r="A493" t="s">
        <v>32</v>
      </c>
      <c r="C493">
        <v>1</v>
      </c>
      <c r="D493" t="s">
        <v>33</v>
      </c>
      <c r="E493" s="14" t="s">
        <v>57</v>
      </c>
      <c r="F493" s="15" t="s">
        <v>74</v>
      </c>
      <c r="G493" t="s">
        <v>77</v>
      </c>
      <c r="I493" t="s">
        <v>34</v>
      </c>
      <c r="J493" s="15" t="s">
        <v>151</v>
      </c>
      <c r="K493" t="s">
        <v>183</v>
      </c>
      <c r="L493" t="s">
        <v>184</v>
      </c>
      <c r="M493" t="s">
        <v>175</v>
      </c>
      <c r="N493" t="s">
        <v>176</v>
      </c>
      <c r="Q493" t="s">
        <v>196</v>
      </c>
      <c r="R493" t="s">
        <v>359</v>
      </c>
      <c r="T493" s="17" t="s">
        <v>426</v>
      </c>
      <c r="U493" t="s">
        <v>105</v>
      </c>
      <c r="V493">
        <v>1</v>
      </c>
      <c r="W493">
        <v>4.5999999999999996</v>
      </c>
      <c r="X493">
        <v>3.9</v>
      </c>
      <c r="Z493">
        <v>1</v>
      </c>
    </row>
    <row r="494" spans="1:26" x14ac:dyDescent="0.25">
      <c r="A494" t="s">
        <v>32</v>
      </c>
      <c r="C494">
        <v>1</v>
      </c>
      <c r="D494" t="s">
        <v>33</v>
      </c>
      <c r="E494" s="14" t="s">
        <v>57</v>
      </c>
      <c r="F494" s="15" t="s">
        <v>74</v>
      </c>
      <c r="G494" t="s">
        <v>77</v>
      </c>
      <c r="I494" t="s">
        <v>34</v>
      </c>
      <c r="J494" s="15" t="s">
        <v>151</v>
      </c>
      <c r="K494" t="s">
        <v>183</v>
      </c>
      <c r="L494" t="s">
        <v>184</v>
      </c>
      <c r="M494" t="s">
        <v>175</v>
      </c>
      <c r="N494" t="s">
        <v>176</v>
      </c>
      <c r="Q494" t="s">
        <v>48</v>
      </c>
      <c r="R494" t="s">
        <v>159</v>
      </c>
      <c r="T494" s="17" t="s">
        <v>160</v>
      </c>
      <c r="U494" t="s">
        <v>161</v>
      </c>
      <c r="V494">
        <v>1</v>
      </c>
      <c r="W494" s="12">
        <v>4.3</v>
      </c>
      <c r="X494" s="12">
        <v>4.2</v>
      </c>
      <c r="Y494" s="12"/>
    </row>
    <row r="495" spans="1:26" x14ac:dyDescent="0.25">
      <c r="A495" t="s">
        <v>32</v>
      </c>
      <c r="C495">
        <v>1</v>
      </c>
      <c r="D495" t="s">
        <v>33</v>
      </c>
      <c r="E495" s="14" t="s">
        <v>57</v>
      </c>
      <c r="F495" s="15" t="s">
        <v>74</v>
      </c>
      <c r="G495" t="s">
        <v>77</v>
      </c>
      <c r="I495" t="s">
        <v>34</v>
      </c>
      <c r="J495" s="15" t="s">
        <v>151</v>
      </c>
      <c r="K495" t="s">
        <v>183</v>
      </c>
      <c r="L495" t="s">
        <v>184</v>
      </c>
      <c r="M495" t="s">
        <v>175</v>
      </c>
      <c r="N495" t="s">
        <v>176</v>
      </c>
      <c r="Q495" t="s">
        <v>48</v>
      </c>
      <c r="R495" t="s">
        <v>159</v>
      </c>
      <c r="T495" s="17" t="s">
        <v>160</v>
      </c>
      <c r="U495" t="s">
        <v>161</v>
      </c>
      <c r="V495">
        <v>1</v>
      </c>
      <c r="W495" s="12">
        <v>4.7</v>
      </c>
      <c r="X495" s="12">
        <v>3.9</v>
      </c>
      <c r="Y495" s="12"/>
    </row>
    <row r="496" spans="1:26" x14ac:dyDescent="0.25">
      <c r="A496" t="s">
        <v>32</v>
      </c>
      <c r="C496">
        <v>1</v>
      </c>
      <c r="D496" t="s">
        <v>33</v>
      </c>
      <c r="E496" s="14" t="s">
        <v>57</v>
      </c>
      <c r="F496" s="15" t="s">
        <v>74</v>
      </c>
      <c r="G496" t="s">
        <v>77</v>
      </c>
      <c r="I496" t="s">
        <v>34</v>
      </c>
      <c r="J496" s="15" t="s">
        <v>151</v>
      </c>
      <c r="K496" t="s">
        <v>183</v>
      </c>
      <c r="L496" t="s">
        <v>184</v>
      </c>
      <c r="M496" t="s">
        <v>175</v>
      </c>
      <c r="N496" t="s">
        <v>176</v>
      </c>
      <c r="Q496" t="s">
        <v>48</v>
      </c>
      <c r="R496" t="s">
        <v>159</v>
      </c>
      <c r="T496" s="17" t="s">
        <v>160</v>
      </c>
      <c r="U496" t="s">
        <v>161</v>
      </c>
      <c r="V496">
        <v>1</v>
      </c>
      <c r="W496" s="12">
        <v>5.3</v>
      </c>
      <c r="X496" s="12">
        <v>4.3</v>
      </c>
      <c r="Y496" s="12"/>
    </row>
    <row r="497" spans="1:27" x14ac:dyDescent="0.25">
      <c r="A497" t="s">
        <v>32</v>
      </c>
      <c r="C497">
        <v>1</v>
      </c>
      <c r="D497" t="s">
        <v>33</v>
      </c>
      <c r="E497" s="14" t="s">
        <v>57</v>
      </c>
      <c r="F497" s="15" t="s">
        <v>74</v>
      </c>
      <c r="G497" t="s">
        <v>77</v>
      </c>
      <c r="I497" t="s">
        <v>34</v>
      </c>
      <c r="J497" s="15" t="s">
        <v>151</v>
      </c>
      <c r="K497" t="s">
        <v>183</v>
      </c>
      <c r="L497" t="s">
        <v>184</v>
      </c>
      <c r="M497" t="s">
        <v>175</v>
      </c>
      <c r="N497" t="s">
        <v>176</v>
      </c>
      <c r="Q497" t="s">
        <v>48</v>
      </c>
      <c r="R497" t="s">
        <v>159</v>
      </c>
      <c r="T497" s="17" t="s">
        <v>160</v>
      </c>
      <c r="U497" t="s">
        <v>161</v>
      </c>
      <c r="V497">
        <v>1</v>
      </c>
      <c r="W497" s="12">
        <v>5.0999999999999996</v>
      </c>
      <c r="X497" s="12">
        <v>4.2</v>
      </c>
      <c r="Y497" s="12"/>
      <c r="Z497" s="12">
        <v>8</v>
      </c>
    </row>
    <row r="498" spans="1:27" x14ac:dyDescent="0.25">
      <c r="A498" t="s">
        <v>32</v>
      </c>
      <c r="C498">
        <v>1</v>
      </c>
      <c r="D498" t="s">
        <v>33</v>
      </c>
      <c r="E498" s="14" t="s">
        <v>57</v>
      </c>
      <c r="F498" s="15" t="s">
        <v>74</v>
      </c>
      <c r="G498" t="s">
        <v>77</v>
      </c>
      <c r="I498" t="s">
        <v>34</v>
      </c>
      <c r="J498" s="15" t="s">
        <v>151</v>
      </c>
      <c r="K498" t="s">
        <v>183</v>
      </c>
      <c r="L498" t="s">
        <v>184</v>
      </c>
      <c r="M498" t="s">
        <v>175</v>
      </c>
      <c r="N498" t="s">
        <v>176</v>
      </c>
      <c r="Q498" t="s">
        <v>48</v>
      </c>
      <c r="R498" t="s">
        <v>159</v>
      </c>
      <c r="T498" s="17" t="s">
        <v>160</v>
      </c>
      <c r="U498" t="s">
        <v>161</v>
      </c>
      <c r="V498">
        <v>1</v>
      </c>
      <c r="W498" s="12">
        <v>5.3</v>
      </c>
      <c r="X498" s="12">
        <v>4.2</v>
      </c>
      <c r="Y498" s="12"/>
    </row>
    <row r="499" spans="1:27" x14ac:dyDescent="0.25">
      <c r="A499" t="s">
        <v>32</v>
      </c>
      <c r="C499">
        <v>1</v>
      </c>
      <c r="D499" t="s">
        <v>33</v>
      </c>
      <c r="E499" s="14" t="s">
        <v>57</v>
      </c>
      <c r="F499" s="15" t="s">
        <v>74</v>
      </c>
      <c r="G499" t="s">
        <v>77</v>
      </c>
      <c r="I499" t="s">
        <v>34</v>
      </c>
      <c r="J499" s="15" t="s">
        <v>151</v>
      </c>
      <c r="K499" t="s">
        <v>183</v>
      </c>
      <c r="L499" t="s">
        <v>184</v>
      </c>
      <c r="M499" t="s">
        <v>175</v>
      </c>
      <c r="N499" t="s">
        <v>176</v>
      </c>
      <c r="Q499" t="s">
        <v>48</v>
      </c>
      <c r="R499" t="s">
        <v>159</v>
      </c>
      <c r="T499" s="17" t="s">
        <v>160</v>
      </c>
      <c r="U499" t="s">
        <v>161</v>
      </c>
      <c r="V499">
        <v>1</v>
      </c>
      <c r="W499" s="12">
        <v>5</v>
      </c>
      <c r="X499" s="12">
        <v>4.0999999999999996</v>
      </c>
      <c r="Y499" s="12"/>
    </row>
    <row r="500" spans="1:27" x14ac:dyDescent="0.25">
      <c r="A500" t="s">
        <v>32</v>
      </c>
      <c r="C500">
        <v>1</v>
      </c>
      <c r="D500" t="s">
        <v>33</v>
      </c>
      <c r="E500" s="14" t="s">
        <v>57</v>
      </c>
      <c r="F500" s="15" t="s">
        <v>74</v>
      </c>
      <c r="G500" t="s">
        <v>77</v>
      </c>
      <c r="I500" t="s">
        <v>34</v>
      </c>
      <c r="J500" s="15" t="s">
        <v>151</v>
      </c>
      <c r="K500" t="s">
        <v>183</v>
      </c>
      <c r="L500" t="s">
        <v>184</v>
      </c>
      <c r="M500" t="s">
        <v>175</v>
      </c>
      <c r="N500" t="s">
        <v>176</v>
      </c>
      <c r="Q500" t="s">
        <v>48</v>
      </c>
      <c r="R500" t="s">
        <v>159</v>
      </c>
      <c r="T500" s="17" t="s">
        <v>160</v>
      </c>
      <c r="U500" t="s">
        <v>161</v>
      </c>
      <c r="V500">
        <v>1</v>
      </c>
      <c r="W500" s="12">
        <v>5</v>
      </c>
      <c r="X500" s="12">
        <v>4.2</v>
      </c>
      <c r="Y500" s="12"/>
    </row>
    <row r="501" spans="1:27" x14ac:dyDescent="0.25">
      <c r="A501" t="s">
        <v>32</v>
      </c>
      <c r="C501">
        <v>1</v>
      </c>
      <c r="D501" t="s">
        <v>33</v>
      </c>
      <c r="E501" s="14" t="s">
        <v>57</v>
      </c>
      <c r="F501" s="15" t="s">
        <v>74</v>
      </c>
      <c r="G501" t="s">
        <v>77</v>
      </c>
      <c r="I501" t="s">
        <v>34</v>
      </c>
      <c r="J501" s="15" t="s">
        <v>151</v>
      </c>
      <c r="K501" t="s">
        <v>183</v>
      </c>
      <c r="L501" t="s">
        <v>184</v>
      </c>
      <c r="M501" t="s">
        <v>175</v>
      </c>
      <c r="N501" t="s">
        <v>176</v>
      </c>
      <c r="Q501" t="s">
        <v>196</v>
      </c>
      <c r="R501" t="s">
        <v>416</v>
      </c>
      <c r="T501" s="17" t="s">
        <v>415</v>
      </c>
      <c r="U501" t="s">
        <v>105</v>
      </c>
      <c r="V501">
        <v>1</v>
      </c>
      <c r="W501">
        <v>10.8</v>
      </c>
      <c r="X501">
        <v>9.3000000000000007</v>
      </c>
      <c r="Z501">
        <v>20</v>
      </c>
      <c r="AA501" t="s">
        <v>174</v>
      </c>
    </row>
    <row r="502" spans="1:27" x14ac:dyDescent="0.25">
      <c r="A502" t="s">
        <v>32</v>
      </c>
      <c r="C502">
        <v>1</v>
      </c>
      <c r="D502" t="s">
        <v>33</v>
      </c>
      <c r="E502" s="14" t="s">
        <v>57</v>
      </c>
      <c r="F502" s="15" t="s">
        <v>74</v>
      </c>
      <c r="G502" t="s">
        <v>77</v>
      </c>
      <c r="I502" t="s">
        <v>34</v>
      </c>
      <c r="J502" s="15" t="s">
        <v>151</v>
      </c>
      <c r="K502" t="s">
        <v>183</v>
      </c>
      <c r="L502" t="s">
        <v>184</v>
      </c>
      <c r="M502" t="s">
        <v>175</v>
      </c>
      <c r="N502" t="s">
        <v>176</v>
      </c>
      <c r="Q502" t="s">
        <v>37</v>
      </c>
      <c r="R502" t="s">
        <v>143</v>
      </c>
      <c r="T502" s="17" t="s">
        <v>141</v>
      </c>
      <c r="U502" t="s">
        <v>142</v>
      </c>
      <c r="V502">
        <v>1</v>
      </c>
      <c r="W502">
        <v>15.5</v>
      </c>
      <c r="X502">
        <v>13</v>
      </c>
      <c r="Z502">
        <v>49</v>
      </c>
      <c r="AA502" t="s">
        <v>38</v>
      </c>
    </row>
    <row r="503" spans="1:27" x14ac:dyDescent="0.25">
      <c r="A503" t="s">
        <v>32</v>
      </c>
      <c r="C503">
        <v>1</v>
      </c>
      <c r="D503" t="s">
        <v>33</v>
      </c>
      <c r="E503" s="14" t="s">
        <v>57</v>
      </c>
      <c r="F503" s="15" t="s">
        <v>74</v>
      </c>
      <c r="G503" t="s">
        <v>77</v>
      </c>
      <c r="I503" t="s">
        <v>34</v>
      </c>
      <c r="J503" s="15" t="s">
        <v>151</v>
      </c>
      <c r="K503" t="s">
        <v>183</v>
      </c>
      <c r="L503" t="s">
        <v>184</v>
      </c>
      <c r="M503" t="s">
        <v>175</v>
      </c>
      <c r="N503" t="s">
        <v>176</v>
      </c>
      <c r="Q503" t="s">
        <v>47</v>
      </c>
      <c r="R503" t="s">
        <v>94</v>
      </c>
      <c r="T503" s="17" t="s">
        <v>96</v>
      </c>
      <c r="U503" t="s">
        <v>95</v>
      </c>
      <c r="V503">
        <v>1</v>
      </c>
      <c r="W503">
        <v>14.7</v>
      </c>
      <c r="X503">
        <v>12.2</v>
      </c>
      <c r="Z503">
        <v>36</v>
      </c>
      <c r="AA503" t="s">
        <v>50</v>
      </c>
    </row>
    <row r="504" spans="1:27" x14ac:dyDescent="0.25">
      <c r="A504" t="s">
        <v>32</v>
      </c>
      <c r="C504">
        <v>4</v>
      </c>
      <c r="D504" t="s">
        <v>33</v>
      </c>
      <c r="E504" s="14" t="s">
        <v>56</v>
      </c>
      <c r="F504" s="15" t="s">
        <v>74</v>
      </c>
      <c r="G504" t="s">
        <v>77</v>
      </c>
      <c r="I504" t="s">
        <v>34</v>
      </c>
      <c r="J504" s="15" t="s">
        <v>151</v>
      </c>
      <c r="K504" t="s">
        <v>183</v>
      </c>
      <c r="L504" t="s">
        <v>184</v>
      </c>
      <c r="M504" t="s">
        <v>177</v>
      </c>
      <c r="N504" t="s">
        <v>178</v>
      </c>
      <c r="Q504" t="s">
        <v>425</v>
      </c>
      <c r="R504" t="s">
        <v>46</v>
      </c>
      <c r="T504" s="17" t="s">
        <v>302</v>
      </c>
      <c r="U504" t="s">
        <v>93</v>
      </c>
      <c r="V504">
        <v>1</v>
      </c>
      <c r="W504">
        <v>4.5999999999999996</v>
      </c>
      <c r="Z504">
        <v>52</v>
      </c>
    </row>
    <row r="505" spans="1:27" x14ac:dyDescent="0.25">
      <c r="A505" t="s">
        <v>32</v>
      </c>
      <c r="C505">
        <v>4</v>
      </c>
      <c r="D505" t="s">
        <v>33</v>
      </c>
      <c r="E505" s="14" t="s">
        <v>56</v>
      </c>
      <c r="F505" s="15" t="s">
        <v>74</v>
      </c>
      <c r="G505" t="s">
        <v>77</v>
      </c>
      <c r="I505" t="s">
        <v>34</v>
      </c>
      <c r="J505" s="15" t="s">
        <v>151</v>
      </c>
      <c r="K505" t="s">
        <v>183</v>
      </c>
      <c r="L505" t="s">
        <v>184</v>
      </c>
      <c r="M505" t="s">
        <v>177</v>
      </c>
      <c r="N505" t="s">
        <v>178</v>
      </c>
      <c r="Q505" t="s">
        <v>86</v>
      </c>
      <c r="R505" t="s">
        <v>412</v>
      </c>
      <c r="T505" s="17" t="s">
        <v>413</v>
      </c>
      <c r="U505" t="s">
        <v>414</v>
      </c>
      <c r="Z505">
        <v>14</v>
      </c>
    </row>
    <row r="506" spans="1:27" x14ac:dyDescent="0.25">
      <c r="A506" t="s">
        <v>32</v>
      </c>
      <c r="C506">
        <v>4</v>
      </c>
      <c r="D506" t="s">
        <v>33</v>
      </c>
      <c r="E506" s="14" t="s">
        <v>56</v>
      </c>
      <c r="F506" s="15" t="s">
        <v>74</v>
      </c>
      <c r="G506" t="s">
        <v>77</v>
      </c>
      <c r="I506" t="s">
        <v>34</v>
      </c>
      <c r="J506" s="15" t="s">
        <v>151</v>
      </c>
      <c r="K506" t="s">
        <v>183</v>
      </c>
      <c r="L506" t="s">
        <v>184</v>
      </c>
      <c r="M506" t="s">
        <v>177</v>
      </c>
      <c r="N506" t="s">
        <v>178</v>
      </c>
      <c r="Q506" t="s">
        <v>85</v>
      </c>
      <c r="R506" t="s">
        <v>100</v>
      </c>
      <c r="T506" s="17" t="s">
        <v>91</v>
      </c>
      <c r="U506" t="s">
        <v>92</v>
      </c>
      <c r="V506">
        <v>1</v>
      </c>
      <c r="Z506">
        <v>2</v>
      </c>
    </row>
    <row r="507" spans="1:27" x14ac:dyDescent="0.25">
      <c r="A507" t="s">
        <v>32</v>
      </c>
      <c r="C507">
        <v>4</v>
      </c>
      <c r="D507" t="s">
        <v>33</v>
      </c>
      <c r="E507" s="14" t="s">
        <v>56</v>
      </c>
      <c r="F507" s="15" t="s">
        <v>74</v>
      </c>
      <c r="G507" t="s">
        <v>77</v>
      </c>
      <c r="I507" t="s">
        <v>34</v>
      </c>
      <c r="J507" s="15" t="s">
        <v>151</v>
      </c>
      <c r="K507" t="s">
        <v>183</v>
      </c>
      <c r="L507" t="s">
        <v>184</v>
      </c>
      <c r="M507" t="s">
        <v>177</v>
      </c>
      <c r="N507" t="s">
        <v>178</v>
      </c>
      <c r="Q507" t="s">
        <v>85</v>
      </c>
      <c r="R507" t="s">
        <v>100</v>
      </c>
      <c r="T507" s="17" t="s">
        <v>91</v>
      </c>
      <c r="U507" t="s">
        <v>92</v>
      </c>
      <c r="V507">
        <v>1</v>
      </c>
      <c r="Z507">
        <v>1</v>
      </c>
    </row>
    <row r="508" spans="1:27" x14ac:dyDescent="0.25">
      <c r="A508" t="s">
        <v>32</v>
      </c>
      <c r="C508">
        <v>4</v>
      </c>
      <c r="D508" t="s">
        <v>33</v>
      </c>
      <c r="E508" s="14" t="s">
        <v>56</v>
      </c>
      <c r="F508" s="15" t="s">
        <v>74</v>
      </c>
      <c r="G508" t="s">
        <v>77</v>
      </c>
      <c r="I508" t="s">
        <v>34</v>
      </c>
      <c r="J508" s="15" t="s">
        <v>151</v>
      </c>
      <c r="K508" t="s">
        <v>183</v>
      </c>
      <c r="L508" t="s">
        <v>184</v>
      </c>
      <c r="M508" t="s">
        <v>177</v>
      </c>
      <c r="N508" t="s">
        <v>178</v>
      </c>
      <c r="Q508" t="s">
        <v>85</v>
      </c>
      <c r="R508" t="s">
        <v>100</v>
      </c>
      <c r="T508" s="17" t="s">
        <v>91</v>
      </c>
      <c r="U508" t="s">
        <v>92</v>
      </c>
      <c r="V508">
        <v>1</v>
      </c>
      <c r="Z508">
        <v>1</v>
      </c>
    </row>
    <row r="509" spans="1:27" x14ac:dyDescent="0.25">
      <c r="A509" t="s">
        <v>32</v>
      </c>
      <c r="C509">
        <v>4</v>
      </c>
      <c r="D509" t="s">
        <v>33</v>
      </c>
      <c r="E509" s="14" t="s">
        <v>56</v>
      </c>
      <c r="F509" s="15" t="s">
        <v>74</v>
      </c>
      <c r="G509" t="s">
        <v>77</v>
      </c>
      <c r="I509" t="s">
        <v>34</v>
      </c>
      <c r="J509" s="15" t="s">
        <v>151</v>
      </c>
      <c r="K509" t="s">
        <v>183</v>
      </c>
      <c r="L509" t="s">
        <v>184</v>
      </c>
      <c r="M509" t="s">
        <v>177</v>
      </c>
      <c r="N509" t="s">
        <v>178</v>
      </c>
      <c r="Q509" t="s">
        <v>37</v>
      </c>
      <c r="R509" t="s">
        <v>143</v>
      </c>
      <c r="T509" s="17" t="s">
        <v>141</v>
      </c>
      <c r="U509" t="s">
        <v>142</v>
      </c>
      <c r="V509">
        <v>1</v>
      </c>
      <c r="W509">
        <v>5.7</v>
      </c>
      <c r="X509">
        <v>4.2</v>
      </c>
      <c r="Z509">
        <v>0.5</v>
      </c>
    </row>
    <row r="510" spans="1:27" x14ac:dyDescent="0.25">
      <c r="A510" t="s">
        <v>32</v>
      </c>
      <c r="C510">
        <v>4</v>
      </c>
      <c r="D510" t="s">
        <v>33</v>
      </c>
      <c r="E510" s="14" t="s">
        <v>56</v>
      </c>
      <c r="F510" s="15" t="s">
        <v>74</v>
      </c>
      <c r="G510" t="s">
        <v>77</v>
      </c>
      <c r="I510" t="s">
        <v>34</v>
      </c>
      <c r="J510" s="15" t="s">
        <v>151</v>
      </c>
      <c r="K510" t="s">
        <v>183</v>
      </c>
      <c r="L510" t="s">
        <v>184</v>
      </c>
      <c r="M510" t="s">
        <v>177</v>
      </c>
      <c r="N510" t="s">
        <v>178</v>
      </c>
      <c r="Q510" t="s">
        <v>86</v>
      </c>
      <c r="R510" t="s">
        <v>412</v>
      </c>
      <c r="T510" s="17" t="s">
        <v>413</v>
      </c>
      <c r="U510" t="s">
        <v>414</v>
      </c>
      <c r="Z510">
        <v>5</v>
      </c>
    </row>
    <row r="511" spans="1:27" x14ac:dyDescent="0.25">
      <c r="A511" t="s">
        <v>32</v>
      </c>
      <c r="C511">
        <v>4</v>
      </c>
      <c r="D511" t="s">
        <v>33</v>
      </c>
      <c r="E511" s="14" t="s">
        <v>56</v>
      </c>
      <c r="F511" s="15" t="s">
        <v>74</v>
      </c>
      <c r="G511" t="s">
        <v>77</v>
      </c>
      <c r="I511" t="s">
        <v>34</v>
      </c>
      <c r="J511" s="15" t="s">
        <v>151</v>
      </c>
      <c r="K511" t="s">
        <v>183</v>
      </c>
      <c r="L511" t="s">
        <v>184</v>
      </c>
      <c r="M511" t="s">
        <v>177</v>
      </c>
      <c r="N511" t="s">
        <v>178</v>
      </c>
      <c r="Q511" t="s">
        <v>85</v>
      </c>
      <c r="R511" t="s">
        <v>100</v>
      </c>
      <c r="T511" s="17" t="s">
        <v>91</v>
      </c>
      <c r="U511" t="s">
        <v>92</v>
      </c>
      <c r="V511">
        <v>1</v>
      </c>
      <c r="Z511">
        <v>2</v>
      </c>
    </row>
    <row r="512" spans="1:27" x14ac:dyDescent="0.25">
      <c r="A512" t="s">
        <v>32</v>
      </c>
      <c r="C512">
        <v>5</v>
      </c>
      <c r="D512" t="s">
        <v>33</v>
      </c>
      <c r="E512" s="14" t="s">
        <v>56</v>
      </c>
      <c r="F512" s="15" t="s">
        <v>74</v>
      </c>
      <c r="G512" t="s">
        <v>77</v>
      </c>
      <c r="H512" t="s">
        <v>254</v>
      </c>
      <c r="I512" t="s">
        <v>188</v>
      </c>
      <c r="J512" s="15" t="s">
        <v>151</v>
      </c>
      <c r="K512" t="s">
        <v>183</v>
      </c>
      <c r="L512" t="s">
        <v>184</v>
      </c>
      <c r="M512" t="s">
        <v>177</v>
      </c>
      <c r="N512" t="s">
        <v>178</v>
      </c>
      <c r="Q512" t="s">
        <v>186</v>
      </c>
      <c r="R512" t="s">
        <v>423</v>
      </c>
      <c r="S512" t="s">
        <v>41</v>
      </c>
      <c r="T512" s="17" t="s">
        <v>138</v>
      </c>
      <c r="U512" t="s">
        <v>140</v>
      </c>
      <c r="V512">
        <v>1</v>
      </c>
      <c r="W512">
        <v>5.5</v>
      </c>
    </row>
    <row r="513" spans="1:27" x14ac:dyDescent="0.25">
      <c r="A513" t="s">
        <v>32</v>
      </c>
      <c r="C513">
        <v>6</v>
      </c>
      <c r="D513" t="s">
        <v>33</v>
      </c>
      <c r="E513" s="14" t="s">
        <v>56</v>
      </c>
      <c r="F513" s="15" t="s">
        <v>74</v>
      </c>
      <c r="G513" t="s">
        <v>77</v>
      </c>
      <c r="H513" t="s">
        <v>255</v>
      </c>
      <c r="I513" t="s">
        <v>291</v>
      </c>
      <c r="J513" s="15" t="s">
        <v>151</v>
      </c>
      <c r="K513" t="s">
        <v>183</v>
      </c>
      <c r="L513" t="s">
        <v>184</v>
      </c>
      <c r="M513" t="s">
        <v>177</v>
      </c>
      <c r="N513" t="s">
        <v>178</v>
      </c>
      <c r="Q513" t="s">
        <v>186</v>
      </c>
      <c r="R513" t="s">
        <v>423</v>
      </c>
      <c r="S513" t="s">
        <v>41</v>
      </c>
      <c r="T513" s="17" t="s">
        <v>138</v>
      </c>
      <c r="U513" t="s">
        <v>140</v>
      </c>
      <c r="V513">
        <v>1</v>
      </c>
      <c r="W513">
        <v>5.3</v>
      </c>
    </row>
    <row r="514" spans="1:27" x14ac:dyDescent="0.25">
      <c r="A514" t="s">
        <v>32</v>
      </c>
      <c r="C514">
        <v>7</v>
      </c>
      <c r="D514" t="s">
        <v>33</v>
      </c>
      <c r="E514" s="14" t="s">
        <v>56</v>
      </c>
      <c r="F514" s="15" t="s">
        <v>74</v>
      </c>
      <c r="G514" t="s">
        <v>77</v>
      </c>
      <c r="H514" t="s">
        <v>256</v>
      </c>
      <c r="I514" t="s">
        <v>241</v>
      </c>
      <c r="J514" s="15" t="s">
        <v>151</v>
      </c>
      <c r="K514" t="s">
        <v>183</v>
      </c>
      <c r="L514" t="s">
        <v>184</v>
      </c>
      <c r="M514" t="s">
        <v>177</v>
      </c>
      <c r="N514" t="s">
        <v>178</v>
      </c>
      <c r="Q514" t="s">
        <v>186</v>
      </c>
      <c r="R514" t="s">
        <v>423</v>
      </c>
      <c r="S514" t="s">
        <v>41</v>
      </c>
      <c r="T514" s="17" t="s">
        <v>138</v>
      </c>
      <c r="U514" t="s">
        <v>140</v>
      </c>
      <c r="V514">
        <v>1</v>
      </c>
      <c r="W514">
        <v>5.4</v>
      </c>
    </row>
    <row r="515" spans="1:27" x14ac:dyDescent="0.25">
      <c r="A515" t="s">
        <v>32</v>
      </c>
      <c r="B515" t="s">
        <v>187</v>
      </c>
      <c r="C515">
        <v>4</v>
      </c>
      <c r="D515" t="s">
        <v>33</v>
      </c>
      <c r="E515" s="14" t="s">
        <v>226</v>
      </c>
      <c r="F515" s="15" t="s">
        <v>185</v>
      </c>
      <c r="G515" t="s">
        <v>77</v>
      </c>
      <c r="I515" t="s">
        <v>188</v>
      </c>
      <c r="J515" s="15" t="s">
        <v>129</v>
      </c>
      <c r="K515" t="s">
        <v>197</v>
      </c>
      <c r="L515" t="s">
        <v>198</v>
      </c>
      <c r="M515" t="s">
        <v>189</v>
      </c>
      <c r="N515" t="s">
        <v>190</v>
      </c>
      <c r="Q515" t="s">
        <v>86</v>
      </c>
      <c r="R515" t="s">
        <v>412</v>
      </c>
      <c r="T515" s="17" t="s">
        <v>413</v>
      </c>
      <c r="U515" t="s">
        <v>414</v>
      </c>
      <c r="Z515">
        <v>663</v>
      </c>
    </row>
    <row r="516" spans="1:27" x14ac:dyDescent="0.25">
      <c r="A516" t="s">
        <v>32</v>
      </c>
      <c r="B516" t="s">
        <v>187</v>
      </c>
      <c r="C516">
        <v>4</v>
      </c>
      <c r="D516" t="s">
        <v>33</v>
      </c>
      <c r="E516" s="14" t="s">
        <v>226</v>
      </c>
      <c r="F516" s="15" t="s">
        <v>185</v>
      </c>
      <c r="G516" t="s">
        <v>77</v>
      </c>
      <c r="I516" t="s">
        <v>188</v>
      </c>
      <c r="J516" s="15" t="s">
        <v>129</v>
      </c>
      <c r="K516" t="s">
        <v>197</v>
      </c>
      <c r="L516" t="s">
        <v>198</v>
      </c>
      <c r="M516" t="s">
        <v>189</v>
      </c>
      <c r="N516" t="s">
        <v>190</v>
      </c>
      <c r="Q516" t="s">
        <v>85</v>
      </c>
      <c r="R516" t="s">
        <v>100</v>
      </c>
      <c r="T516" s="17" t="s">
        <v>91</v>
      </c>
      <c r="U516" t="s">
        <v>92</v>
      </c>
      <c r="V516">
        <v>1</v>
      </c>
      <c r="Z516">
        <v>10</v>
      </c>
    </row>
    <row r="517" spans="1:27" x14ac:dyDescent="0.25">
      <c r="A517" t="s">
        <v>32</v>
      </c>
      <c r="B517" t="s">
        <v>187</v>
      </c>
      <c r="C517">
        <v>4</v>
      </c>
      <c r="D517" t="s">
        <v>33</v>
      </c>
      <c r="E517" s="14" t="s">
        <v>226</v>
      </c>
      <c r="F517" s="15" t="s">
        <v>185</v>
      </c>
      <c r="G517" t="s">
        <v>77</v>
      </c>
      <c r="I517" t="s">
        <v>188</v>
      </c>
      <c r="J517" s="15" t="s">
        <v>129</v>
      </c>
      <c r="K517" t="s">
        <v>197</v>
      </c>
      <c r="L517" t="s">
        <v>198</v>
      </c>
      <c r="M517" t="s">
        <v>189</v>
      </c>
      <c r="N517" t="s">
        <v>190</v>
      </c>
      <c r="Q517" t="s">
        <v>85</v>
      </c>
      <c r="R517" t="s">
        <v>100</v>
      </c>
      <c r="T517" s="17" t="s">
        <v>91</v>
      </c>
      <c r="U517" t="s">
        <v>92</v>
      </c>
      <c r="V517">
        <v>1</v>
      </c>
      <c r="Z517">
        <v>5</v>
      </c>
    </row>
    <row r="518" spans="1:27" x14ac:dyDescent="0.25">
      <c r="A518" t="s">
        <v>32</v>
      </c>
      <c r="B518" t="s">
        <v>187</v>
      </c>
      <c r="C518">
        <v>4</v>
      </c>
      <c r="D518" t="s">
        <v>33</v>
      </c>
      <c r="E518" s="14" t="s">
        <v>226</v>
      </c>
      <c r="F518" s="15" t="s">
        <v>185</v>
      </c>
      <c r="G518" t="s">
        <v>77</v>
      </c>
      <c r="I518" t="s">
        <v>188</v>
      </c>
      <c r="J518" s="15" t="s">
        <v>129</v>
      </c>
      <c r="K518" t="s">
        <v>197</v>
      </c>
      <c r="L518" t="s">
        <v>198</v>
      </c>
      <c r="M518" t="s">
        <v>189</v>
      </c>
      <c r="N518" t="s">
        <v>190</v>
      </c>
      <c r="Q518" t="s">
        <v>85</v>
      </c>
      <c r="R518" t="s">
        <v>100</v>
      </c>
      <c r="T518" s="17" t="s">
        <v>91</v>
      </c>
      <c r="U518" t="s">
        <v>92</v>
      </c>
      <c r="V518">
        <v>1</v>
      </c>
      <c r="Z518">
        <v>3</v>
      </c>
    </row>
    <row r="519" spans="1:27" x14ac:dyDescent="0.25">
      <c r="A519" t="s">
        <v>32</v>
      </c>
      <c r="B519" t="s">
        <v>187</v>
      </c>
      <c r="C519">
        <v>4</v>
      </c>
      <c r="D519" t="s">
        <v>33</v>
      </c>
      <c r="E519" s="14" t="s">
        <v>226</v>
      </c>
      <c r="F519" s="15" t="s">
        <v>185</v>
      </c>
      <c r="G519" t="s">
        <v>77</v>
      </c>
      <c r="I519" t="s">
        <v>188</v>
      </c>
      <c r="J519" s="15" t="s">
        <v>129</v>
      </c>
      <c r="K519" t="s">
        <v>197</v>
      </c>
      <c r="L519" t="s">
        <v>198</v>
      </c>
      <c r="M519" t="s">
        <v>189</v>
      </c>
      <c r="N519" t="s">
        <v>190</v>
      </c>
      <c r="Q519" t="s">
        <v>196</v>
      </c>
      <c r="R519" t="s">
        <v>359</v>
      </c>
      <c r="T519" s="17" t="s">
        <v>426</v>
      </c>
      <c r="U519" t="s">
        <v>105</v>
      </c>
      <c r="V519">
        <v>1</v>
      </c>
      <c r="W519">
        <v>12.1</v>
      </c>
      <c r="X519">
        <v>10</v>
      </c>
      <c r="Y519">
        <v>4</v>
      </c>
      <c r="Z519">
        <v>32</v>
      </c>
      <c r="AA519" t="s">
        <v>50</v>
      </c>
    </row>
    <row r="520" spans="1:27" x14ac:dyDescent="0.25">
      <c r="A520" t="s">
        <v>32</v>
      </c>
      <c r="B520" t="s">
        <v>187</v>
      </c>
      <c r="C520">
        <v>4</v>
      </c>
      <c r="D520" t="s">
        <v>33</v>
      </c>
      <c r="E520" s="14" t="s">
        <v>226</v>
      </c>
      <c r="F520" s="15" t="s">
        <v>185</v>
      </c>
      <c r="G520" t="s">
        <v>77</v>
      </c>
      <c r="I520" t="s">
        <v>188</v>
      </c>
      <c r="J520" s="15" t="s">
        <v>129</v>
      </c>
      <c r="K520" t="s">
        <v>197</v>
      </c>
      <c r="L520" t="s">
        <v>198</v>
      </c>
      <c r="M520" t="s">
        <v>189</v>
      </c>
      <c r="N520" t="s">
        <v>190</v>
      </c>
      <c r="Q520" t="s">
        <v>196</v>
      </c>
      <c r="R520" t="s">
        <v>359</v>
      </c>
      <c r="T520" s="17" t="s">
        <v>426</v>
      </c>
      <c r="U520" t="s">
        <v>105</v>
      </c>
      <c r="V520">
        <v>1</v>
      </c>
      <c r="W520">
        <v>9.3000000000000007</v>
      </c>
      <c r="X520">
        <v>7.3</v>
      </c>
      <c r="Y520">
        <v>2.9</v>
      </c>
      <c r="Z520">
        <v>13</v>
      </c>
      <c r="AA520" t="s">
        <v>38</v>
      </c>
    </row>
    <row r="521" spans="1:27" x14ac:dyDescent="0.25">
      <c r="A521" t="s">
        <v>32</v>
      </c>
      <c r="B521" t="s">
        <v>187</v>
      </c>
      <c r="C521">
        <v>4</v>
      </c>
      <c r="D521" t="s">
        <v>33</v>
      </c>
      <c r="E521" s="14" t="s">
        <v>226</v>
      </c>
      <c r="F521" s="15" t="s">
        <v>185</v>
      </c>
      <c r="G521" t="s">
        <v>77</v>
      </c>
      <c r="I521" t="s">
        <v>188</v>
      </c>
      <c r="J521" s="15" t="s">
        <v>129</v>
      </c>
      <c r="K521" t="s">
        <v>197</v>
      </c>
      <c r="L521" t="s">
        <v>198</v>
      </c>
      <c r="M521" t="s">
        <v>189</v>
      </c>
      <c r="N521" t="s">
        <v>190</v>
      </c>
      <c r="Q521" t="s">
        <v>196</v>
      </c>
      <c r="R521" t="s">
        <v>359</v>
      </c>
      <c r="T521" s="17" t="s">
        <v>426</v>
      </c>
      <c r="U521" t="s">
        <v>105</v>
      </c>
      <c r="V521">
        <v>1</v>
      </c>
      <c r="W521">
        <v>7.5</v>
      </c>
      <c r="X521">
        <v>6</v>
      </c>
      <c r="Y521">
        <v>2.2000000000000002</v>
      </c>
      <c r="Z521">
        <v>7</v>
      </c>
      <c r="AA521" t="s">
        <v>50</v>
      </c>
    </row>
    <row r="522" spans="1:27" x14ac:dyDescent="0.25">
      <c r="A522" t="s">
        <v>32</v>
      </c>
      <c r="B522" t="s">
        <v>187</v>
      </c>
      <c r="C522">
        <v>4</v>
      </c>
      <c r="D522" t="s">
        <v>33</v>
      </c>
      <c r="E522" s="14" t="s">
        <v>226</v>
      </c>
      <c r="F522" s="15" t="s">
        <v>185</v>
      </c>
      <c r="G522" t="s">
        <v>77</v>
      </c>
      <c r="I522" t="s">
        <v>188</v>
      </c>
      <c r="J522" s="15" t="s">
        <v>129</v>
      </c>
      <c r="K522" t="s">
        <v>197</v>
      </c>
      <c r="L522" t="s">
        <v>198</v>
      </c>
      <c r="M522" t="s">
        <v>189</v>
      </c>
      <c r="N522" t="s">
        <v>190</v>
      </c>
      <c r="Q522" t="s">
        <v>37</v>
      </c>
      <c r="R522" t="s">
        <v>143</v>
      </c>
      <c r="T522" s="17" t="s">
        <v>141</v>
      </c>
      <c r="U522" t="s">
        <v>142</v>
      </c>
      <c r="V522">
        <v>1</v>
      </c>
      <c r="W522">
        <v>21</v>
      </c>
      <c r="X522">
        <v>17.399999999999999</v>
      </c>
      <c r="Y522">
        <v>3.5</v>
      </c>
      <c r="Z522">
        <v>77</v>
      </c>
      <c r="AA522" t="s">
        <v>38</v>
      </c>
    </row>
    <row r="523" spans="1:27" x14ac:dyDescent="0.25">
      <c r="A523" t="s">
        <v>32</v>
      </c>
      <c r="B523" t="s">
        <v>187</v>
      </c>
      <c r="C523">
        <v>4</v>
      </c>
      <c r="D523" t="s">
        <v>33</v>
      </c>
      <c r="E523" s="14" t="s">
        <v>226</v>
      </c>
      <c r="F523" s="15" t="s">
        <v>185</v>
      </c>
      <c r="G523" t="s">
        <v>77</v>
      </c>
      <c r="I523" t="s">
        <v>188</v>
      </c>
      <c r="J523" s="15" t="s">
        <v>129</v>
      </c>
      <c r="K523" t="s">
        <v>197</v>
      </c>
      <c r="L523" t="s">
        <v>198</v>
      </c>
      <c r="M523" t="s">
        <v>189</v>
      </c>
      <c r="N523" t="s">
        <v>190</v>
      </c>
      <c r="Q523" t="s">
        <v>37</v>
      </c>
      <c r="R523" t="s">
        <v>143</v>
      </c>
      <c r="T523" s="17" t="s">
        <v>141</v>
      </c>
      <c r="U523" t="s">
        <v>142</v>
      </c>
      <c r="V523">
        <v>1</v>
      </c>
      <c r="W523">
        <v>19</v>
      </c>
      <c r="X523">
        <v>16.2</v>
      </c>
      <c r="Y523">
        <v>3</v>
      </c>
      <c r="Z523">
        <v>64</v>
      </c>
      <c r="AA523" t="s">
        <v>38</v>
      </c>
    </row>
    <row r="524" spans="1:27" x14ac:dyDescent="0.25">
      <c r="A524" t="s">
        <v>32</v>
      </c>
      <c r="B524" t="s">
        <v>187</v>
      </c>
      <c r="C524">
        <v>4</v>
      </c>
      <c r="D524" t="s">
        <v>33</v>
      </c>
      <c r="E524" s="14" t="s">
        <v>226</v>
      </c>
      <c r="F524" s="15" t="s">
        <v>185</v>
      </c>
      <c r="G524" t="s">
        <v>77</v>
      </c>
      <c r="I524" t="s">
        <v>188</v>
      </c>
      <c r="J524" s="15" t="s">
        <v>129</v>
      </c>
      <c r="K524" t="s">
        <v>197</v>
      </c>
      <c r="L524" t="s">
        <v>198</v>
      </c>
      <c r="M524" t="s">
        <v>189</v>
      </c>
      <c r="N524" t="s">
        <v>190</v>
      </c>
      <c r="Q524" t="s">
        <v>37</v>
      </c>
      <c r="R524" t="s">
        <v>143</v>
      </c>
      <c r="T524" s="17" t="s">
        <v>141</v>
      </c>
      <c r="U524" t="s">
        <v>142</v>
      </c>
      <c r="V524">
        <v>1</v>
      </c>
      <c r="W524">
        <v>17.2</v>
      </c>
      <c r="X524">
        <v>14.1</v>
      </c>
      <c r="Y524">
        <v>2.6</v>
      </c>
      <c r="Z524">
        <v>53</v>
      </c>
      <c r="AA524" t="s">
        <v>38</v>
      </c>
    </row>
    <row r="525" spans="1:27" x14ac:dyDescent="0.25">
      <c r="A525" t="s">
        <v>32</v>
      </c>
      <c r="B525" t="s">
        <v>187</v>
      </c>
      <c r="C525">
        <v>4</v>
      </c>
      <c r="D525" t="s">
        <v>33</v>
      </c>
      <c r="E525" s="14" t="s">
        <v>226</v>
      </c>
      <c r="F525" s="15" t="s">
        <v>185</v>
      </c>
      <c r="G525" t="s">
        <v>77</v>
      </c>
      <c r="I525" t="s">
        <v>188</v>
      </c>
      <c r="J525" s="15" t="s">
        <v>129</v>
      </c>
      <c r="K525" t="s">
        <v>197</v>
      </c>
      <c r="L525" t="s">
        <v>198</v>
      </c>
      <c r="M525" t="s">
        <v>189</v>
      </c>
      <c r="N525" t="s">
        <v>190</v>
      </c>
      <c r="Q525" t="s">
        <v>37</v>
      </c>
      <c r="R525" t="s">
        <v>143</v>
      </c>
      <c r="T525" s="17" t="s">
        <v>141</v>
      </c>
      <c r="U525" t="s">
        <v>142</v>
      </c>
      <c r="V525">
        <v>1</v>
      </c>
      <c r="W525">
        <v>7.5</v>
      </c>
      <c r="X525">
        <v>6.1</v>
      </c>
    </row>
    <row r="526" spans="1:27" x14ac:dyDescent="0.25">
      <c r="A526" t="s">
        <v>32</v>
      </c>
      <c r="B526" t="s">
        <v>187</v>
      </c>
      <c r="C526">
        <v>4</v>
      </c>
      <c r="D526" t="s">
        <v>33</v>
      </c>
      <c r="E526" s="14" t="s">
        <v>226</v>
      </c>
      <c r="F526" s="15" t="s">
        <v>185</v>
      </c>
      <c r="G526" t="s">
        <v>77</v>
      </c>
      <c r="I526" t="s">
        <v>188</v>
      </c>
      <c r="J526" s="15" t="s">
        <v>129</v>
      </c>
      <c r="K526" t="s">
        <v>197</v>
      </c>
      <c r="L526" t="s">
        <v>198</v>
      </c>
      <c r="M526" t="s">
        <v>189</v>
      </c>
      <c r="N526" t="s">
        <v>190</v>
      </c>
      <c r="Q526" t="s">
        <v>37</v>
      </c>
      <c r="R526" t="s">
        <v>143</v>
      </c>
      <c r="T526" s="17" t="s">
        <v>141</v>
      </c>
      <c r="U526" t="s">
        <v>142</v>
      </c>
      <c r="V526">
        <v>1</v>
      </c>
      <c r="W526">
        <v>8.3000000000000007</v>
      </c>
      <c r="X526">
        <v>6</v>
      </c>
    </row>
    <row r="527" spans="1:27" x14ac:dyDescent="0.25">
      <c r="A527" t="s">
        <v>32</v>
      </c>
      <c r="B527" t="s">
        <v>187</v>
      </c>
      <c r="C527">
        <v>4</v>
      </c>
      <c r="D527" t="s">
        <v>33</v>
      </c>
      <c r="E527" s="14" t="s">
        <v>226</v>
      </c>
      <c r="F527" s="15" t="s">
        <v>185</v>
      </c>
      <c r="G527" t="s">
        <v>77</v>
      </c>
      <c r="I527" t="s">
        <v>188</v>
      </c>
      <c r="J527" s="15" t="s">
        <v>129</v>
      </c>
      <c r="K527" t="s">
        <v>197</v>
      </c>
      <c r="L527" t="s">
        <v>198</v>
      </c>
      <c r="M527" t="s">
        <v>189</v>
      </c>
      <c r="N527" t="s">
        <v>190</v>
      </c>
      <c r="Q527" t="s">
        <v>37</v>
      </c>
      <c r="R527" t="s">
        <v>143</v>
      </c>
      <c r="T527" s="17" t="s">
        <v>141</v>
      </c>
      <c r="U527" t="s">
        <v>142</v>
      </c>
      <c r="V527">
        <v>1</v>
      </c>
      <c r="W527">
        <v>7.5</v>
      </c>
      <c r="X527">
        <v>5.8</v>
      </c>
    </row>
    <row r="528" spans="1:27" x14ac:dyDescent="0.25">
      <c r="A528" t="s">
        <v>32</v>
      </c>
      <c r="B528" t="s">
        <v>187</v>
      </c>
      <c r="C528">
        <v>4</v>
      </c>
      <c r="D528" t="s">
        <v>33</v>
      </c>
      <c r="E528" s="14" t="s">
        <v>226</v>
      </c>
      <c r="F528" s="15" t="s">
        <v>185</v>
      </c>
      <c r="G528" t="s">
        <v>77</v>
      </c>
      <c r="I528" t="s">
        <v>188</v>
      </c>
      <c r="J528" s="15" t="s">
        <v>129</v>
      </c>
      <c r="K528" t="s">
        <v>197</v>
      </c>
      <c r="L528" t="s">
        <v>198</v>
      </c>
      <c r="M528" t="s">
        <v>189</v>
      </c>
      <c r="N528" t="s">
        <v>190</v>
      </c>
      <c r="Q528" t="s">
        <v>37</v>
      </c>
      <c r="R528" t="s">
        <v>143</v>
      </c>
      <c r="T528" s="17" t="s">
        <v>141</v>
      </c>
      <c r="U528" t="s">
        <v>142</v>
      </c>
      <c r="V528">
        <v>1</v>
      </c>
      <c r="W528">
        <v>7.6</v>
      </c>
      <c r="X528">
        <v>5.5</v>
      </c>
    </row>
    <row r="529" spans="1:24" x14ac:dyDescent="0.25">
      <c r="A529" t="s">
        <v>32</v>
      </c>
      <c r="B529" t="s">
        <v>187</v>
      </c>
      <c r="C529">
        <v>4</v>
      </c>
      <c r="D529" t="s">
        <v>33</v>
      </c>
      <c r="E529" s="14" t="s">
        <v>226</v>
      </c>
      <c r="F529" s="15" t="s">
        <v>185</v>
      </c>
      <c r="G529" t="s">
        <v>77</v>
      </c>
      <c r="I529" t="s">
        <v>188</v>
      </c>
      <c r="J529" s="15" t="s">
        <v>129</v>
      </c>
      <c r="K529" t="s">
        <v>197</v>
      </c>
      <c r="L529" t="s">
        <v>198</v>
      </c>
      <c r="M529" t="s">
        <v>189</v>
      </c>
      <c r="N529" t="s">
        <v>190</v>
      </c>
      <c r="Q529" t="s">
        <v>37</v>
      </c>
      <c r="R529" t="s">
        <v>143</v>
      </c>
      <c r="T529" s="17" t="s">
        <v>141</v>
      </c>
      <c r="U529" t="s">
        <v>142</v>
      </c>
      <c r="V529">
        <v>1</v>
      </c>
      <c r="W529">
        <v>8.5</v>
      </c>
      <c r="X529">
        <v>6.3</v>
      </c>
    </row>
    <row r="530" spans="1:24" x14ac:dyDescent="0.25">
      <c r="A530" t="s">
        <v>32</v>
      </c>
      <c r="B530" t="s">
        <v>187</v>
      </c>
      <c r="C530">
        <v>4</v>
      </c>
      <c r="D530" t="s">
        <v>33</v>
      </c>
      <c r="E530" s="14" t="s">
        <v>226</v>
      </c>
      <c r="F530" s="15" t="s">
        <v>185</v>
      </c>
      <c r="G530" t="s">
        <v>77</v>
      </c>
      <c r="I530" t="s">
        <v>188</v>
      </c>
      <c r="J530" s="15" t="s">
        <v>129</v>
      </c>
      <c r="K530" t="s">
        <v>197</v>
      </c>
      <c r="L530" t="s">
        <v>198</v>
      </c>
      <c r="M530" t="s">
        <v>189</v>
      </c>
      <c r="N530" t="s">
        <v>190</v>
      </c>
      <c r="Q530" t="s">
        <v>37</v>
      </c>
      <c r="R530" t="s">
        <v>143</v>
      </c>
      <c r="T530" s="17" t="s">
        <v>141</v>
      </c>
      <c r="U530" t="s">
        <v>142</v>
      </c>
      <c r="V530">
        <v>1</v>
      </c>
      <c r="W530">
        <v>7.2</v>
      </c>
      <c r="X530">
        <v>5.5</v>
      </c>
    </row>
    <row r="531" spans="1:24" x14ac:dyDescent="0.25">
      <c r="A531" t="s">
        <v>32</v>
      </c>
      <c r="B531" t="s">
        <v>187</v>
      </c>
      <c r="C531">
        <v>4</v>
      </c>
      <c r="D531" t="s">
        <v>33</v>
      </c>
      <c r="E531" s="14" t="s">
        <v>226</v>
      </c>
      <c r="F531" s="15" t="s">
        <v>185</v>
      </c>
      <c r="G531" t="s">
        <v>77</v>
      </c>
      <c r="I531" t="s">
        <v>188</v>
      </c>
      <c r="J531" s="15" t="s">
        <v>129</v>
      </c>
      <c r="K531" t="s">
        <v>197</v>
      </c>
      <c r="L531" t="s">
        <v>198</v>
      </c>
      <c r="M531" t="s">
        <v>189</v>
      </c>
      <c r="N531" t="s">
        <v>190</v>
      </c>
      <c r="Q531" t="s">
        <v>37</v>
      </c>
      <c r="R531" t="s">
        <v>143</v>
      </c>
      <c r="T531" s="17" t="s">
        <v>141</v>
      </c>
      <c r="U531" t="s">
        <v>142</v>
      </c>
      <c r="V531">
        <v>1</v>
      </c>
      <c r="W531">
        <v>6.7</v>
      </c>
      <c r="X531">
        <v>5.5</v>
      </c>
    </row>
    <row r="532" spans="1:24" x14ac:dyDescent="0.25">
      <c r="A532" t="s">
        <v>32</v>
      </c>
      <c r="B532" t="s">
        <v>187</v>
      </c>
      <c r="C532">
        <v>4</v>
      </c>
      <c r="D532" t="s">
        <v>33</v>
      </c>
      <c r="E532" s="14" t="s">
        <v>226</v>
      </c>
      <c r="F532" s="15" t="s">
        <v>185</v>
      </c>
      <c r="G532" t="s">
        <v>77</v>
      </c>
      <c r="I532" t="s">
        <v>188</v>
      </c>
      <c r="J532" s="15" t="s">
        <v>129</v>
      </c>
      <c r="K532" t="s">
        <v>197</v>
      </c>
      <c r="L532" t="s">
        <v>198</v>
      </c>
      <c r="M532" t="s">
        <v>189</v>
      </c>
      <c r="N532" t="s">
        <v>190</v>
      </c>
      <c r="Q532" t="s">
        <v>37</v>
      </c>
      <c r="R532" t="s">
        <v>143</v>
      </c>
      <c r="T532" s="17" t="s">
        <v>141</v>
      </c>
      <c r="U532" t="s">
        <v>142</v>
      </c>
      <c r="V532">
        <v>1</v>
      </c>
      <c r="W532">
        <v>6.7</v>
      </c>
      <c r="X532">
        <v>5.2</v>
      </c>
    </row>
    <row r="533" spans="1:24" x14ac:dyDescent="0.25">
      <c r="A533" t="s">
        <v>32</v>
      </c>
      <c r="B533" t="s">
        <v>187</v>
      </c>
      <c r="C533">
        <v>4</v>
      </c>
      <c r="D533" t="s">
        <v>33</v>
      </c>
      <c r="E533" s="14" t="s">
        <v>226</v>
      </c>
      <c r="F533" s="15" t="s">
        <v>185</v>
      </c>
      <c r="G533" t="s">
        <v>77</v>
      </c>
      <c r="I533" t="s">
        <v>188</v>
      </c>
      <c r="J533" s="15" t="s">
        <v>129</v>
      </c>
      <c r="K533" t="s">
        <v>197</v>
      </c>
      <c r="L533" t="s">
        <v>198</v>
      </c>
      <c r="M533" t="s">
        <v>189</v>
      </c>
      <c r="N533" t="s">
        <v>190</v>
      </c>
      <c r="Q533" t="s">
        <v>37</v>
      </c>
      <c r="R533" t="s">
        <v>143</v>
      </c>
      <c r="T533" s="17" t="s">
        <v>141</v>
      </c>
      <c r="U533" t="s">
        <v>142</v>
      </c>
      <c r="V533">
        <v>1</v>
      </c>
      <c r="W533">
        <v>5.5</v>
      </c>
      <c r="X533">
        <v>4.3</v>
      </c>
    </row>
    <row r="534" spans="1:24" x14ac:dyDescent="0.25">
      <c r="A534" t="s">
        <v>32</v>
      </c>
      <c r="B534" t="s">
        <v>187</v>
      </c>
      <c r="C534">
        <v>4</v>
      </c>
      <c r="D534" t="s">
        <v>33</v>
      </c>
      <c r="E534" s="14" t="s">
        <v>226</v>
      </c>
      <c r="F534" s="15" t="s">
        <v>185</v>
      </c>
      <c r="G534" t="s">
        <v>77</v>
      </c>
      <c r="I534" t="s">
        <v>188</v>
      </c>
      <c r="J534" s="15" t="s">
        <v>129</v>
      </c>
      <c r="K534" t="s">
        <v>197</v>
      </c>
      <c r="L534" t="s">
        <v>198</v>
      </c>
      <c r="M534" t="s">
        <v>189</v>
      </c>
      <c r="N534" t="s">
        <v>190</v>
      </c>
      <c r="Q534" t="s">
        <v>37</v>
      </c>
      <c r="R534" t="s">
        <v>143</v>
      </c>
      <c r="T534" s="17" t="s">
        <v>141</v>
      </c>
      <c r="U534" t="s">
        <v>142</v>
      </c>
      <c r="V534">
        <v>1</v>
      </c>
      <c r="W534">
        <v>6.5</v>
      </c>
      <c r="X534">
        <v>4.3</v>
      </c>
    </row>
    <row r="535" spans="1:24" x14ac:dyDescent="0.25">
      <c r="A535" t="s">
        <v>32</v>
      </c>
      <c r="B535" t="s">
        <v>187</v>
      </c>
      <c r="C535">
        <v>4</v>
      </c>
      <c r="D535" t="s">
        <v>33</v>
      </c>
      <c r="E535" s="14" t="s">
        <v>226</v>
      </c>
      <c r="F535" s="15" t="s">
        <v>185</v>
      </c>
      <c r="G535" t="s">
        <v>77</v>
      </c>
      <c r="I535" t="s">
        <v>188</v>
      </c>
      <c r="J535" s="15" t="s">
        <v>129</v>
      </c>
      <c r="K535" t="s">
        <v>197</v>
      </c>
      <c r="L535" t="s">
        <v>198</v>
      </c>
      <c r="M535" t="s">
        <v>189</v>
      </c>
      <c r="N535" t="s">
        <v>190</v>
      </c>
      <c r="Q535" t="s">
        <v>37</v>
      </c>
      <c r="R535" t="s">
        <v>143</v>
      </c>
      <c r="T535" s="17" t="s">
        <v>141</v>
      </c>
      <c r="U535" t="s">
        <v>142</v>
      </c>
      <c r="V535">
        <v>1</v>
      </c>
      <c r="W535">
        <v>5.3</v>
      </c>
      <c r="X535">
        <v>4</v>
      </c>
    </row>
    <row r="536" spans="1:24" x14ac:dyDescent="0.25">
      <c r="A536" t="s">
        <v>32</v>
      </c>
      <c r="B536" t="s">
        <v>187</v>
      </c>
      <c r="C536">
        <v>4</v>
      </c>
      <c r="D536" t="s">
        <v>33</v>
      </c>
      <c r="E536" s="14" t="s">
        <v>226</v>
      </c>
      <c r="F536" s="15" t="s">
        <v>185</v>
      </c>
      <c r="G536" t="s">
        <v>77</v>
      </c>
      <c r="I536" t="s">
        <v>188</v>
      </c>
      <c r="J536" s="15" t="s">
        <v>129</v>
      </c>
      <c r="K536" t="s">
        <v>197</v>
      </c>
      <c r="L536" t="s">
        <v>198</v>
      </c>
      <c r="M536" t="s">
        <v>189</v>
      </c>
      <c r="N536" t="s">
        <v>190</v>
      </c>
      <c r="Q536" t="s">
        <v>37</v>
      </c>
      <c r="R536" t="s">
        <v>143</v>
      </c>
      <c r="T536" s="17" t="s">
        <v>141</v>
      </c>
      <c r="U536" t="s">
        <v>142</v>
      </c>
      <c r="V536">
        <v>1</v>
      </c>
      <c r="W536">
        <v>5.6</v>
      </c>
      <c r="X536">
        <v>4.2</v>
      </c>
    </row>
    <row r="537" spans="1:24" x14ac:dyDescent="0.25">
      <c r="A537" t="s">
        <v>32</v>
      </c>
      <c r="B537" t="s">
        <v>187</v>
      </c>
      <c r="C537">
        <v>4</v>
      </c>
      <c r="D537" t="s">
        <v>33</v>
      </c>
      <c r="E537" s="14" t="s">
        <v>226</v>
      </c>
      <c r="F537" s="15" t="s">
        <v>185</v>
      </c>
      <c r="G537" t="s">
        <v>77</v>
      </c>
      <c r="I537" t="s">
        <v>188</v>
      </c>
      <c r="J537" s="15" t="s">
        <v>129</v>
      </c>
      <c r="K537" t="s">
        <v>197</v>
      </c>
      <c r="L537" t="s">
        <v>198</v>
      </c>
      <c r="M537" t="s">
        <v>189</v>
      </c>
      <c r="N537" t="s">
        <v>190</v>
      </c>
      <c r="Q537" t="s">
        <v>37</v>
      </c>
      <c r="R537" t="s">
        <v>143</v>
      </c>
      <c r="T537" s="17" t="s">
        <v>141</v>
      </c>
      <c r="U537" t="s">
        <v>142</v>
      </c>
      <c r="V537">
        <v>1</v>
      </c>
      <c r="W537">
        <v>5.6</v>
      </c>
      <c r="X537">
        <v>4.4000000000000004</v>
      </c>
    </row>
    <row r="538" spans="1:24" x14ac:dyDescent="0.25">
      <c r="A538" t="s">
        <v>32</v>
      </c>
      <c r="B538" t="s">
        <v>187</v>
      </c>
      <c r="C538">
        <v>4</v>
      </c>
      <c r="D538" t="s">
        <v>33</v>
      </c>
      <c r="E538" s="14" t="s">
        <v>226</v>
      </c>
      <c r="F538" s="15" t="s">
        <v>185</v>
      </c>
      <c r="G538" t="s">
        <v>77</v>
      </c>
      <c r="I538" t="s">
        <v>188</v>
      </c>
      <c r="J538" s="15" t="s">
        <v>129</v>
      </c>
      <c r="K538" t="s">
        <v>197</v>
      </c>
      <c r="L538" t="s">
        <v>198</v>
      </c>
      <c r="M538" t="s">
        <v>189</v>
      </c>
      <c r="N538" t="s">
        <v>190</v>
      </c>
      <c r="Q538" t="s">
        <v>37</v>
      </c>
      <c r="R538" t="s">
        <v>143</v>
      </c>
      <c r="T538" s="17" t="s">
        <v>141</v>
      </c>
      <c r="U538" t="s">
        <v>142</v>
      </c>
      <c r="V538">
        <v>1</v>
      </c>
      <c r="W538">
        <v>4.5999999999999996</v>
      </c>
      <c r="X538">
        <v>4.2</v>
      </c>
    </row>
    <row r="539" spans="1:24" x14ac:dyDescent="0.25">
      <c r="A539" t="s">
        <v>32</v>
      </c>
      <c r="B539" t="s">
        <v>187</v>
      </c>
      <c r="C539">
        <v>4</v>
      </c>
      <c r="D539" t="s">
        <v>33</v>
      </c>
      <c r="E539" s="14" t="s">
        <v>226</v>
      </c>
      <c r="F539" s="15" t="s">
        <v>185</v>
      </c>
      <c r="G539" t="s">
        <v>77</v>
      </c>
      <c r="I539" t="s">
        <v>188</v>
      </c>
      <c r="J539" s="15" t="s">
        <v>129</v>
      </c>
      <c r="K539" t="s">
        <v>197</v>
      </c>
      <c r="L539" t="s">
        <v>198</v>
      </c>
      <c r="M539" t="s">
        <v>189</v>
      </c>
      <c r="N539" t="s">
        <v>190</v>
      </c>
      <c r="Q539" t="s">
        <v>37</v>
      </c>
      <c r="R539" t="s">
        <v>143</v>
      </c>
      <c r="T539" s="17" t="s">
        <v>141</v>
      </c>
      <c r="U539" t="s">
        <v>142</v>
      </c>
      <c r="V539">
        <v>1</v>
      </c>
      <c r="W539">
        <v>4.9000000000000004</v>
      </c>
      <c r="X539">
        <v>3.7</v>
      </c>
    </row>
    <row r="540" spans="1:24" x14ac:dyDescent="0.25">
      <c r="A540" t="s">
        <v>32</v>
      </c>
      <c r="B540" t="s">
        <v>187</v>
      </c>
      <c r="C540">
        <v>4</v>
      </c>
      <c r="D540" t="s">
        <v>33</v>
      </c>
      <c r="E540" s="14" t="s">
        <v>226</v>
      </c>
      <c r="F540" s="15" t="s">
        <v>185</v>
      </c>
      <c r="G540" t="s">
        <v>77</v>
      </c>
      <c r="I540" t="s">
        <v>188</v>
      </c>
      <c r="J540" s="15" t="s">
        <v>129</v>
      </c>
      <c r="K540" t="s">
        <v>197</v>
      </c>
      <c r="L540" t="s">
        <v>198</v>
      </c>
      <c r="M540" t="s">
        <v>189</v>
      </c>
      <c r="N540" t="s">
        <v>190</v>
      </c>
      <c r="Q540" t="s">
        <v>37</v>
      </c>
      <c r="R540" t="s">
        <v>143</v>
      </c>
      <c r="T540" s="17" t="s">
        <v>141</v>
      </c>
      <c r="U540" t="s">
        <v>142</v>
      </c>
      <c r="V540">
        <v>1</v>
      </c>
      <c r="W540">
        <v>7.4</v>
      </c>
      <c r="X540">
        <v>5</v>
      </c>
    </row>
    <row r="541" spans="1:24" x14ac:dyDescent="0.25">
      <c r="A541" t="s">
        <v>32</v>
      </c>
      <c r="B541" t="s">
        <v>187</v>
      </c>
      <c r="C541">
        <v>4</v>
      </c>
      <c r="D541" t="s">
        <v>33</v>
      </c>
      <c r="E541" s="14" t="s">
        <v>226</v>
      </c>
      <c r="F541" s="15" t="s">
        <v>185</v>
      </c>
      <c r="G541" t="s">
        <v>77</v>
      </c>
      <c r="I541" t="s">
        <v>188</v>
      </c>
      <c r="J541" s="15" t="s">
        <v>129</v>
      </c>
      <c r="K541" t="s">
        <v>197</v>
      </c>
      <c r="L541" t="s">
        <v>198</v>
      </c>
      <c r="M541" t="s">
        <v>189</v>
      </c>
      <c r="N541" t="s">
        <v>190</v>
      </c>
      <c r="Q541" t="s">
        <v>37</v>
      </c>
      <c r="R541" t="s">
        <v>143</v>
      </c>
      <c r="T541" s="17" t="s">
        <v>141</v>
      </c>
      <c r="U541" t="s">
        <v>142</v>
      </c>
      <c r="V541">
        <v>1</v>
      </c>
      <c r="W541">
        <v>9.4</v>
      </c>
      <c r="X541">
        <v>7</v>
      </c>
    </row>
    <row r="542" spans="1:24" x14ac:dyDescent="0.25">
      <c r="A542" t="s">
        <v>32</v>
      </c>
      <c r="B542" t="s">
        <v>187</v>
      </c>
      <c r="C542">
        <v>4</v>
      </c>
      <c r="D542" t="s">
        <v>33</v>
      </c>
      <c r="E542" s="14" t="s">
        <v>226</v>
      </c>
      <c r="F542" s="15" t="s">
        <v>185</v>
      </c>
      <c r="G542" t="s">
        <v>77</v>
      </c>
      <c r="I542" t="s">
        <v>188</v>
      </c>
      <c r="J542" s="15" t="s">
        <v>129</v>
      </c>
      <c r="K542" t="s">
        <v>197</v>
      </c>
      <c r="L542" t="s">
        <v>198</v>
      </c>
      <c r="M542" t="s">
        <v>189</v>
      </c>
      <c r="N542" t="s">
        <v>190</v>
      </c>
      <c r="Q542" t="s">
        <v>37</v>
      </c>
      <c r="R542" t="s">
        <v>143</v>
      </c>
      <c r="T542" s="17" t="s">
        <v>141</v>
      </c>
      <c r="U542" t="s">
        <v>142</v>
      </c>
      <c r="V542">
        <v>1</v>
      </c>
      <c r="W542">
        <v>7</v>
      </c>
      <c r="X542">
        <v>5.5</v>
      </c>
    </row>
    <row r="543" spans="1:24" x14ac:dyDescent="0.25">
      <c r="A543" t="s">
        <v>32</v>
      </c>
      <c r="B543" t="s">
        <v>187</v>
      </c>
      <c r="C543">
        <v>4</v>
      </c>
      <c r="D543" t="s">
        <v>33</v>
      </c>
      <c r="E543" s="14" t="s">
        <v>226</v>
      </c>
      <c r="F543" s="15" t="s">
        <v>185</v>
      </c>
      <c r="G543" t="s">
        <v>77</v>
      </c>
      <c r="I543" t="s">
        <v>188</v>
      </c>
      <c r="J543" s="15" t="s">
        <v>129</v>
      </c>
      <c r="K543" t="s">
        <v>197</v>
      </c>
      <c r="L543" t="s">
        <v>198</v>
      </c>
      <c r="M543" t="s">
        <v>189</v>
      </c>
      <c r="N543" t="s">
        <v>190</v>
      </c>
      <c r="Q543" t="s">
        <v>37</v>
      </c>
      <c r="R543" t="s">
        <v>143</v>
      </c>
      <c r="T543" s="17" t="s">
        <v>141</v>
      </c>
      <c r="U543" t="s">
        <v>142</v>
      </c>
      <c r="V543">
        <v>1</v>
      </c>
      <c r="W543">
        <v>7.2</v>
      </c>
      <c r="X543">
        <v>5.4</v>
      </c>
    </row>
    <row r="544" spans="1:24" x14ac:dyDescent="0.25">
      <c r="A544" t="s">
        <v>32</v>
      </c>
      <c r="B544" t="s">
        <v>187</v>
      </c>
      <c r="C544">
        <v>4</v>
      </c>
      <c r="D544" t="s">
        <v>33</v>
      </c>
      <c r="E544" s="14" t="s">
        <v>226</v>
      </c>
      <c r="F544" s="15" t="s">
        <v>185</v>
      </c>
      <c r="G544" t="s">
        <v>77</v>
      </c>
      <c r="I544" t="s">
        <v>188</v>
      </c>
      <c r="J544" s="15" t="s">
        <v>129</v>
      </c>
      <c r="K544" t="s">
        <v>197</v>
      </c>
      <c r="L544" t="s">
        <v>198</v>
      </c>
      <c r="M544" t="s">
        <v>189</v>
      </c>
      <c r="N544" t="s">
        <v>190</v>
      </c>
      <c r="Q544" t="s">
        <v>37</v>
      </c>
      <c r="R544" t="s">
        <v>143</v>
      </c>
      <c r="T544" s="17" t="s">
        <v>141</v>
      </c>
      <c r="U544" t="s">
        <v>142</v>
      </c>
      <c r="V544">
        <v>1</v>
      </c>
      <c r="W544">
        <v>6</v>
      </c>
      <c r="X544">
        <v>4.8</v>
      </c>
    </row>
    <row r="545" spans="1:27" x14ac:dyDescent="0.25">
      <c r="A545" t="s">
        <v>32</v>
      </c>
      <c r="B545" t="s">
        <v>187</v>
      </c>
      <c r="C545">
        <v>4</v>
      </c>
      <c r="D545" t="s">
        <v>33</v>
      </c>
      <c r="E545" s="14" t="s">
        <v>226</v>
      </c>
      <c r="F545" s="15" t="s">
        <v>185</v>
      </c>
      <c r="G545" t="s">
        <v>77</v>
      </c>
      <c r="I545" t="s">
        <v>188</v>
      </c>
      <c r="J545" s="15" t="s">
        <v>129</v>
      </c>
      <c r="K545" t="s">
        <v>197</v>
      </c>
      <c r="L545" t="s">
        <v>198</v>
      </c>
      <c r="M545" t="s">
        <v>189</v>
      </c>
      <c r="N545" t="s">
        <v>190</v>
      </c>
      <c r="Q545" t="s">
        <v>37</v>
      </c>
      <c r="R545" t="s">
        <v>143</v>
      </c>
      <c r="T545" s="17" t="s">
        <v>141</v>
      </c>
      <c r="U545" t="s">
        <v>142</v>
      </c>
      <c r="V545">
        <v>1</v>
      </c>
      <c r="W545">
        <v>7.6</v>
      </c>
      <c r="X545">
        <v>6.3</v>
      </c>
      <c r="Y545">
        <v>1</v>
      </c>
      <c r="Z545">
        <v>6</v>
      </c>
    </row>
    <row r="546" spans="1:27" x14ac:dyDescent="0.25">
      <c r="A546" t="s">
        <v>32</v>
      </c>
      <c r="B546" t="s">
        <v>187</v>
      </c>
      <c r="C546">
        <v>4</v>
      </c>
      <c r="D546" t="s">
        <v>33</v>
      </c>
      <c r="E546" s="14" t="s">
        <v>226</v>
      </c>
      <c r="F546" s="15" t="s">
        <v>185</v>
      </c>
      <c r="G546" t="s">
        <v>77</v>
      </c>
      <c r="I546" t="s">
        <v>188</v>
      </c>
      <c r="J546" s="15" t="s">
        <v>129</v>
      </c>
      <c r="K546" t="s">
        <v>197</v>
      </c>
      <c r="L546" t="s">
        <v>198</v>
      </c>
      <c r="M546" t="s">
        <v>189</v>
      </c>
      <c r="N546" t="s">
        <v>190</v>
      </c>
      <c r="Q546" t="s">
        <v>37</v>
      </c>
      <c r="R546" t="s">
        <v>143</v>
      </c>
      <c r="T546" s="17" t="s">
        <v>141</v>
      </c>
      <c r="U546" t="s">
        <v>142</v>
      </c>
      <c r="V546">
        <v>1</v>
      </c>
      <c r="W546">
        <v>5.2</v>
      </c>
      <c r="X546">
        <v>4.5</v>
      </c>
      <c r="Y546">
        <v>1</v>
      </c>
      <c r="Z546">
        <v>2</v>
      </c>
    </row>
    <row r="547" spans="1:27" x14ac:dyDescent="0.25">
      <c r="A547" t="s">
        <v>32</v>
      </c>
      <c r="B547" t="s">
        <v>187</v>
      </c>
      <c r="C547">
        <v>4</v>
      </c>
      <c r="D547" t="s">
        <v>33</v>
      </c>
      <c r="E547" s="14" t="s">
        <v>226</v>
      </c>
      <c r="F547" s="15" t="s">
        <v>185</v>
      </c>
      <c r="G547" t="s">
        <v>77</v>
      </c>
      <c r="I547" t="s">
        <v>188</v>
      </c>
      <c r="J547" s="15" t="s">
        <v>129</v>
      </c>
      <c r="K547" t="s">
        <v>197</v>
      </c>
      <c r="L547" t="s">
        <v>198</v>
      </c>
      <c r="M547" t="s">
        <v>189</v>
      </c>
      <c r="N547" t="s">
        <v>190</v>
      </c>
      <c r="Q547" t="s">
        <v>37</v>
      </c>
      <c r="R547" t="s">
        <v>143</v>
      </c>
      <c r="T547" s="17" t="s">
        <v>141</v>
      </c>
      <c r="U547" t="s">
        <v>142</v>
      </c>
      <c r="V547">
        <v>1</v>
      </c>
      <c r="W547">
        <v>4.2</v>
      </c>
      <c r="X547">
        <v>3.7</v>
      </c>
      <c r="Y547">
        <v>0.3</v>
      </c>
      <c r="Z547">
        <v>1</v>
      </c>
    </row>
    <row r="548" spans="1:27" x14ac:dyDescent="0.25">
      <c r="A548" t="s">
        <v>32</v>
      </c>
      <c r="B548" t="s">
        <v>187</v>
      </c>
      <c r="C548">
        <v>4</v>
      </c>
      <c r="D548" t="s">
        <v>33</v>
      </c>
      <c r="E548" s="14" t="s">
        <v>226</v>
      </c>
      <c r="F548" s="15" t="s">
        <v>185</v>
      </c>
      <c r="G548" t="s">
        <v>77</v>
      </c>
      <c r="H548" t="s">
        <v>239</v>
      </c>
      <c r="I548" t="s">
        <v>188</v>
      </c>
      <c r="J548" s="15" t="s">
        <v>129</v>
      </c>
      <c r="K548" t="s">
        <v>197</v>
      </c>
      <c r="L548" t="s">
        <v>198</v>
      </c>
      <c r="M548" t="s">
        <v>189</v>
      </c>
      <c r="N548" t="s">
        <v>190</v>
      </c>
      <c r="Q548" t="s">
        <v>186</v>
      </c>
      <c r="R548" t="s">
        <v>422</v>
      </c>
      <c r="S548" t="s">
        <v>41</v>
      </c>
      <c r="T548" s="17" t="s">
        <v>144</v>
      </c>
      <c r="U548" t="s">
        <v>140</v>
      </c>
      <c r="V548">
        <v>1</v>
      </c>
      <c r="W548">
        <v>7.4</v>
      </c>
    </row>
    <row r="549" spans="1:27" x14ac:dyDescent="0.25">
      <c r="A549" t="s">
        <v>32</v>
      </c>
      <c r="B549" t="s">
        <v>187</v>
      </c>
      <c r="C549">
        <v>3</v>
      </c>
      <c r="D549" t="s">
        <v>33</v>
      </c>
      <c r="E549" s="14" t="s">
        <v>227</v>
      </c>
      <c r="F549" s="15" t="s">
        <v>185</v>
      </c>
      <c r="G549" t="s">
        <v>76</v>
      </c>
      <c r="I549" t="s">
        <v>188</v>
      </c>
      <c r="J549" s="15" t="s">
        <v>129</v>
      </c>
      <c r="K549" t="s">
        <v>197</v>
      </c>
      <c r="L549" t="s">
        <v>198</v>
      </c>
      <c r="M549" t="s">
        <v>183</v>
      </c>
      <c r="N549" t="s">
        <v>193</v>
      </c>
      <c r="Q549" t="s">
        <v>86</v>
      </c>
      <c r="R549" t="s">
        <v>412</v>
      </c>
      <c r="T549" s="17" t="s">
        <v>413</v>
      </c>
      <c r="U549" t="s">
        <v>414</v>
      </c>
      <c r="Z549">
        <v>508</v>
      </c>
    </row>
    <row r="550" spans="1:27" x14ac:dyDescent="0.25">
      <c r="A550" t="s">
        <v>32</v>
      </c>
      <c r="B550" t="s">
        <v>187</v>
      </c>
      <c r="C550">
        <v>3</v>
      </c>
      <c r="D550" t="s">
        <v>33</v>
      </c>
      <c r="E550" s="14" t="s">
        <v>227</v>
      </c>
      <c r="F550" s="15" t="s">
        <v>185</v>
      </c>
      <c r="G550" t="s">
        <v>76</v>
      </c>
      <c r="I550" t="s">
        <v>188</v>
      </c>
      <c r="J550" s="15" t="s">
        <v>129</v>
      </c>
      <c r="K550" t="s">
        <v>197</v>
      </c>
      <c r="L550" t="s">
        <v>198</v>
      </c>
      <c r="M550" t="s">
        <v>183</v>
      </c>
      <c r="N550" t="s">
        <v>193</v>
      </c>
      <c r="Q550" t="s">
        <v>196</v>
      </c>
      <c r="R550" t="s">
        <v>359</v>
      </c>
      <c r="T550" s="17" t="s">
        <v>426</v>
      </c>
      <c r="U550" t="s">
        <v>105</v>
      </c>
      <c r="V550">
        <v>1</v>
      </c>
      <c r="W550">
        <v>15</v>
      </c>
      <c r="X550">
        <v>12.2</v>
      </c>
      <c r="Y550">
        <v>5</v>
      </c>
      <c r="Z550">
        <v>57</v>
      </c>
    </row>
    <row r="551" spans="1:27" x14ac:dyDescent="0.25">
      <c r="A551" t="s">
        <v>32</v>
      </c>
      <c r="B551" t="s">
        <v>187</v>
      </c>
      <c r="C551">
        <v>3</v>
      </c>
      <c r="D551" t="s">
        <v>33</v>
      </c>
      <c r="E551" s="14" t="s">
        <v>227</v>
      </c>
      <c r="F551" s="15" t="s">
        <v>185</v>
      </c>
      <c r="G551" t="s">
        <v>76</v>
      </c>
      <c r="I551" t="s">
        <v>188</v>
      </c>
      <c r="J551" s="15" t="s">
        <v>129</v>
      </c>
      <c r="K551" t="s">
        <v>197</v>
      </c>
      <c r="L551" t="s">
        <v>198</v>
      </c>
      <c r="M551" t="s">
        <v>183</v>
      </c>
      <c r="N551" t="s">
        <v>193</v>
      </c>
      <c r="Q551" t="s">
        <v>196</v>
      </c>
      <c r="R551" t="s">
        <v>359</v>
      </c>
      <c r="T551" s="17" t="s">
        <v>426</v>
      </c>
      <c r="U551" t="s">
        <v>105</v>
      </c>
      <c r="V551">
        <v>1</v>
      </c>
      <c r="W551">
        <v>11.1</v>
      </c>
      <c r="X551">
        <v>9</v>
      </c>
      <c r="Y551">
        <v>3.2</v>
      </c>
      <c r="Z551">
        <v>23</v>
      </c>
    </row>
    <row r="552" spans="1:27" x14ac:dyDescent="0.25">
      <c r="A552" t="s">
        <v>32</v>
      </c>
      <c r="B552" t="s">
        <v>187</v>
      </c>
      <c r="C552">
        <v>3</v>
      </c>
      <c r="D552" t="s">
        <v>33</v>
      </c>
      <c r="E552" s="14" t="s">
        <v>227</v>
      </c>
      <c r="F552" s="15" t="s">
        <v>185</v>
      </c>
      <c r="G552" t="s">
        <v>76</v>
      </c>
      <c r="I552" t="s">
        <v>188</v>
      </c>
      <c r="J552" s="15" t="s">
        <v>129</v>
      </c>
      <c r="K552" t="s">
        <v>197</v>
      </c>
      <c r="L552" t="s">
        <v>198</v>
      </c>
      <c r="M552" t="s">
        <v>183</v>
      </c>
      <c r="N552" t="s">
        <v>193</v>
      </c>
      <c r="Q552" t="s">
        <v>196</v>
      </c>
      <c r="R552" t="s">
        <v>359</v>
      </c>
      <c r="T552" s="17" t="s">
        <v>426</v>
      </c>
      <c r="U552" t="s">
        <v>105</v>
      </c>
      <c r="V552">
        <v>1</v>
      </c>
      <c r="W552">
        <v>10.5</v>
      </c>
      <c r="X552">
        <v>8.3000000000000007</v>
      </c>
      <c r="Y552">
        <v>3.4</v>
      </c>
      <c r="Z552">
        <v>23</v>
      </c>
    </row>
    <row r="553" spans="1:27" x14ac:dyDescent="0.25">
      <c r="A553" t="s">
        <v>32</v>
      </c>
      <c r="B553" t="s">
        <v>187</v>
      </c>
      <c r="C553">
        <v>3</v>
      </c>
      <c r="D553" t="s">
        <v>33</v>
      </c>
      <c r="E553" s="14" t="s">
        <v>227</v>
      </c>
      <c r="F553" s="15" t="s">
        <v>185</v>
      </c>
      <c r="G553" t="s">
        <v>76</v>
      </c>
      <c r="I553" t="s">
        <v>188</v>
      </c>
      <c r="J553" s="15" t="s">
        <v>129</v>
      </c>
      <c r="K553" t="s">
        <v>197</v>
      </c>
      <c r="L553" t="s">
        <v>198</v>
      </c>
      <c r="M553" t="s">
        <v>183</v>
      </c>
      <c r="N553" t="s">
        <v>193</v>
      </c>
      <c r="Q553" t="s">
        <v>196</v>
      </c>
      <c r="R553" t="s">
        <v>359</v>
      </c>
      <c r="T553" s="17" t="s">
        <v>426</v>
      </c>
      <c r="U553" t="s">
        <v>105</v>
      </c>
      <c r="V553">
        <v>1</v>
      </c>
      <c r="W553">
        <v>9</v>
      </c>
      <c r="X553">
        <v>7.1</v>
      </c>
      <c r="Y553">
        <v>3</v>
      </c>
      <c r="Z553">
        <v>14</v>
      </c>
    </row>
    <row r="554" spans="1:27" x14ac:dyDescent="0.25">
      <c r="A554" t="s">
        <v>32</v>
      </c>
      <c r="B554" t="s">
        <v>187</v>
      </c>
      <c r="C554">
        <v>3</v>
      </c>
      <c r="D554" t="s">
        <v>33</v>
      </c>
      <c r="E554" s="14" t="s">
        <v>227</v>
      </c>
      <c r="F554" s="15" t="s">
        <v>185</v>
      </c>
      <c r="G554" t="s">
        <v>76</v>
      </c>
      <c r="I554" t="s">
        <v>188</v>
      </c>
      <c r="J554" s="15" t="s">
        <v>129</v>
      </c>
      <c r="K554" t="s">
        <v>197</v>
      </c>
      <c r="L554" t="s">
        <v>198</v>
      </c>
      <c r="M554" t="s">
        <v>183</v>
      </c>
      <c r="N554" t="s">
        <v>193</v>
      </c>
      <c r="Q554" t="s">
        <v>196</v>
      </c>
      <c r="R554" t="s">
        <v>359</v>
      </c>
      <c r="T554" s="17" t="s">
        <v>426</v>
      </c>
      <c r="U554" t="s">
        <v>105</v>
      </c>
      <c r="V554">
        <v>1</v>
      </c>
      <c r="W554">
        <v>8.1999999999999993</v>
      </c>
      <c r="X554">
        <v>6.4</v>
      </c>
      <c r="Y554">
        <v>2.2999999999999998</v>
      </c>
      <c r="Z554">
        <v>9</v>
      </c>
    </row>
    <row r="555" spans="1:27" x14ac:dyDescent="0.25">
      <c r="A555" t="s">
        <v>32</v>
      </c>
      <c r="B555" t="s">
        <v>187</v>
      </c>
      <c r="C555">
        <v>3</v>
      </c>
      <c r="D555" t="s">
        <v>33</v>
      </c>
      <c r="E555" s="14" t="s">
        <v>227</v>
      </c>
      <c r="F555" s="15" t="s">
        <v>185</v>
      </c>
      <c r="G555" t="s">
        <v>76</v>
      </c>
      <c r="I555" t="s">
        <v>188</v>
      </c>
      <c r="J555" s="15" t="s">
        <v>129</v>
      </c>
      <c r="K555" t="s">
        <v>197</v>
      </c>
      <c r="L555" t="s">
        <v>198</v>
      </c>
      <c r="M555" t="s">
        <v>183</v>
      </c>
      <c r="N555" t="s">
        <v>193</v>
      </c>
      <c r="Q555" t="s">
        <v>196</v>
      </c>
      <c r="R555" t="s">
        <v>359</v>
      </c>
      <c r="T555" s="17" t="s">
        <v>426</v>
      </c>
      <c r="U555" t="s">
        <v>105</v>
      </c>
      <c r="V555">
        <v>1</v>
      </c>
      <c r="W555">
        <v>8.5</v>
      </c>
      <c r="X555">
        <v>6.9</v>
      </c>
      <c r="Y555">
        <v>3</v>
      </c>
      <c r="Z555">
        <v>12</v>
      </c>
    </row>
    <row r="556" spans="1:27" x14ac:dyDescent="0.25">
      <c r="A556" t="s">
        <v>32</v>
      </c>
      <c r="B556" t="s">
        <v>187</v>
      </c>
      <c r="C556">
        <v>3</v>
      </c>
      <c r="D556" t="s">
        <v>33</v>
      </c>
      <c r="E556" s="14" t="s">
        <v>227</v>
      </c>
      <c r="F556" s="15" t="s">
        <v>185</v>
      </c>
      <c r="G556" t="s">
        <v>76</v>
      </c>
      <c r="I556" t="s">
        <v>188</v>
      </c>
      <c r="J556" s="15" t="s">
        <v>129</v>
      </c>
      <c r="K556" t="s">
        <v>197</v>
      </c>
      <c r="L556" t="s">
        <v>198</v>
      </c>
      <c r="M556" t="s">
        <v>183</v>
      </c>
      <c r="N556" t="s">
        <v>193</v>
      </c>
      <c r="Q556" t="s">
        <v>196</v>
      </c>
      <c r="R556" t="s">
        <v>359</v>
      </c>
      <c r="T556" s="17" t="s">
        <v>426</v>
      </c>
      <c r="U556" t="s">
        <v>105</v>
      </c>
      <c r="V556">
        <v>1</v>
      </c>
      <c r="W556">
        <v>6.4</v>
      </c>
      <c r="X556">
        <v>5.6</v>
      </c>
      <c r="Y556">
        <v>2.1</v>
      </c>
      <c r="Z556">
        <v>9</v>
      </c>
    </row>
    <row r="557" spans="1:27" x14ac:dyDescent="0.25">
      <c r="A557" t="s">
        <v>32</v>
      </c>
      <c r="B557" t="s">
        <v>187</v>
      </c>
      <c r="C557">
        <v>3</v>
      </c>
      <c r="D557" t="s">
        <v>33</v>
      </c>
      <c r="E557" s="14" t="s">
        <v>227</v>
      </c>
      <c r="F557" s="15" t="s">
        <v>185</v>
      </c>
      <c r="G557" t="s">
        <v>76</v>
      </c>
      <c r="I557" t="s">
        <v>188</v>
      </c>
      <c r="J557" s="15" t="s">
        <v>129</v>
      </c>
      <c r="K557" t="s">
        <v>197</v>
      </c>
      <c r="L557" t="s">
        <v>198</v>
      </c>
      <c r="M557" t="s">
        <v>183</v>
      </c>
      <c r="N557" t="s">
        <v>193</v>
      </c>
      <c r="Q557" t="s">
        <v>37</v>
      </c>
      <c r="R557" t="s">
        <v>143</v>
      </c>
      <c r="T557" s="17" t="s">
        <v>141</v>
      </c>
      <c r="U557" t="s">
        <v>142</v>
      </c>
      <c r="V557">
        <v>1</v>
      </c>
      <c r="W557">
        <v>8.3000000000000007</v>
      </c>
      <c r="X557">
        <v>6.7</v>
      </c>
      <c r="Y557">
        <v>1.2</v>
      </c>
      <c r="Z557">
        <v>5</v>
      </c>
      <c r="AA557" t="s">
        <v>38</v>
      </c>
    </row>
    <row r="558" spans="1:27" x14ac:dyDescent="0.25">
      <c r="A558" t="s">
        <v>32</v>
      </c>
      <c r="B558" t="s">
        <v>187</v>
      </c>
      <c r="C558">
        <v>3</v>
      </c>
      <c r="D558" t="s">
        <v>33</v>
      </c>
      <c r="E558" s="14" t="s">
        <v>227</v>
      </c>
      <c r="F558" s="15" t="s">
        <v>185</v>
      </c>
      <c r="G558" t="s">
        <v>76</v>
      </c>
      <c r="I558" t="s">
        <v>188</v>
      </c>
      <c r="J558" s="15" t="s">
        <v>129</v>
      </c>
      <c r="K558" t="s">
        <v>197</v>
      </c>
      <c r="L558" t="s">
        <v>198</v>
      </c>
      <c r="M558" t="s">
        <v>183</v>
      </c>
      <c r="N558" t="s">
        <v>193</v>
      </c>
      <c r="Q558" t="s">
        <v>37</v>
      </c>
      <c r="R558" t="s">
        <v>143</v>
      </c>
      <c r="T558" s="17" t="s">
        <v>141</v>
      </c>
      <c r="U558" t="s">
        <v>142</v>
      </c>
      <c r="V558">
        <v>1</v>
      </c>
      <c r="W558">
        <v>8.5</v>
      </c>
      <c r="X558">
        <v>7.3</v>
      </c>
      <c r="Y558">
        <v>2</v>
      </c>
      <c r="Z558">
        <v>10</v>
      </c>
      <c r="AA558" t="s">
        <v>38</v>
      </c>
    </row>
    <row r="559" spans="1:27" x14ac:dyDescent="0.25">
      <c r="A559" t="s">
        <v>32</v>
      </c>
      <c r="B559" t="s">
        <v>187</v>
      </c>
      <c r="C559">
        <v>3</v>
      </c>
      <c r="D559" t="s">
        <v>33</v>
      </c>
      <c r="E559" s="14" t="s">
        <v>227</v>
      </c>
      <c r="F559" s="15" t="s">
        <v>185</v>
      </c>
      <c r="G559" t="s">
        <v>76</v>
      </c>
      <c r="I559" t="s">
        <v>188</v>
      </c>
      <c r="J559" s="15" t="s">
        <v>129</v>
      </c>
      <c r="K559" t="s">
        <v>197</v>
      </c>
      <c r="L559" t="s">
        <v>198</v>
      </c>
      <c r="M559" t="s">
        <v>183</v>
      </c>
      <c r="N559" t="s">
        <v>193</v>
      </c>
      <c r="Q559" t="s">
        <v>37</v>
      </c>
      <c r="R559" t="s">
        <v>143</v>
      </c>
      <c r="T559" s="17" t="s">
        <v>141</v>
      </c>
      <c r="U559" t="s">
        <v>142</v>
      </c>
      <c r="V559">
        <v>1</v>
      </c>
      <c r="W559">
        <v>7.2</v>
      </c>
      <c r="X559">
        <v>5.3</v>
      </c>
      <c r="Y559">
        <v>1.2</v>
      </c>
      <c r="Z559">
        <v>4</v>
      </c>
      <c r="AA559" t="s">
        <v>38</v>
      </c>
    </row>
    <row r="560" spans="1:27" x14ac:dyDescent="0.25">
      <c r="A560" t="s">
        <v>32</v>
      </c>
      <c r="B560" t="s">
        <v>187</v>
      </c>
      <c r="C560">
        <v>3</v>
      </c>
      <c r="D560" t="s">
        <v>33</v>
      </c>
      <c r="E560" s="14" t="s">
        <v>227</v>
      </c>
      <c r="F560" s="15" t="s">
        <v>185</v>
      </c>
      <c r="G560" t="s">
        <v>76</v>
      </c>
      <c r="I560" t="s">
        <v>188</v>
      </c>
      <c r="J560" s="15" t="s">
        <v>129</v>
      </c>
      <c r="K560" t="s">
        <v>197</v>
      </c>
      <c r="L560" t="s">
        <v>198</v>
      </c>
      <c r="M560" t="s">
        <v>183</v>
      </c>
      <c r="N560" t="s">
        <v>193</v>
      </c>
      <c r="Q560" t="s">
        <v>37</v>
      </c>
      <c r="R560" t="s">
        <v>143</v>
      </c>
      <c r="T560" s="17" t="s">
        <v>141</v>
      </c>
      <c r="U560" t="s">
        <v>142</v>
      </c>
      <c r="V560">
        <v>1</v>
      </c>
      <c r="W560">
        <v>7.5</v>
      </c>
      <c r="X560">
        <v>5.5</v>
      </c>
      <c r="Y560">
        <v>1.2</v>
      </c>
      <c r="Z560">
        <v>4</v>
      </c>
      <c r="AA560" t="s">
        <v>38</v>
      </c>
    </row>
    <row r="561" spans="1:26" x14ac:dyDescent="0.25">
      <c r="A561" t="s">
        <v>32</v>
      </c>
      <c r="B561" t="s">
        <v>187</v>
      </c>
      <c r="C561">
        <v>3</v>
      </c>
      <c r="D561" t="s">
        <v>33</v>
      </c>
      <c r="E561" s="14" t="s">
        <v>227</v>
      </c>
      <c r="F561" s="15" t="s">
        <v>185</v>
      </c>
      <c r="G561" t="s">
        <v>76</v>
      </c>
      <c r="I561" t="s">
        <v>188</v>
      </c>
      <c r="J561" s="15" t="s">
        <v>129</v>
      </c>
      <c r="K561" t="s">
        <v>197</v>
      </c>
      <c r="L561" t="s">
        <v>198</v>
      </c>
      <c r="M561" t="s">
        <v>183</v>
      </c>
      <c r="N561" t="s">
        <v>193</v>
      </c>
      <c r="Q561" t="s">
        <v>37</v>
      </c>
      <c r="R561" t="s">
        <v>143</v>
      </c>
      <c r="T561" s="17" t="s">
        <v>141</v>
      </c>
      <c r="U561" t="s">
        <v>142</v>
      </c>
      <c r="V561">
        <v>1</v>
      </c>
      <c r="W561" s="12">
        <v>5.6</v>
      </c>
      <c r="X561" s="12">
        <v>4.5</v>
      </c>
    </row>
    <row r="562" spans="1:26" x14ac:dyDescent="0.25">
      <c r="A562" t="s">
        <v>32</v>
      </c>
      <c r="B562" t="s">
        <v>187</v>
      </c>
      <c r="C562">
        <v>3</v>
      </c>
      <c r="D562" t="s">
        <v>33</v>
      </c>
      <c r="E562" s="14" t="s">
        <v>227</v>
      </c>
      <c r="F562" s="15" t="s">
        <v>185</v>
      </c>
      <c r="G562" t="s">
        <v>76</v>
      </c>
      <c r="I562" t="s">
        <v>188</v>
      </c>
      <c r="J562" s="15" t="s">
        <v>129</v>
      </c>
      <c r="K562" t="s">
        <v>197</v>
      </c>
      <c r="L562" t="s">
        <v>198</v>
      </c>
      <c r="M562" t="s">
        <v>183</v>
      </c>
      <c r="N562" t="s">
        <v>193</v>
      </c>
      <c r="Q562" t="s">
        <v>37</v>
      </c>
      <c r="R562" t="s">
        <v>143</v>
      </c>
      <c r="T562" s="17" t="s">
        <v>141</v>
      </c>
      <c r="U562" t="s">
        <v>142</v>
      </c>
      <c r="V562">
        <v>1</v>
      </c>
      <c r="W562" s="12">
        <v>7</v>
      </c>
      <c r="X562" s="12">
        <v>5.5</v>
      </c>
    </row>
    <row r="563" spans="1:26" x14ac:dyDescent="0.25">
      <c r="A563" t="s">
        <v>32</v>
      </c>
      <c r="B563" t="s">
        <v>187</v>
      </c>
      <c r="C563">
        <v>3</v>
      </c>
      <c r="D563" t="s">
        <v>33</v>
      </c>
      <c r="E563" s="14" t="s">
        <v>227</v>
      </c>
      <c r="F563" s="15" t="s">
        <v>185</v>
      </c>
      <c r="G563" t="s">
        <v>76</v>
      </c>
      <c r="I563" t="s">
        <v>188</v>
      </c>
      <c r="J563" s="15" t="s">
        <v>129</v>
      </c>
      <c r="K563" t="s">
        <v>197</v>
      </c>
      <c r="L563" t="s">
        <v>198</v>
      </c>
      <c r="M563" t="s">
        <v>183</v>
      </c>
      <c r="N563" t="s">
        <v>193</v>
      </c>
      <c r="Q563" t="s">
        <v>37</v>
      </c>
      <c r="R563" t="s">
        <v>143</v>
      </c>
      <c r="T563" s="17" t="s">
        <v>141</v>
      </c>
      <c r="U563" t="s">
        <v>142</v>
      </c>
      <c r="V563">
        <v>1</v>
      </c>
      <c r="W563" s="12">
        <v>5.6</v>
      </c>
      <c r="X563" s="12">
        <v>4.5</v>
      </c>
    </row>
    <row r="564" spans="1:26" x14ac:dyDescent="0.25">
      <c r="A564" t="s">
        <v>32</v>
      </c>
      <c r="B564" t="s">
        <v>187</v>
      </c>
      <c r="C564">
        <v>3</v>
      </c>
      <c r="D564" t="s">
        <v>33</v>
      </c>
      <c r="E564" s="14" t="s">
        <v>227</v>
      </c>
      <c r="F564" s="15" t="s">
        <v>185</v>
      </c>
      <c r="G564" t="s">
        <v>76</v>
      </c>
      <c r="I564" t="s">
        <v>188</v>
      </c>
      <c r="J564" s="15" t="s">
        <v>129</v>
      </c>
      <c r="K564" t="s">
        <v>197</v>
      </c>
      <c r="L564" t="s">
        <v>198</v>
      </c>
      <c r="M564" t="s">
        <v>183</v>
      </c>
      <c r="N564" t="s">
        <v>193</v>
      </c>
      <c r="Q564" t="s">
        <v>37</v>
      </c>
      <c r="R564" t="s">
        <v>143</v>
      </c>
      <c r="T564" s="17" t="s">
        <v>141</v>
      </c>
      <c r="U564" t="s">
        <v>142</v>
      </c>
      <c r="V564">
        <v>1</v>
      </c>
      <c r="W564" s="12">
        <v>6</v>
      </c>
      <c r="X564" s="12">
        <v>4.5</v>
      </c>
    </row>
    <row r="565" spans="1:26" x14ac:dyDescent="0.25">
      <c r="A565" t="s">
        <v>32</v>
      </c>
      <c r="B565" t="s">
        <v>187</v>
      </c>
      <c r="C565">
        <v>3</v>
      </c>
      <c r="D565" t="s">
        <v>33</v>
      </c>
      <c r="E565" s="14" t="s">
        <v>227</v>
      </c>
      <c r="F565" s="15" t="s">
        <v>185</v>
      </c>
      <c r="G565" t="s">
        <v>76</v>
      </c>
      <c r="I565" t="s">
        <v>188</v>
      </c>
      <c r="J565" s="15" t="s">
        <v>129</v>
      </c>
      <c r="K565" t="s">
        <v>197</v>
      </c>
      <c r="L565" t="s">
        <v>198</v>
      </c>
      <c r="M565" t="s">
        <v>183</v>
      </c>
      <c r="N565" t="s">
        <v>193</v>
      </c>
      <c r="Q565" t="s">
        <v>37</v>
      </c>
      <c r="R565" t="s">
        <v>143</v>
      </c>
      <c r="T565" s="17" t="s">
        <v>141</v>
      </c>
      <c r="U565" t="s">
        <v>142</v>
      </c>
      <c r="V565">
        <v>1</v>
      </c>
      <c r="W565" s="12">
        <v>5.6</v>
      </c>
      <c r="X565" s="12">
        <v>4.5999999999999996</v>
      </c>
    </row>
    <row r="566" spans="1:26" x14ac:dyDescent="0.25">
      <c r="A566" t="s">
        <v>32</v>
      </c>
      <c r="B566" t="s">
        <v>187</v>
      </c>
      <c r="C566">
        <v>3</v>
      </c>
      <c r="D566" t="s">
        <v>33</v>
      </c>
      <c r="E566" s="14" t="s">
        <v>227</v>
      </c>
      <c r="F566" s="15" t="s">
        <v>185</v>
      </c>
      <c r="G566" t="s">
        <v>76</v>
      </c>
      <c r="I566" t="s">
        <v>188</v>
      </c>
      <c r="J566" s="15" t="s">
        <v>129</v>
      </c>
      <c r="K566" t="s">
        <v>197</v>
      </c>
      <c r="L566" t="s">
        <v>198</v>
      </c>
      <c r="M566" t="s">
        <v>183</v>
      </c>
      <c r="N566" t="s">
        <v>193</v>
      </c>
      <c r="Q566" t="s">
        <v>37</v>
      </c>
      <c r="R566" t="s">
        <v>143</v>
      </c>
      <c r="T566" s="17" t="s">
        <v>141</v>
      </c>
      <c r="U566" t="s">
        <v>142</v>
      </c>
      <c r="V566">
        <v>1</v>
      </c>
      <c r="W566" s="12">
        <v>5.5</v>
      </c>
      <c r="X566" s="12">
        <v>4.5999999999999996</v>
      </c>
    </row>
    <row r="567" spans="1:26" x14ac:dyDescent="0.25">
      <c r="A567" t="s">
        <v>32</v>
      </c>
      <c r="B567" t="s">
        <v>187</v>
      </c>
      <c r="C567">
        <v>3</v>
      </c>
      <c r="D567" t="s">
        <v>33</v>
      </c>
      <c r="E567" s="14" t="s">
        <v>227</v>
      </c>
      <c r="F567" s="15" t="s">
        <v>185</v>
      </c>
      <c r="G567" t="s">
        <v>76</v>
      </c>
      <c r="I567" t="s">
        <v>188</v>
      </c>
      <c r="J567" s="15" t="s">
        <v>129</v>
      </c>
      <c r="K567" t="s">
        <v>197</v>
      </c>
      <c r="L567" t="s">
        <v>198</v>
      </c>
      <c r="M567" t="s">
        <v>183</v>
      </c>
      <c r="N567" t="s">
        <v>193</v>
      </c>
      <c r="Q567" t="s">
        <v>37</v>
      </c>
      <c r="R567" t="s">
        <v>143</v>
      </c>
      <c r="T567" s="17" t="s">
        <v>141</v>
      </c>
      <c r="U567" t="s">
        <v>142</v>
      </c>
      <c r="V567">
        <v>1</v>
      </c>
      <c r="W567" s="12">
        <v>6.2</v>
      </c>
      <c r="X567" s="12">
        <v>4.7</v>
      </c>
    </row>
    <row r="568" spans="1:26" x14ac:dyDescent="0.25">
      <c r="A568" t="s">
        <v>32</v>
      </c>
      <c r="B568" t="s">
        <v>187</v>
      </c>
      <c r="C568">
        <v>3</v>
      </c>
      <c r="D568" t="s">
        <v>33</v>
      </c>
      <c r="E568" s="14" t="s">
        <v>227</v>
      </c>
      <c r="F568" s="15" t="s">
        <v>185</v>
      </c>
      <c r="G568" t="s">
        <v>76</v>
      </c>
      <c r="I568" t="s">
        <v>188</v>
      </c>
      <c r="J568" s="15" t="s">
        <v>129</v>
      </c>
      <c r="K568" t="s">
        <v>197</v>
      </c>
      <c r="L568" t="s">
        <v>198</v>
      </c>
      <c r="M568" t="s">
        <v>183</v>
      </c>
      <c r="N568" t="s">
        <v>193</v>
      </c>
      <c r="Q568" t="s">
        <v>37</v>
      </c>
      <c r="R568" t="s">
        <v>143</v>
      </c>
      <c r="T568" s="17" t="s">
        <v>141</v>
      </c>
      <c r="U568" t="s">
        <v>142</v>
      </c>
      <c r="V568">
        <v>1</v>
      </c>
      <c r="W568" s="12">
        <v>5.8</v>
      </c>
      <c r="X568" s="12">
        <v>4.5</v>
      </c>
    </row>
    <row r="569" spans="1:26" x14ac:dyDescent="0.25">
      <c r="A569" t="s">
        <v>32</v>
      </c>
      <c r="B569" t="s">
        <v>187</v>
      </c>
      <c r="C569">
        <v>3</v>
      </c>
      <c r="D569" t="s">
        <v>33</v>
      </c>
      <c r="E569" s="14" t="s">
        <v>227</v>
      </c>
      <c r="F569" s="15" t="s">
        <v>185</v>
      </c>
      <c r="G569" t="s">
        <v>76</v>
      </c>
      <c r="I569" t="s">
        <v>188</v>
      </c>
      <c r="J569" s="15" t="s">
        <v>129</v>
      </c>
      <c r="K569" t="s">
        <v>197</v>
      </c>
      <c r="L569" t="s">
        <v>198</v>
      </c>
      <c r="M569" t="s">
        <v>183</v>
      </c>
      <c r="N569" t="s">
        <v>193</v>
      </c>
      <c r="Q569" t="s">
        <v>37</v>
      </c>
      <c r="R569" t="s">
        <v>143</v>
      </c>
      <c r="T569" s="17" t="s">
        <v>141</v>
      </c>
      <c r="U569" t="s">
        <v>142</v>
      </c>
      <c r="V569">
        <v>1</v>
      </c>
      <c r="W569" s="12">
        <v>5.5</v>
      </c>
      <c r="X569" s="12">
        <v>4.3</v>
      </c>
      <c r="Y569" s="12"/>
      <c r="Z569" s="12">
        <v>30</v>
      </c>
    </row>
    <row r="570" spans="1:26" x14ac:dyDescent="0.25">
      <c r="A570" t="s">
        <v>32</v>
      </c>
      <c r="B570" t="s">
        <v>187</v>
      </c>
      <c r="C570">
        <v>3</v>
      </c>
      <c r="D570" t="s">
        <v>33</v>
      </c>
      <c r="E570" s="14" t="s">
        <v>227</v>
      </c>
      <c r="F570" s="15" t="s">
        <v>185</v>
      </c>
      <c r="G570" t="s">
        <v>76</v>
      </c>
      <c r="I570" t="s">
        <v>188</v>
      </c>
      <c r="J570" s="15" t="s">
        <v>129</v>
      </c>
      <c r="K570" t="s">
        <v>197</v>
      </c>
      <c r="L570" t="s">
        <v>198</v>
      </c>
      <c r="M570" t="s">
        <v>183</v>
      </c>
      <c r="N570" t="s">
        <v>193</v>
      </c>
      <c r="Q570" t="s">
        <v>37</v>
      </c>
      <c r="R570" t="s">
        <v>143</v>
      </c>
      <c r="T570" s="17" t="s">
        <v>141</v>
      </c>
      <c r="U570" t="s">
        <v>142</v>
      </c>
      <c r="V570">
        <v>1</v>
      </c>
      <c r="W570" s="12">
        <v>5.6</v>
      </c>
      <c r="X570" s="12">
        <v>4.5</v>
      </c>
    </row>
    <row r="571" spans="1:26" x14ac:dyDescent="0.25">
      <c r="A571" t="s">
        <v>32</v>
      </c>
      <c r="B571" t="s">
        <v>187</v>
      </c>
      <c r="C571">
        <v>3</v>
      </c>
      <c r="D571" t="s">
        <v>33</v>
      </c>
      <c r="E571" s="14" t="s">
        <v>227</v>
      </c>
      <c r="F571" s="15" t="s">
        <v>185</v>
      </c>
      <c r="G571" t="s">
        <v>76</v>
      </c>
      <c r="I571" t="s">
        <v>188</v>
      </c>
      <c r="J571" s="15" t="s">
        <v>129</v>
      </c>
      <c r="K571" t="s">
        <v>197</v>
      </c>
      <c r="L571" t="s">
        <v>198</v>
      </c>
      <c r="M571" t="s">
        <v>183</v>
      </c>
      <c r="N571" t="s">
        <v>193</v>
      </c>
      <c r="Q571" t="s">
        <v>37</v>
      </c>
      <c r="R571" t="s">
        <v>143</v>
      </c>
      <c r="T571" s="17" t="s">
        <v>141</v>
      </c>
      <c r="U571" t="s">
        <v>142</v>
      </c>
      <c r="V571">
        <v>1</v>
      </c>
      <c r="W571" s="12">
        <v>6</v>
      </c>
      <c r="X571" s="12">
        <v>4.5</v>
      </c>
    </row>
    <row r="572" spans="1:26" x14ac:dyDescent="0.25">
      <c r="A572" t="s">
        <v>32</v>
      </c>
      <c r="B572" t="s">
        <v>187</v>
      </c>
      <c r="C572">
        <v>3</v>
      </c>
      <c r="D572" t="s">
        <v>33</v>
      </c>
      <c r="E572" s="14" t="s">
        <v>227</v>
      </c>
      <c r="F572" s="15" t="s">
        <v>185</v>
      </c>
      <c r="G572" t="s">
        <v>76</v>
      </c>
      <c r="I572" t="s">
        <v>188</v>
      </c>
      <c r="J572" s="15" t="s">
        <v>129</v>
      </c>
      <c r="K572" t="s">
        <v>197</v>
      </c>
      <c r="L572" t="s">
        <v>198</v>
      </c>
      <c r="M572" t="s">
        <v>183</v>
      </c>
      <c r="N572" t="s">
        <v>193</v>
      </c>
      <c r="Q572" t="s">
        <v>37</v>
      </c>
      <c r="R572" t="s">
        <v>143</v>
      </c>
      <c r="T572" s="17" t="s">
        <v>141</v>
      </c>
      <c r="U572" t="s">
        <v>142</v>
      </c>
      <c r="V572">
        <v>1</v>
      </c>
      <c r="W572" s="12">
        <v>5</v>
      </c>
      <c r="X572" s="12">
        <v>4.4000000000000004</v>
      </c>
    </row>
    <row r="573" spans="1:26" x14ac:dyDescent="0.25">
      <c r="A573" t="s">
        <v>32</v>
      </c>
      <c r="B573" t="s">
        <v>187</v>
      </c>
      <c r="C573">
        <v>3</v>
      </c>
      <c r="D573" t="s">
        <v>33</v>
      </c>
      <c r="E573" s="14" t="s">
        <v>227</v>
      </c>
      <c r="F573" s="15" t="s">
        <v>185</v>
      </c>
      <c r="G573" t="s">
        <v>76</v>
      </c>
      <c r="I573" t="s">
        <v>188</v>
      </c>
      <c r="J573" s="15" t="s">
        <v>129</v>
      </c>
      <c r="K573" t="s">
        <v>197</v>
      </c>
      <c r="L573" t="s">
        <v>198</v>
      </c>
      <c r="M573" t="s">
        <v>183</v>
      </c>
      <c r="N573" t="s">
        <v>193</v>
      </c>
      <c r="Q573" t="s">
        <v>37</v>
      </c>
      <c r="R573" t="s">
        <v>143</v>
      </c>
      <c r="T573" s="17" t="s">
        <v>141</v>
      </c>
      <c r="U573" t="s">
        <v>142</v>
      </c>
      <c r="V573">
        <v>1</v>
      </c>
      <c r="W573" s="12">
        <v>5.2</v>
      </c>
      <c r="X573" s="12">
        <v>4</v>
      </c>
    </row>
    <row r="574" spans="1:26" x14ac:dyDescent="0.25">
      <c r="A574" t="s">
        <v>32</v>
      </c>
      <c r="B574" t="s">
        <v>187</v>
      </c>
      <c r="C574">
        <v>3</v>
      </c>
      <c r="D574" t="s">
        <v>33</v>
      </c>
      <c r="E574" s="14" t="s">
        <v>227</v>
      </c>
      <c r="F574" s="15" t="s">
        <v>185</v>
      </c>
      <c r="G574" t="s">
        <v>76</v>
      </c>
      <c r="I574" t="s">
        <v>188</v>
      </c>
      <c r="J574" s="15" t="s">
        <v>129</v>
      </c>
      <c r="K574" t="s">
        <v>197</v>
      </c>
      <c r="L574" t="s">
        <v>198</v>
      </c>
      <c r="M574" t="s">
        <v>183</v>
      </c>
      <c r="N574" t="s">
        <v>193</v>
      </c>
      <c r="Q574" t="s">
        <v>37</v>
      </c>
      <c r="R574" t="s">
        <v>143</v>
      </c>
      <c r="T574" s="17" t="s">
        <v>141</v>
      </c>
      <c r="U574" t="s">
        <v>142</v>
      </c>
      <c r="V574">
        <v>1</v>
      </c>
      <c r="W574" s="12">
        <v>5</v>
      </c>
      <c r="X574" s="12">
        <v>4</v>
      </c>
    </row>
    <row r="575" spans="1:26" x14ac:dyDescent="0.25">
      <c r="A575" t="s">
        <v>32</v>
      </c>
      <c r="B575" t="s">
        <v>187</v>
      </c>
      <c r="C575">
        <v>3</v>
      </c>
      <c r="D575" t="s">
        <v>33</v>
      </c>
      <c r="E575" s="14" t="s">
        <v>227</v>
      </c>
      <c r="F575" s="15" t="s">
        <v>185</v>
      </c>
      <c r="G575" t="s">
        <v>76</v>
      </c>
      <c r="I575" t="s">
        <v>188</v>
      </c>
      <c r="J575" s="15" t="s">
        <v>129</v>
      </c>
      <c r="K575" t="s">
        <v>197</v>
      </c>
      <c r="L575" t="s">
        <v>198</v>
      </c>
      <c r="M575" t="s">
        <v>183</v>
      </c>
      <c r="N575" t="s">
        <v>193</v>
      </c>
      <c r="Q575" t="s">
        <v>37</v>
      </c>
      <c r="R575" t="s">
        <v>143</v>
      </c>
      <c r="T575" s="17" t="s">
        <v>141</v>
      </c>
      <c r="U575" t="s">
        <v>142</v>
      </c>
      <c r="V575">
        <v>1</v>
      </c>
      <c r="W575" s="12">
        <v>4.5999999999999996</v>
      </c>
      <c r="X575" s="12">
        <v>3.5</v>
      </c>
    </row>
    <row r="576" spans="1:26" x14ac:dyDescent="0.25">
      <c r="A576" t="s">
        <v>32</v>
      </c>
      <c r="B576" t="s">
        <v>187</v>
      </c>
      <c r="C576">
        <v>3</v>
      </c>
      <c r="D576" t="s">
        <v>33</v>
      </c>
      <c r="E576" s="14" t="s">
        <v>227</v>
      </c>
      <c r="F576" s="15" t="s">
        <v>185</v>
      </c>
      <c r="G576" t="s">
        <v>76</v>
      </c>
      <c r="I576" t="s">
        <v>188</v>
      </c>
      <c r="J576" s="15" t="s">
        <v>129</v>
      </c>
      <c r="K576" t="s">
        <v>197</v>
      </c>
      <c r="L576" t="s">
        <v>198</v>
      </c>
      <c r="M576" t="s">
        <v>183</v>
      </c>
      <c r="N576" t="s">
        <v>193</v>
      </c>
      <c r="Q576" t="s">
        <v>37</v>
      </c>
      <c r="R576" t="s">
        <v>143</v>
      </c>
      <c r="T576" s="17" t="s">
        <v>141</v>
      </c>
      <c r="U576" t="s">
        <v>142</v>
      </c>
      <c r="V576">
        <v>1</v>
      </c>
      <c r="W576" s="12">
        <v>4.2</v>
      </c>
      <c r="X576" s="12">
        <v>3.9</v>
      </c>
    </row>
    <row r="577" spans="1:27" x14ac:dyDescent="0.25">
      <c r="A577" t="s">
        <v>32</v>
      </c>
      <c r="B577" t="s">
        <v>187</v>
      </c>
      <c r="C577">
        <v>3</v>
      </c>
      <c r="D577" t="s">
        <v>33</v>
      </c>
      <c r="E577" s="14" t="s">
        <v>227</v>
      </c>
      <c r="F577" s="15" t="s">
        <v>185</v>
      </c>
      <c r="G577" t="s">
        <v>76</v>
      </c>
      <c r="I577" t="s">
        <v>188</v>
      </c>
      <c r="J577" s="15" t="s">
        <v>129</v>
      </c>
      <c r="K577" t="s">
        <v>197</v>
      </c>
      <c r="L577" t="s">
        <v>198</v>
      </c>
      <c r="M577" t="s">
        <v>183</v>
      </c>
      <c r="N577" t="s">
        <v>193</v>
      </c>
      <c r="Q577" t="s">
        <v>37</v>
      </c>
      <c r="R577" t="s">
        <v>143</v>
      </c>
      <c r="T577" s="17" t="s">
        <v>141</v>
      </c>
      <c r="U577" t="s">
        <v>142</v>
      </c>
      <c r="V577">
        <v>1</v>
      </c>
      <c r="W577" s="12">
        <v>5</v>
      </c>
      <c r="X577" s="12">
        <v>4.3</v>
      </c>
    </row>
    <row r="578" spans="1:27" x14ac:dyDescent="0.25">
      <c r="A578" t="s">
        <v>32</v>
      </c>
      <c r="B578" t="s">
        <v>187</v>
      </c>
      <c r="C578">
        <v>3</v>
      </c>
      <c r="D578" t="s">
        <v>33</v>
      </c>
      <c r="E578" s="14" t="s">
        <v>227</v>
      </c>
      <c r="F578" s="15" t="s">
        <v>185</v>
      </c>
      <c r="G578" t="s">
        <v>76</v>
      </c>
      <c r="I578" t="s">
        <v>188</v>
      </c>
      <c r="J578" s="15" t="s">
        <v>129</v>
      </c>
      <c r="K578" t="s">
        <v>197</v>
      </c>
      <c r="L578" t="s">
        <v>198</v>
      </c>
      <c r="M578" t="s">
        <v>183</v>
      </c>
      <c r="N578" t="s">
        <v>193</v>
      </c>
      <c r="Q578" t="s">
        <v>37</v>
      </c>
      <c r="R578" t="s">
        <v>143</v>
      </c>
      <c r="T578" s="17" t="s">
        <v>141</v>
      </c>
      <c r="U578" t="s">
        <v>142</v>
      </c>
      <c r="V578">
        <v>1</v>
      </c>
      <c r="W578" s="12">
        <v>5.6</v>
      </c>
      <c r="X578" s="12">
        <v>4.3</v>
      </c>
    </row>
    <row r="579" spans="1:27" x14ac:dyDescent="0.25">
      <c r="A579" t="s">
        <v>32</v>
      </c>
      <c r="B579" t="s">
        <v>187</v>
      </c>
      <c r="C579">
        <v>3</v>
      </c>
      <c r="D579" t="s">
        <v>33</v>
      </c>
      <c r="E579" s="14" t="s">
        <v>227</v>
      </c>
      <c r="F579" s="15" t="s">
        <v>185</v>
      </c>
      <c r="G579" t="s">
        <v>76</v>
      </c>
      <c r="I579" t="s">
        <v>188</v>
      </c>
      <c r="J579" s="15" t="s">
        <v>129</v>
      </c>
      <c r="K579" t="s">
        <v>197</v>
      </c>
      <c r="L579" t="s">
        <v>198</v>
      </c>
      <c r="M579" t="s">
        <v>183</v>
      </c>
      <c r="N579" t="s">
        <v>193</v>
      </c>
      <c r="Q579" t="s">
        <v>37</v>
      </c>
      <c r="R579" t="s">
        <v>143</v>
      </c>
      <c r="T579" s="17" t="s">
        <v>141</v>
      </c>
      <c r="U579" t="s">
        <v>142</v>
      </c>
      <c r="V579">
        <v>1</v>
      </c>
      <c r="W579" s="12">
        <v>4.8</v>
      </c>
      <c r="X579" s="12">
        <v>3.7</v>
      </c>
    </row>
    <row r="580" spans="1:27" x14ac:dyDescent="0.25">
      <c r="A580" t="s">
        <v>32</v>
      </c>
      <c r="B580" t="s">
        <v>187</v>
      </c>
      <c r="C580">
        <v>3</v>
      </c>
      <c r="D580" t="s">
        <v>33</v>
      </c>
      <c r="E580" s="14" t="s">
        <v>227</v>
      </c>
      <c r="F580" s="15" t="s">
        <v>185</v>
      </c>
      <c r="G580" t="s">
        <v>76</v>
      </c>
      <c r="I580" t="s">
        <v>188</v>
      </c>
      <c r="J580" s="15" t="s">
        <v>129</v>
      </c>
      <c r="K580" t="s">
        <v>197</v>
      </c>
      <c r="L580" t="s">
        <v>198</v>
      </c>
      <c r="M580" t="s">
        <v>183</v>
      </c>
      <c r="N580" t="s">
        <v>193</v>
      </c>
      <c r="Q580" t="s">
        <v>37</v>
      </c>
      <c r="R580" t="s">
        <v>143</v>
      </c>
      <c r="T580" s="17" t="s">
        <v>141</v>
      </c>
      <c r="U580" t="s">
        <v>142</v>
      </c>
      <c r="V580">
        <v>1</v>
      </c>
      <c r="W580" s="12">
        <v>4.7</v>
      </c>
      <c r="X580" s="12">
        <v>3.7</v>
      </c>
    </row>
    <row r="581" spans="1:27" x14ac:dyDescent="0.25">
      <c r="A581" t="s">
        <v>32</v>
      </c>
      <c r="B581" t="s">
        <v>187</v>
      </c>
      <c r="C581">
        <v>1</v>
      </c>
      <c r="D581" t="s">
        <v>33</v>
      </c>
      <c r="E581" s="14" t="s">
        <v>228</v>
      </c>
      <c r="F581" s="15" t="s">
        <v>185</v>
      </c>
      <c r="G581" t="s">
        <v>77</v>
      </c>
      <c r="I581" t="s">
        <v>188</v>
      </c>
      <c r="J581" s="15" t="s">
        <v>129</v>
      </c>
      <c r="K581" t="s">
        <v>197</v>
      </c>
      <c r="L581" t="s">
        <v>198</v>
      </c>
      <c r="M581" t="s">
        <v>194</v>
      </c>
      <c r="N581" t="s">
        <v>195</v>
      </c>
      <c r="Q581" t="s">
        <v>86</v>
      </c>
      <c r="R581" t="s">
        <v>412</v>
      </c>
      <c r="T581" s="17" t="s">
        <v>413</v>
      </c>
      <c r="U581" t="s">
        <v>414</v>
      </c>
      <c r="Z581">
        <v>386</v>
      </c>
    </row>
    <row r="582" spans="1:27" x14ac:dyDescent="0.25">
      <c r="A582" t="s">
        <v>32</v>
      </c>
      <c r="B582" t="s">
        <v>187</v>
      </c>
      <c r="C582">
        <v>1</v>
      </c>
      <c r="D582" t="s">
        <v>33</v>
      </c>
      <c r="E582" s="14" t="s">
        <v>228</v>
      </c>
      <c r="F582" s="15" t="s">
        <v>185</v>
      </c>
      <c r="G582" t="s">
        <v>77</v>
      </c>
      <c r="I582" t="s">
        <v>188</v>
      </c>
      <c r="J582" s="15" t="s">
        <v>129</v>
      </c>
      <c r="K582" t="s">
        <v>197</v>
      </c>
      <c r="L582" t="s">
        <v>198</v>
      </c>
      <c r="M582" t="s">
        <v>194</v>
      </c>
      <c r="N582" t="s">
        <v>195</v>
      </c>
      <c r="Q582" t="s">
        <v>196</v>
      </c>
      <c r="R582" t="s">
        <v>359</v>
      </c>
      <c r="T582" s="17" t="s">
        <v>426</v>
      </c>
      <c r="U582" t="s">
        <v>105</v>
      </c>
      <c r="V582">
        <v>1</v>
      </c>
      <c r="W582">
        <v>7.5</v>
      </c>
      <c r="X582">
        <v>5.5</v>
      </c>
      <c r="Y582">
        <v>2.2000000000000002</v>
      </c>
      <c r="Z582">
        <v>2</v>
      </c>
      <c r="AA582" t="s">
        <v>50</v>
      </c>
    </row>
    <row r="583" spans="1:27" x14ac:dyDescent="0.25">
      <c r="A583" t="s">
        <v>32</v>
      </c>
      <c r="B583" t="s">
        <v>187</v>
      </c>
      <c r="C583">
        <v>1</v>
      </c>
      <c r="D583" t="s">
        <v>33</v>
      </c>
      <c r="E583" s="14" t="s">
        <v>228</v>
      </c>
      <c r="F583" s="15" t="s">
        <v>185</v>
      </c>
      <c r="G583" t="s">
        <v>77</v>
      </c>
      <c r="I583" t="s">
        <v>188</v>
      </c>
      <c r="J583" s="15" t="s">
        <v>129</v>
      </c>
      <c r="K583" t="s">
        <v>197</v>
      </c>
      <c r="L583" t="s">
        <v>198</v>
      </c>
      <c r="M583" t="s">
        <v>194</v>
      </c>
      <c r="N583" t="s">
        <v>195</v>
      </c>
      <c r="Q583" t="s">
        <v>37</v>
      </c>
      <c r="R583" t="s">
        <v>143</v>
      </c>
      <c r="T583" s="17" t="s">
        <v>141</v>
      </c>
      <c r="U583" t="s">
        <v>142</v>
      </c>
      <c r="V583">
        <v>1</v>
      </c>
      <c r="W583" s="12">
        <v>5.5</v>
      </c>
      <c r="X583" s="12">
        <v>4</v>
      </c>
    </row>
    <row r="584" spans="1:27" x14ac:dyDescent="0.25">
      <c r="A584" t="s">
        <v>32</v>
      </c>
      <c r="B584" t="s">
        <v>187</v>
      </c>
      <c r="C584">
        <v>1</v>
      </c>
      <c r="D584" t="s">
        <v>33</v>
      </c>
      <c r="E584" s="14" t="s">
        <v>228</v>
      </c>
      <c r="F584" s="15" t="s">
        <v>185</v>
      </c>
      <c r="G584" t="s">
        <v>77</v>
      </c>
      <c r="I584" t="s">
        <v>188</v>
      </c>
      <c r="J584" s="15" t="s">
        <v>129</v>
      </c>
      <c r="K584" t="s">
        <v>197</v>
      </c>
      <c r="L584" t="s">
        <v>198</v>
      </c>
      <c r="M584" t="s">
        <v>194</v>
      </c>
      <c r="N584" t="s">
        <v>195</v>
      </c>
      <c r="Q584" t="s">
        <v>37</v>
      </c>
      <c r="R584" t="s">
        <v>143</v>
      </c>
      <c r="T584" s="17" t="s">
        <v>141</v>
      </c>
      <c r="U584" t="s">
        <v>142</v>
      </c>
      <c r="V584">
        <v>1</v>
      </c>
      <c r="W584" s="12">
        <v>5.2</v>
      </c>
      <c r="X584" s="12">
        <v>4.5</v>
      </c>
    </row>
    <row r="585" spans="1:27" x14ac:dyDescent="0.25">
      <c r="A585" t="s">
        <v>32</v>
      </c>
      <c r="B585" t="s">
        <v>187</v>
      </c>
      <c r="C585">
        <v>1</v>
      </c>
      <c r="D585" t="s">
        <v>33</v>
      </c>
      <c r="E585" s="14" t="s">
        <v>228</v>
      </c>
      <c r="F585" s="15" t="s">
        <v>185</v>
      </c>
      <c r="G585" t="s">
        <v>77</v>
      </c>
      <c r="I585" t="s">
        <v>188</v>
      </c>
      <c r="J585" s="15" t="s">
        <v>129</v>
      </c>
      <c r="K585" t="s">
        <v>197</v>
      </c>
      <c r="L585" t="s">
        <v>198</v>
      </c>
      <c r="M585" t="s">
        <v>194</v>
      </c>
      <c r="N585" t="s">
        <v>195</v>
      </c>
      <c r="Q585" t="s">
        <v>37</v>
      </c>
      <c r="R585" t="s">
        <v>143</v>
      </c>
      <c r="T585" s="17" t="s">
        <v>141</v>
      </c>
      <c r="U585" t="s">
        <v>142</v>
      </c>
      <c r="V585">
        <v>1</v>
      </c>
      <c r="W585" s="12">
        <v>5</v>
      </c>
      <c r="X585" s="12">
        <v>4</v>
      </c>
    </row>
    <row r="586" spans="1:27" x14ac:dyDescent="0.25">
      <c r="A586" t="s">
        <v>32</v>
      </c>
      <c r="B586" t="s">
        <v>187</v>
      </c>
      <c r="C586">
        <v>1</v>
      </c>
      <c r="D586" t="s">
        <v>33</v>
      </c>
      <c r="E586" s="14" t="s">
        <v>228</v>
      </c>
      <c r="F586" s="15" t="s">
        <v>185</v>
      </c>
      <c r="G586" t="s">
        <v>77</v>
      </c>
      <c r="I586" t="s">
        <v>188</v>
      </c>
      <c r="J586" t="s">
        <v>129</v>
      </c>
      <c r="K586" t="s">
        <v>197</v>
      </c>
      <c r="L586" t="s">
        <v>198</v>
      </c>
      <c r="M586" t="s">
        <v>194</v>
      </c>
      <c r="N586" t="s">
        <v>195</v>
      </c>
      <c r="Q586" t="s">
        <v>37</v>
      </c>
      <c r="R586" t="s">
        <v>143</v>
      </c>
      <c r="T586" s="17" t="s">
        <v>141</v>
      </c>
      <c r="U586" t="s">
        <v>142</v>
      </c>
      <c r="V586">
        <v>1</v>
      </c>
      <c r="W586" s="12">
        <v>5.2</v>
      </c>
      <c r="X586" s="12">
        <v>4.4000000000000004</v>
      </c>
    </row>
    <row r="587" spans="1:27" x14ac:dyDescent="0.25">
      <c r="A587" t="s">
        <v>32</v>
      </c>
      <c r="B587" t="s">
        <v>187</v>
      </c>
      <c r="C587">
        <v>1</v>
      </c>
      <c r="D587" t="s">
        <v>33</v>
      </c>
      <c r="E587" s="14" t="s">
        <v>228</v>
      </c>
      <c r="F587" s="15" t="s">
        <v>185</v>
      </c>
      <c r="G587" t="s">
        <v>77</v>
      </c>
      <c r="I587" t="s">
        <v>188</v>
      </c>
      <c r="J587" t="s">
        <v>129</v>
      </c>
      <c r="K587" t="s">
        <v>197</v>
      </c>
      <c r="L587" t="s">
        <v>198</v>
      </c>
      <c r="M587" t="s">
        <v>194</v>
      </c>
      <c r="N587" t="s">
        <v>195</v>
      </c>
      <c r="Q587" t="s">
        <v>37</v>
      </c>
      <c r="R587" t="s">
        <v>143</v>
      </c>
      <c r="T587" s="17" t="s">
        <v>141</v>
      </c>
      <c r="U587" t="s">
        <v>142</v>
      </c>
      <c r="V587">
        <v>1</v>
      </c>
      <c r="W587" s="12">
        <v>5.5</v>
      </c>
      <c r="X587" s="12">
        <v>4.3</v>
      </c>
    </row>
    <row r="588" spans="1:27" x14ac:dyDescent="0.25">
      <c r="A588" t="s">
        <v>32</v>
      </c>
      <c r="B588" t="s">
        <v>187</v>
      </c>
      <c r="C588">
        <v>1</v>
      </c>
      <c r="D588" t="s">
        <v>33</v>
      </c>
      <c r="E588" s="14" t="s">
        <v>228</v>
      </c>
      <c r="F588" s="15" t="s">
        <v>185</v>
      </c>
      <c r="G588" t="s">
        <v>77</v>
      </c>
      <c r="I588" t="s">
        <v>188</v>
      </c>
      <c r="J588" t="s">
        <v>129</v>
      </c>
      <c r="K588" t="s">
        <v>197</v>
      </c>
      <c r="L588" t="s">
        <v>198</v>
      </c>
      <c r="M588" t="s">
        <v>194</v>
      </c>
      <c r="N588" t="s">
        <v>195</v>
      </c>
      <c r="Q588" t="s">
        <v>37</v>
      </c>
      <c r="R588" t="s">
        <v>143</v>
      </c>
      <c r="T588" s="17" t="s">
        <v>141</v>
      </c>
      <c r="U588" t="s">
        <v>142</v>
      </c>
      <c r="V588">
        <v>1</v>
      </c>
      <c r="W588" s="12">
        <v>5.0999999999999996</v>
      </c>
      <c r="X588" s="12">
        <v>4.3</v>
      </c>
    </row>
    <row r="589" spans="1:27" x14ac:dyDescent="0.25">
      <c r="A589" t="s">
        <v>32</v>
      </c>
      <c r="B589" t="s">
        <v>187</v>
      </c>
      <c r="C589">
        <v>1</v>
      </c>
      <c r="D589" t="s">
        <v>33</v>
      </c>
      <c r="E589" s="14" t="s">
        <v>228</v>
      </c>
      <c r="F589" s="15" t="s">
        <v>185</v>
      </c>
      <c r="G589" t="s">
        <v>77</v>
      </c>
      <c r="I589" t="s">
        <v>188</v>
      </c>
      <c r="J589" t="s">
        <v>129</v>
      </c>
      <c r="K589" t="s">
        <v>197</v>
      </c>
      <c r="L589" t="s">
        <v>198</v>
      </c>
      <c r="M589" t="s">
        <v>194</v>
      </c>
      <c r="N589" t="s">
        <v>195</v>
      </c>
      <c r="Q589" t="s">
        <v>37</v>
      </c>
      <c r="R589" t="s">
        <v>143</v>
      </c>
      <c r="T589" s="17" t="s">
        <v>141</v>
      </c>
      <c r="U589" t="s">
        <v>142</v>
      </c>
      <c r="V589">
        <v>1</v>
      </c>
      <c r="W589" s="12">
        <v>5.6</v>
      </c>
      <c r="X589" s="12">
        <v>4.2</v>
      </c>
      <c r="Y589" s="12"/>
      <c r="Z589" s="12">
        <v>24</v>
      </c>
    </row>
    <row r="590" spans="1:27" x14ac:dyDescent="0.25">
      <c r="A590" t="s">
        <v>32</v>
      </c>
      <c r="B590" t="s">
        <v>187</v>
      </c>
      <c r="C590">
        <v>1</v>
      </c>
      <c r="D590" t="s">
        <v>33</v>
      </c>
      <c r="E590" s="14" t="s">
        <v>228</v>
      </c>
      <c r="F590" s="15" t="s">
        <v>185</v>
      </c>
      <c r="G590" t="s">
        <v>77</v>
      </c>
      <c r="I590" t="s">
        <v>188</v>
      </c>
      <c r="J590" t="s">
        <v>129</v>
      </c>
      <c r="K590" t="s">
        <v>197</v>
      </c>
      <c r="L590" t="s">
        <v>198</v>
      </c>
      <c r="M590" t="s">
        <v>194</v>
      </c>
      <c r="N590" t="s">
        <v>195</v>
      </c>
      <c r="Q590" t="s">
        <v>37</v>
      </c>
      <c r="R590" t="s">
        <v>143</v>
      </c>
      <c r="T590" s="17" t="s">
        <v>141</v>
      </c>
      <c r="U590" t="s">
        <v>142</v>
      </c>
      <c r="V590">
        <v>1</v>
      </c>
      <c r="W590" s="12">
        <v>6.2</v>
      </c>
      <c r="X590" s="12">
        <v>4.5</v>
      </c>
    </row>
    <row r="591" spans="1:27" x14ac:dyDescent="0.25">
      <c r="A591" t="s">
        <v>32</v>
      </c>
      <c r="B591" t="s">
        <v>187</v>
      </c>
      <c r="C591">
        <v>1</v>
      </c>
      <c r="D591" t="s">
        <v>33</v>
      </c>
      <c r="E591" s="14" t="s">
        <v>228</v>
      </c>
      <c r="F591" s="15" t="s">
        <v>185</v>
      </c>
      <c r="G591" t="s">
        <v>77</v>
      </c>
      <c r="I591" t="s">
        <v>188</v>
      </c>
      <c r="J591" t="s">
        <v>129</v>
      </c>
      <c r="K591" t="s">
        <v>197</v>
      </c>
      <c r="L591" t="s">
        <v>198</v>
      </c>
      <c r="M591" t="s">
        <v>194</v>
      </c>
      <c r="N591" t="s">
        <v>195</v>
      </c>
      <c r="Q591" t="s">
        <v>37</v>
      </c>
      <c r="R591" t="s">
        <v>143</v>
      </c>
      <c r="T591" s="17" t="s">
        <v>141</v>
      </c>
      <c r="U591" t="s">
        <v>142</v>
      </c>
      <c r="V591">
        <v>1</v>
      </c>
      <c r="W591" s="12">
        <v>4.5</v>
      </c>
      <c r="X591" s="12">
        <v>4</v>
      </c>
    </row>
    <row r="592" spans="1:27" x14ac:dyDescent="0.25">
      <c r="A592" t="s">
        <v>32</v>
      </c>
      <c r="B592" t="s">
        <v>187</v>
      </c>
      <c r="C592">
        <v>1</v>
      </c>
      <c r="D592" t="s">
        <v>33</v>
      </c>
      <c r="E592" s="14" t="s">
        <v>228</v>
      </c>
      <c r="F592" s="15" t="s">
        <v>185</v>
      </c>
      <c r="G592" t="s">
        <v>77</v>
      </c>
      <c r="I592" t="s">
        <v>188</v>
      </c>
      <c r="J592" t="s">
        <v>129</v>
      </c>
      <c r="K592" t="s">
        <v>197</v>
      </c>
      <c r="L592" t="s">
        <v>198</v>
      </c>
      <c r="M592" t="s">
        <v>194</v>
      </c>
      <c r="N592" t="s">
        <v>195</v>
      </c>
      <c r="Q592" t="s">
        <v>37</v>
      </c>
      <c r="R592" t="s">
        <v>143</v>
      </c>
      <c r="T592" s="17" t="s">
        <v>141</v>
      </c>
      <c r="U592" t="s">
        <v>142</v>
      </c>
      <c r="V592">
        <v>1</v>
      </c>
      <c r="W592" s="12">
        <v>5</v>
      </c>
      <c r="X592" s="12">
        <v>4.5</v>
      </c>
    </row>
    <row r="593" spans="1:27" x14ac:dyDescent="0.25">
      <c r="A593" t="s">
        <v>32</v>
      </c>
      <c r="B593" t="s">
        <v>187</v>
      </c>
      <c r="C593">
        <v>1</v>
      </c>
      <c r="D593" t="s">
        <v>33</v>
      </c>
      <c r="E593" s="14" t="s">
        <v>228</v>
      </c>
      <c r="F593" s="15" t="s">
        <v>185</v>
      </c>
      <c r="G593" t="s">
        <v>77</v>
      </c>
      <c r="I593" t="s">
        <v>188</v>
      </c>
      <c r="J593" t="s">
        <v>129</v>
      </c>
      <c r="K593" t="s">
        <v>197</v>
      </c>
      <c r="L593" t="s">
        <v>198</v>
      </c>
      <c r="M593" t="s">
        <v>194</v>
      </c>
      <c r="N593" t="s">
        <v>195</v>
      </c>
      <c r="Q593" t="s">
        <v>37</v>
      </c>
      <c r="R593" t="s">
        <v>143</v>
      </c>
      <c r="T593" s="17" t="s">
        <v>141</v>
      </c>
      <c r="U593" t="s">
        <v>142</v>
      </c>
      <c r="V593">
        <v>1</v>
      </c>
      <c r="W593" s="12">
        <v>4.4000000000000004</v>
      </c>
      <c r="X593" s="12">
        <v>3</v>
      </c>
    </row>
    <row r="594" spans="1:27" x14ac:dyDescent="0.25">
      <c r="A594" t="s">
        <v>32</v>
      </c>
      <c r="B594" t="s">
        <v>187</v>
      </c>
      <c r="C594">
        <v>1</v>
      </c>
      <c r="D594" t="s">
        <v>33</v>
      </c>
      <c r="E594" s="14" t="s">
        <v>228</v>
      </c>
      <c r="F594" s="15" t="s">
        <v>185</v>
      </c>
      <c r="G594" t="s">
        <v>77</v>
      </c>
      <c r="I594" t="s">
        <v>188</v>
      </c>
      <c r="J594" t="s">
        <v>129</v>
      </c>
      <c r="K594" t="s">
        <v>197</v>
      </c>
      <c r="L594" t="s">
        <v>198</v>
      </c>
      <c r="M594" t="s">
        <v>194</v>
      </c>
      <c r="N594" t="s">
        <v>195</v>
      </c>
      <c r="Q594" t="s">
        <v>37</v>
      </c>
      <c r="R594" t="s">
        <v>143</v>
      </c>
      <c r="T594" s="17" t="s">
        <v>141</v>
      </c>
      <c r="U594" t="s">
        <v>142</v>
      </c>
      <c r="V594">
        <v>1</v>
      </c>
      <c r="W594" s="12">
        <v>5.5</v>
      </c>
      <c r="X594" s="12">
        <v>4.4000000000000004</v>
      </c>
    </row>
    <row r="595" spans="1:27" x14ac:dyDescent="0.25">
      <c r="A595" t="s">
        <v>32</v>
      </c>
      <c r="B595" t="s">
        <v>187</v>
      </c>
      <c r="C595">
        <v>1</v>
      </c>
      <c r="D595" t="s">
        <v>33</v>
      </c>
      <c r="E595" s="14" t="s">
        <v>228</v>
      </c>
      <c r="F595" s="15" t="s">
        <v>185</v>
      </c>
      <c r="G595" t="s">
        <v>77</v>
      </c>
      <c r="I595" t="s">
        <v>188</v>
      </c>
      <c r="J595" t="s">
        <v>129</v>
      </c>
      <c r="K595" t="s">
        <v>197</v>
      </c>
      <c r="L595" t="s">
        <v>198</v>
      </c>
      <c r="M595" t="s">
        <v>194</v>
      </c>
      <c r="N595" t="s">
        <v>195</v>
      </c>
      <c r="Q595" t="s">
        <v>37</v>
      </c>
      <c r="R595" t="s">
        <v>143</v>
      </c>
      <c r="T595" s="17" t="s">
        <v>141</v>
      </c>
      <c r="U595" t="s">
        <v>142</v>
      </c>
      <c r="V595">
        <v>1</v>
      </c>
      <c r="W595" s="12">
        <v>6.4</v>
      </c>
      <c r="X595" s="12">
        <v>5.4</v>
      </c>
    </row>
    <row r="596" spans="1:27" x14ac:dyDescent="0.25">
      <c r="A596" t="s">
        <v>32</v>
      </c>
      <c r="B596" t="s">
        <v>187</v>
      </c>
      <c r="C596">
        <v>1</v>
      </c>
      <c r="D596" t="s">
        <v>33</v>
      </c>
      <c r="E596" s="14" t="s">
        <v>228</v>
      </c>
      <c r="F596" s="15" t="s">
        <v>185</v>
      </c>
      <c r="G596" t="s">
        <v>77</v>
      </c>
      <c r="I596" t="s">
        <v>188</v>
      </c>
      <c r="J596" t="s">
        <v>129</v>
      </c>
      <c r="K596" t="s">
        <v>197</v>
      </c>
      <c r="L596" t="s">
        <v>198</v>
      </c>
      <c r="M596" t="s">
        <v>194</v>
      </c>
      <c r="N596" t="s">
        <v>195</v>
      </c>
      <c r="Q596" t="s">
        <v>37</v>
      </c>
      <c r="R596" t="s">
        <v>143</v>
      </c>
      <c r="T596" s="17" t="s">
        <v>141</v>
      </c>
      <c r="U596" t="s">
        <v>142</v>
      </c>
      <c r="V596">
        <v>1</v>
      </c>
      <c r="W596" s="12">
        <v>5</v>
      </c>
      <c r="X596" s="12">
        <v>4</v>
      </c>
    </row>
    <row r="597" spans="1:27" x14ac:dyDescent="0.25">
      <c r="A597" t="s">
        <v>32</v>
      </c>
      <c r="B597" t="s">
        <v>187</v>
      </c>
      <c r="C597">
        <v>1</v>
      </c>
      <c r="D597" t="s">
        <v>33</v>
      </c>
      <c r="E597" s="14" t="s">
        <v>228</v>
      </c>
      <c r="F597" s="15" t="s">
        <v>185</v>
      </c>
      <c r="G597" t="s">
        <v>77</v>
      </c>
      <c r="I597" t="s">
        <v>188</v>
      </c>
      <c r="J597" t="s">
        <v>129</v>
      </c>
      <c r="K597" t="s">
        <v>197</v>
      </c>
      <c r="L597" t="s">
        <v>198</v>
      </c>
      <c r="M597" t="s">
        <v>194</v>
      </c>
      <c r="N597" t="s">
        <v>195</v>
      </c>
      <c r="Q597" t="s">
        <v>37</v>
      </c>
      <c r="R597" t="s">
        <v>143</v>
      </c>
      <c r="T597" s="17" t="s">
        <v>141</v>
      </c>
      <c r="U597" t="s">
        <v>142</v>
      </c>
      <c r="V597">
        <v>1</v>
      </c>
      <c r="W597" s="12">
        <v>5.2</v>
      </c>
      <c r="X597" s="12">
        <v>4.2</v>
      </c>
    </row>
    <row r="598" spans="1:27" x14ac:dyDescent="0.25">
      <c r="A598" t="s">
        <v>32</v>
      </c>
      <c r="B598" t="s">
        <v>187</v>
      </c>
      <c r="C598">
        <v>1</v>
      </c>
      <c r="D598" t="s">
        <v>33</v>
      </c>
      <c r="E598" s="14" t="s">
        <v>228</v>
      </c>
      <c r="F598" s="15" t="s">
        <v>185</v>
      </c>
      <c r="G598" t="s">
        <v>77</v>
      </c>
      <c r="I598" t="s">
        <v>188</v>
      </c>
      <c r="J598" t="s">
        <v>129</v>
      </c>
      <c r="K598" t="s">
        <v>197</v>
      </c>
      <c r="L598" t="s">
        <v>198</v>
      </c>
      <c r="M598" t="s">
        <v>194</v>
      </c>
      <c r="N598" t="s">
        <v>195</v>
      </c>
      <c r="Q598" t="s">
        <v>37</v>
      </c>
      <c r="R598" t="s">
        <v>143</v>
      </c>
      <c r="T598" s="17" t="s">
        <v>141</v>
      </c>
      <c r="U598" t="s">
        <v>142</v>
      </c>
      <c r="V598">
        <v>1</v>
      </c>
      <c r="W598" s="12">
        <v>4.5</v>
      </c>
      <c r="X598" s="12">
        <v>3.2</v>
      </c>
    </row>
    <row r="599" spans="1:27" x14ac:dyDescent="0.25">
      <c r="A599" t="s">
        <v>32</v>
      </c>
      <c r="B599" t="s">
        <v>187</v>
      </c>
      <c r="C599">
        <v>1</v>
      </c>
      <c r="D599" t="s">
        <v>33</v>
      </c>
      <c r="E599" s="14" t="s">
        <v>228</v>
      </c>
      <c r="F599" s="15" t="s">
        <v>185</v>
      </c>
      <c r="G599" t="s">
        <v>77</v>
      </c>
      <c r="I599" t="s">
        <v>188</v>
      </c>
      <c r="J599" t="s">
        <v>129</v>
      </c>
      <c r="K599" t="s">
        <v>197</v>
      </c>
      <c r="L599" t="s">
        <v>198</v>
      </c>
      <c r="M599" t="s">
        <v>194</v>
      </c>
      <c r="N599" t="s">
        <v>195</v>
      </c>
      <c r="Q599" t="s">
        <v>37</v>
      </c>
      <c r="R599" t="s">
        <v>143</v>
      </c>
      <c r="T599" s="17" t="s">
        <v>141</v>
      </c>
      <c r="U599" t="s">
        <v>142</v>
      </c>
      <c r="V599">
        <v>1</v>
      </c>
      <c r="W599" s="12">
        <v>4.5</v>
      </c>
      <c r="X599" s="12">
        <v>4</v>
      </c>
    </row>
    <row r="600" spans="1:27" x14ac:dyDescent="0.25">
      <c r="A600" t="s">
        <v>32</v>
      </c>
      <c r="B600" t="s">
        <v>187</v>
      </c>
      <c r="C600">
        <v>1</v>
      </c>
      <c r="D600" t="s">
        <v>33</v>
      </c>
      <c r="E600" s="14" t="s">
        <v>228</v>
      </c>
      <c r="F600" s="15" t="s">
        <v>185</v>
      </c>
      <c r="G600" t="s">
        <v>77</v>
      </c>
      <c r="I600" t="s">
        <v>188</v>
      </c>
      <c r="J600" t="s">
        <v>129</v>
      </c>
      <c r="K600" t="s">
        <v>197</v>
      </c>
      <c r="L600" t="s">
        <v>198</v>
      </c>
      <c r="M600" t="s">
        <v>194</v>
      </c>
      <c r="N600" t="s">
        <v>195</v>
      </c>
      <c r="Q600" t="s">
        <v>37</v>
      </c>
      <c r="R600" t="s">
        <v>143</v>
      </c>
      <c r="T600" s="17" t="s">
        <v>141</v>
      </c>
      <c r="U600" t="s">
        <v>142</v>
      </c>
      <c r="V600">
        <v>1</v>
      </c>
      <c r="W600" s="12">
        <v>4</v>
      </c>
      <c r="X600" s="12">
        <v>3</v>
      </c>
    </row>
    <row r="601" spans="1:27" x14ac:dyDescent="0.25">
      <c r="A601" t="s">
        <v>32</v>
      </c>
      <c r="B601" t="s">
        <v>187</v>
      </c>
      <c r="C601">
        <v>1</v>
      </c>
      <c r="D601" t="s">
        <v>33</v>
      </c>
      <c r="E601" s="14" t="s">
        <v>228</v>
      </c>
      <c r="F601" s="15" t="s">
        <v>185</v>
      </c>
      <c r="G601" t="s">
        <v>77</v>
      </c>
      <c r="I601" t="s">
        <v>188</v>
      </c>
      <c r="J601" t="s">
        <v>129</v>
      </c>
      <c r="K601" t="s">
        <v>197</v>
      </c>
      <c r="L601" t="s">
        <v>198</v>
      </c>
      <c r="M601" t="s">
        <v>194</v>
      </c>
      <c r="N601" t="s">
        <v>195</v>
      </c>
      <c r="Q601" t="s">
        <v>37</v>
      </c>
      <c r="R601" t="s">
        <v>143</v>
      </c>
      <c r="T601" s="17" t="s">
        <v>141</v>
      </c>
      <c r="U601" t="s">
        <v>142</v>
      </c>
      <c r="V601">
        <v>1</v>
      </c>
      <c r="W601" s="12">
        <v>4.5</v>
      </c>
      <c r="X601" s="12">
        <v>3.5</v>
      </c>
    </row>
    <row r="602" spans="1:27" x14ac:dyDescent="0.25">
      <c r="A602" t="s">
        <v>32</v>
      </c>
      <c r="B602" t="s">
        <v>187</v>
      </c>
      <c r="C602">
        <v>1</v>
      </c>
      <c r="D602" t="s">
        <v>33</v>
      </c>
      <c r="E602" s="14" t="s">
        <v>228</v>
      </c>
      <c r="F602" s="15" t="s">
        <v>185</v>
      </c>
      <c r="G602" t="s">
        <v>77</v>
      </c>
      <c r="I602" t="s">
        <v>188</v>
      </c>
      <c r="J602" t="s">
        <v>129</v>
      </c>
      <c r="K602" t="s">
        <v>197</v>
      </c>
      <c r="L602" t="s">
        <v>198</v>
      </c>
      <c r="M602" t="s">
        <v>194</v>
      </c>
      <c r="N602" t="s">
        <v>195</v>
      </c>
      <c r="Q602" t="s">
        <v>37</v>
      </c>
      <c r="R602" t="s">
        <v>143</v>
      </c>
      <c r="T602" s="17" t="s">
        <v>141</v>
      </c>
      <c r="U602" t="s">
        <v>142</v>
      </c>
      <c r="V602">
        <v>1</v>
      </c>
      <c r="W602" s="12">
        <v>5.2</v>
      </c>
      <c r="X602" s="12">
        <v>4</v>
      </c>
    </row>
    <row r="603" spans="1:27" x14ac:dyDescent="0.25">
      <c r="A603" t="s">
        <v>32</v>
      </c>
      <c r="B603" t="s">
        <v>187</v>
      </c>
      <c r="C603">
        <v>2</v>
      </c>
      <c r="D603" t="s">
        <v>33</v>
      </c>
      <c r="E603" s="14" t="s">
        <v>229</v>
      </c>
      <c r="F603" s="15" t="s">
        <v>185</v>
      </c>
      <c r="G603" t="s">
        <v>77</v>
      </c>
      <c r="I603" t="s">
        <v>188</v>
      </c>
      <c r="J603" t="s">
        <v>129</v>
      </c>
      <c r="K603" t="s">
        <v>197</v>
      </c>
      <c r="L603" t="s">
        <v>198</v>
      </c>
      <c r="M603" t="s">
        <v>194</v>
      </c>
      <c r="N603" t="s">
        <v>195</v>
      </c>
      <c r="Q603" t="s">
        <v>86</v>
      </c>
      <c r="R603" t="s">
        <v>412</v>
      </c>
      <c r="T603" s="17" t="s">
        <v>413</v>
      </c>
      <c r="U603" t="s">
        <v>414</v>
      </c>
      <c r="Z603">
        <v>293</v>
      </c>
    </row>
    <row r="604" spans="1:27" x14ac:dyDescent="0.25">
      <c r="A604" t="s">
        <v>32</v>
      </c>
      <c r="B604" t="s">
        <v>187</v>
      </c>
      <c r="C604">
        <v>2</v>
      </c>
      <c r="D604" t="s">
        <v>33</v>
      </c>
      <c r="E604" s="14" t="s">
        <v>229</v>
      </c>
      <c r="F604" s="15" t="s">
        <v>185</v>
      </c>
      <c r="G604" t="s">
        <v>77</v>
      </c>
      <c r="I604" t="s">
        <v>188</v>
      </c>
      <c r="J604" t="s">
        <v>129</v>
      </c>
      <c r="K604" t="s">
        <v>197</v>
      </c>
      <c r="L604" t="s">
        <v>198</v>
      </c>
      <c r="M604" t="s">
        <v>194</v>
      </c>
      <c r="N604" t="s">
        <v>195</v>
      </c>
      <c r="Q604" t="s">
        <v>37</v>
      </c>
      <c r="R604" t="s">
        <v>143</v>
      </c>
      <c r="T604" s="17" t="s">
        <v>141</v>
      </c>
      <c r="U604" t="s">
        <v>142</v>
      </c>
      <c r="V604">
        <v>1</v>
      </c>
      <c r="W604" s="12">
        <v>6</v>
      </c>
      <c r="X604" s="12">
        <v>4.5</v>
      </c>
    </row>
    <row r="605" spans="1:27" x14ac:dyDescent="0.25">
      <c r="A605" t="s">
        <v>32</v>
      </c>
      <c r="B605" t="s">
        <v>187</v>
      </c>
      <c r="C605">
        <v>2</v>
      </c>
      <c r="D605" t="s">
        <v>33</v>
      </c>
      <c r="E605" s="14" t="s">
        <v>229</v>
      </c>
      <c r="F605" s="15" t="s">
        <v>185</v>
      </c>
      <c r="G605" t="s">
        <v>77</v>
      </c>
      <c r="I605" t="s">
        <v>188</v>
      </c>
      <c r="J605" t="s">
        <v>129</v>
      </c>
      <c r="K605" t="s">
        <v>197</v>
      </c>
      <c r="L605" t="s">
        <v>198</v>
      </c>
      <c r="M605" t="s">
        <v>194</v>
      </c>
      <c r="N605" t="s">
        <v>195</v>
      </c>
      <c r="Q605" t="s">
        <v>37</v>
      </c>
      <c r="R605" t="s">
        <v>143</v>
      </c>
      <c r="T605" s="17" t="s">
        <v>141</v>
      </c>
      <c r="U605" t="s">
        <v>142</v>
      </c>
      <c r="V605">
        <v>1</v>
      </c>
      <c r="W605" s="12">
        <v>6.2</v>
      </c>
      <c r="X605" s="12">
        <v>4.5999999999999996</v>
      </c>
      <c r="Y605" s="12"/>
      <c r="Z605" s="12">
        <v>5</v>
      </c>
    </row>
    <row r="606" spans="1:27" x14ac:dyDescent="0.25">
      <c r="A606" t="s">
        <v>32</v>
      </c>
      <c r="B606" t="s">
        <v>187</v>
      </c>
      <c r="C606">
        <v>2</v>
      </c>
      <c r="D606" t="s">
        <v>33</v>
      </c>
      <c r="E606" s="14" t="s">
        <v>229</v>
      </c>
      <c r="F606" s="15" t="s">
        <v>185</v>
      </c>
      <c r="G606" t="s">
        <v>77</v>
      </c>
      <c r="I606" t="s">
        <v>188</v>
      </c>
      <c r="J606" t="s">
        <v>129</v>
      </c>
      <c r="K606" t="s">
        <v>197</v>
      </c>
      <c r="L606" t="s">
        <v>198</v>
      </c>
      <c r="M606" t="s">
        <v>194</v>
      </c>
      <c r="N606" t="s">
        <v>195</v>
      </c>
      <c r="Q606" t="s">
        <v>37</v>
      </c>
      <c r="R606" t="s">
        <v>143</v>
      </c>
      <c r="T606" s="17" t="s">
        <v>141</v>
      </c>
      <c r="U606" t="s">
        <v>142</v>
      </c>
      <c r="V606">
        <v>1</v>
      </c>
      <c r="W606" s="12">
        <v>5</v>
      </c>
      <c r="X606" s="12">
        <v>4.5</v>
      </c>
    </row>
    <row r="607" spans="1:27" x14ac:dyDescent="0.25">
      <c r="A607" t="s">
        <v>32</v>
      </c>
      <c r="B607" t="s">
        <v>187</v>
      </c>
      <c r="C607">
        <v>2</v>
      </c>
      <c r="D607" t="s">
        <v>33</v>
      </c>
      <c r="E607" s="14" t="s">
        <v>229</v>
      </c>
      <c r="F607" s="15" t="s">
        <v>185</v>
      </c>
      <c r="G607" t="s">
        <v>77</v>
      </c>
      <c r="I607" t="s">
        <v>188</v>
      </c>
      <c r="J607" t="s">
        <v>129</v>
      </c>
      <c r="K607" t="s">
        <v>197</v>
      </c>
      <c r="L607" t="s">
        <v>198</v>
      </c>
      <c r="M607" t="s">
        <v>194</v>
      </c>
      <c r="N607" t="s">
        <v>195</v>
      </c>
      <c r="Q607" t="s">
        <v>37</v>
      </c>
      <c r="R607" t="s">
        <v>143</v>
      </c>
      <c r="T607" s="17" t="s">
        <v>141</v>
      </c>
      <c r="U607" t="s">
        <v>142</v>
      </c>
      <c r="V607">
        <v>1</v>
      </c>
      <c r="W607" s="12">
        <v>4.5</v>
      </c>
      <c r="X607" s="12">
        <v>3.7</v>
      </c>
    </row>
    <row r="608" spans="1:27" x14ac:dyDescent="0.25">
      <c r="A608" t="s">
        <v>32</v>
      </c>
      <c r="B608" t="s">
        <v>199</v>
      </c>
      <c r="C608">
        <v>4</v>
      </c>
      <c r="D608" t="s">
        <v>33</v>
      </c>
      <c r="E608" s="14" t="s">
        <v>226</v>
      </c>
      <c r="F608" s="15" t="s">
        <v>185</v>
      </c>
      <c r="G608" t="s">
        <v>77</v>
      </c>
      <c r="I608" t="s">
        <v>188</v>
      </c>
      <c r="J608" t="s">
        <v>129</v>
      </c>
      <c r="K608" t="s">
        <v>201</v>
      </c>
      <c r="L608" t="s">
        <v>205</v>
      </c>
      <c r="M608" t="s">
        <v>203</v>
      </c>
      <c r="N608" t="s">
        <v>202</v>
      </c>
      <c r="Q608" t="s">
        <v>196</v>
      </c>
      <c r="R608" t="s">
        <v>359</v>
      </c>
      <c r="T608" s="17" t="s">
        <v>426</v>
      </c>
      <c r="U608" t="s">
        <v>105</v>
      </c>
      <c r="V608">
        <v>1</v>
      </c>
      <c r="W608" s="12">
        <v>8.3000000000000007</v>
      </c>
      <c r="X608" s="12">
        <v>6.4</v>
      </c>
      <c r="Y608">
        <v>2.6</v>
      </c>
      <c r="Z608">
        <v>9</v>
      </c>
      <c r="AA608" t="s">
        <v>50</v>
      </c>
    </row>
    <row r="609" spans="1:27" x14ac:dyDescent="0.25">
      <c r="A609" t="s">
        <v>32</v>
      </c>
      <c r="B609" t="s">
        <v>199</v>
      </c>
      <c r="C609">
        <v>4</v>
      </c>
      <c r="D609" t="s">
        <v>33</v>
      </c>
      <c r="E609" s="14" t="s">
        <v>226</v>
      </c>
      <c r="F609" s="15" t="s">
        <v>185</v>
      </c>
      <c r="G609" t="s">
        <v>77</v>
      </c>
      <c r="I609" t="s">
        <v>188</v>
      </c>
      <c r="J609" t="s">
        <v>129</v>
      </c>
      <c r="K609" t="s">
        <v>201</v>
      </c>
      <c r="L609" t="s">
        <v>205</v>
      </c>
      <c r="M609" t="s">
        <v>203</v>
      </c>
      <c r="N609" t="s">
        <v>202</v>
      </c>
      <c r="Q609" t="s">
        <v>196</v>
      </c>
      <c r="R609" t="s">
        <v>359</v>
      </c>
      <c r="T609" s="17" t="s">
        <v>426</v>
      </c>
      <c r="U609" t="s">
        <v>105</v>
      </c>
      <c r="V609">
        <v>1</v>
      </c>
      <c r="W609">
        <v>7.2</v>
      </c>
      <c r="X609">
        <v>5.2</v>
      </c>
      <c r="Y609">
        <v>1.1000000000000001</v>
      </c>
    </row>
    <row r="610" spans="1:27" x14ac:dyDescent="0.25">
      <c r="A610" t="s">
        <v>32</v>
      </c>
      <c r="B610" t="s">
        <v>199</v>
      </c>
      <c r="C610">
        <v>4</v>
      </c>
      <c r="D610" t="s">
        <v>33</v>
      </c>
      <c r="E610" s="14" t="s">
        <v>226</v>
      </c>
      <c r="F610" s="15" t="s">
        <v>185</v>
      </c>
      <c r="G610" t="s">
        <v>77</v>
      </c>
      <c r="I610" t="s">
        <v>188</v>
      </c>
      <c r="J610" t="s">
        <v>129</v>
      </c>
      <c r="K610" t="s">
        <v>201</v>
      </c>
      <c r="L610" t="s">
        <v>205</v>
      </c>
      <c r="M610" t="s">
        <v>203</v>
      </c>
      <c r="N610" t="s">
        <v>202</v>
      </c>
      <c r="Q610" t="s">
        <v>196</v>
      </c>
      <c r="R610" t="s">
        <v>359</v>
      </c>
      <c r="T610" s="17" t="s">
        <v>426</v>
      </c>
      <c r="U610" t="s">
        <v>105</v>
      </c>
      <c r="V610">
        <v>1</v>
      </c>
      <c r="W610">
        <v>5.7</v>
      </c>
      <c r="X610">
        <v>4.3</v>
      </c>
      <c r="Y610">
        <v>0.8</v>
      </c>
    </row>
    <row r="611" spans="1:27" x14ac:dyDescent="0.25">
      <c r="A611" t="s">
        <v>32</v>
      </c>
      <c r="B611" t="s">
        <v>199</v>
      </c>
      <c r="C611">
        <v>4</v>
      </c>
      <c r="D611" t="s">
        <v>33</v>
      </c>
      <c r="E611" s="14" t="s">
        <v>226</v>
      </c>
      <c r="F611" s="15" t="s">
        <v>185</v>
      </c>
      <c r="G611" t="s">
        <v>77</v>
      </c>
      <c r="I611" t="s">
        <v>188</v>
      </c>
      <c r="J611" t="s">
        <v>129</v>
      </c>
      <c r="K611" t="s">
        <v>201</v>
      </c>
      <c r="L611" t="s">
        <v>205</v>
      </c>
      <c r="M611" t="s">
        <v>203</v>
      </c>
      <c r="N611" t="s">
        <v>202</v>
      </c>
      <c r="Q611" t="s">
        <v>196</v>
      </c>
      <c r="R611" t="s">
        <v>359</v>
      </c>
      <c r="T611" s="17" t="s">
        <v>426</v>
      </c>
      <c r="U611" t="s">
        <v>105</v>
      </c>
      <c r="V611">
        <v>1</v>
      </c>
      <c r="W611">
        <v>6.3</v>
      </c>
      <c r="X611">
        <v>4.5999999999999996</v>
      </c>
      <c r="Y611">
        <v>0.9</v>
      </c>
    </row>
    <row r="612" spans="1:27" x14ac:dyDescent="0.25">
      <c r="A612" t="s">
        <v>32</v>
      </c>
      <c r="B612" t="s">
        <v>199</v>
      </c>
      <c r="C612">
        <v>4</v>
      </c>
      <c r="D612" t="s">
        <v>33</v>
      </c>
      <c r="E612" s="14" t="s">
        <v>226</v>
      </c>
      <c r="F612" s="15" t="s">
        <v>185</v>
      </c>
      <c r="G612" t="s">
        <v>77</v>
      </c>
      <c r="I612" t="s">
        <v>188</v>
      </c>
      <c r="J612" t="s">
        <v>129</v>
      </c>
      <c r="K612" t="s">
        <v>201</v>
      </c>
      <c r="L612" t="s">
        <v>205</v>
      </c>
      <c r="M612" t="s">
        <v>203</v>
      </c>
      <c r="N612" t="s">
        <v>202</v>
      </c>
      <c r="Q612" t="s">
        <v>196</v>
      </c>
      <c r="R612" t="s">
        <v>359</v>
      </c>
      <c r="T612" s="17" t="s">
        <v>426</v>
      </c>
      <c r="U612" t="s">
        <v>105</v>
      </c>
      <c r="V612">
        <v>1</v>
      </c>
      <c r="W612">
        <v>5</v>
      </c>
      <c r="X612">
        <v>3.8</v>
      </c>
      <c r="Y612">
        <v>0.6</v>
      </c>
    </row>
    <row r="613" spans="1:27" x14ac:dyDescent="0.25">
      <c r="A613" t="s">
        <v>32</v>
      </c>
      <c r="B613" t="s">
        <v>199</v>
      </c>
      <c r="C613">
        <v>3</v>
      </c>
      <c r="D613" t="s">
        <v>33</v>
      </c>
      <c r="E613" s="14" t="s">
        <v>227</v>
      </c>
      <c r="F613" s="15" t="s">
        <v>185</v>
      </c>
      <c r="G613" t="s">
        <v>77</v>
      </c>
      <c r="I613" t="s">
        <v>188</v>
      </c>
      <c r="J613" t="s">
        <v>129</v>
      </c>
      <c r="K613" t="s">
        <v>201</v>
      </c>
      <c r="L613" t="s">
        <v>205</v>
      </c>
      <c r="M613" t="s">
        <v>206</v>
      </c>
      <c r="N613" t="s">
        <v>179</v>
      </c>
      <c r="Q613" t="s">
        <v>86</v>
      </c>
      <c r="R613" t="s">
        <v>412</v>
      </c>
      <c r="T613" s="17" t="s">
        <v>413</v>
      </c>
      <c r="U613" t="s">
        <v>414</v>
      </c>
      <c r="Z613">
        <v>646</v>
      </c>
    </row>
    <row r="614" spans="1:27" x14ac:dyDescent="0.25">
      <c r="A614" t="s">
        <v>32</v>
      </c>
      <c r="B614" t="s">
        <v>199</v>
      </c>
      <c r="C614">
        <v>3</v>
      </c>
      <c r="D614" t="s">
        <v>33</v>
      </c>
      <c r="E614" s="14" t="s">
        <v>227</v>
      </c>
      <c r="F614" s="15" t="s">
        <v>185</v>
      </c>
      <c r="G614" t="s">
        <v>77</v>
      </c>
      <c r="I614" t="s">
        <v>188</v>
      </c>
      <c r="J614" t="s">
        <v>129</v>
      </c>
      <c r="K614" t="s">
        <v>201</v>
      </c>
      <c r="L614" t="s">
        <v>205</v>
      </c>
      <c r="M614" t="s">
        <v>206</v>
      </c>
      <c r="N614" t="s">
        <v>179</v>
      </c>
      <c r="Q614" t="s">
        <v>196</v>
      </c>
      <c r="R614" t="s">
        <v>359</v>
      </c>
      <c r="T614" s="17" t="s">
        <v>426</v>
      </c>
      <c r="U614" t="s">
        <v>105</v>
      </c>
      <c r="V614">
        <v>1</v>
      </c>
      <c r="W614">
        <v>13.1</v>
      </c>
      <c r="X614">
        <v>11</v>
      </c>
      <c r="Y614">
        <v>4.3</v>
      </c>
      <c r="Z614">
        <v>40</v>
      </c>
      <c r="AA614" t="s">
        <v>38</v>
      </c>
    </row>
    <row r="615" spans="1:27" x14ac:dyDescent="0.25">
      <c r="A615" t="s">
        <v>32</v>
      </c>
      <c r="B615" t="s">
        <v>199</v>
      </c>
      <c r="C615">
        <v>3</v>
      </c>
      <c r="D615" t="s">
        <v>33</v>
      </c>
      <c r="E615" s="14" t="s">
        <v>227</v>
      </c>
      <c r="F615" s="15" t="s">
        <v>185</v>
      </c>
      <c r="G615" t="s">
        <v>77</v>
      </c>
      <c r="I615" t="s">
        <v>188</v>
      </c>
      <c r="J615" t="s">
        <v>129</v>
      </c>
      <c r="K615" t="s">
        <v>201</v>
      </c>
      <c r="L615" t="s">
        <v>205</v>
      </c>
      <c r="M615" t="s">
        <v>206</v>
      </c>
      <c r="N615" t="s">
        <v>179</v>
      </c>
      <c r="Q615" t="s">
        <v>37</v>
      </c>
      <c r="R615" t="s">
        <v>143</v>
      </c>
      <c r="T615" s="17" t="s">
        <v>141</v>
      </c>
      <c r="U615" t="s">
        <v>142</v>
      </c>
      <c r="V615">
        <v>1</v>
      </c>
      <c r="W615" s="12">
        <v>8.1</v>
      </c>
      <c r="X615" s="12">
        <v>6</v>
      </c>
    </row>
    <row r="616" spans="1:27" x14ac:dyDescent="0.25">
      <c r="A616" t="s">
        <v>32</v>
      </c>
      <c r="B616" t="s">
        <v>199</v>
      </c>
      <c r="C616">
        <v>3</v>
      </c>
      <c r="D616" t="s">
        <v>33</v>
      </c>
      <c r="E616" s="14" t="s">
        <v>227</v>
      </c>
      <c r="F616" s="15" t="s">
        <v>185</v>
      </c>
      <c r="G616" t="s">
        <v>77</v>
      </c>
      <c r="I616" t="s">
        <v>188</v>
      </c>
      <c r="J616" t="s">
        <v>129</v>
      </c>
      <c r="K616" t="s">
        <v>201</v>
      </c>
      <c r="L616" t="s">
        <v>205</v>
      </c>
      <c r="M616" t="s">
        <v>206</v>
      </c>
      <c r="N616" t="s">
        <v>179</v>
      </c>
      <c r="Q616" t="s">
        <v>37</v>
      </c>
      <c r="R616" t="s">
        <v>143</v>
      </c>
      <c r="T616" s="17" t="s">
        <v>141</v>
      </c>
      <c r="U616" t="s">
        <v>142</v>
      </c>
      <c r="V616">
        <v>1</v>
      </c>
      <c r="W616" s="12">
        <v>5.9</v>
      </c>
      <c r="X616" s="12">
        <v>4.5</v>
      </c>
    </row>
    <row r="617" spans="1:27" x14ac:dyDescent="0.25">
      <c r="A617" t="s">
        <v>32</v>
      </c>
      <c r="B617" t="s">
        <v>199</v>
      </c>
      <c r="C617">
        <v>3</v>
      </c>
      <c r="D617" t="s">
        <v>33</v>
      </c>
      <c r="E617" s="14" t="s">
        <v>227</v>
      </c>
      <c r="F617" s="15" t="s">
        <v>185</v>
      </c>
      <c r="G617" t="s">
        <v>77</v>
      </c>
      <c r="I617" t="s">
        <v>188</v>
      </c>
      <c r="J617" t="s">
        <v>129</v>
      </c>
      <c r="K617" t="s">
        <v>201</v>
      </c>
      <c r="L617" t="s">
        <v>205</v>
      </c>
      <c r="M617" t="s">
        <v>206</v>
      </c>
      <c r="N617" t="s">
        <v>179</v>
      </c>
      <c r="Q617" t="s">
        <v>37</v>
      </c>
      <c r="R617" t="s">
        <v>143</v>
      </c>
      <c r="T617" s="17" t="s">
        <v>141</v>
      </c>
      <c r="U617" t="s">
        <v>142</v>
      </c>
      <c r="V617">
        <v>1</v>
      </c>
      <c r="W617" s="12">
        <v>6</v>
      </c>
      <c r="X617" s="12">
        <v>4.5</v>
      </c>
    </row>
    <row r="618" spans="1:27" x14ac:dyDescent="0.25">
      <c r="A618" t="s">
        <v>32</v>
      </c>
      <c r="B618" t="s">
        <v>199</v>
      </c>
      <c r="C618">
        <v>3</v>
      </c>
      <c r="D618" t="s">
        <v>33</v>
      </c>
      <c r="E618" s="14" t="s">
        <v>227</v>
      </c>
      <c r="F618" s="15" t="s">
        <v>185</v>
      </c>
      <c r="G618" t="s">
        <v>77</v>
      </c>
      <c r="I618" t="s">
        <v>188</v>
      </c>
      <c r="J618" t="s">
        <v>129</v>
      </c>
      <c r="K618" t="s">
        <v>201</v>
      </c>
      <c r="L618" t="s">
        <v>205</v>
      </c>
      <c r="M618" t="s">
        <v>206</v>
      </c>
      <c r="N618" t="s">
        <v>179</v>
      </c>
      <c r="Q618" t="s">
        <v>37</v>
      </c>
      <c r="R618" t="s">
        <v>143</v>
      </c>
      <c r="T618" s="17" t="s">
        <v>141</v>
      </c>
      <c r="U618" t="s">
        <v>142</v>
      </c>
      <c r="V618">
        <v>1</v>
      </c>
      <c r="W618" s="12">
        <v>5.2</v>
      </c>
      <c r="X618" s="12">
        <v>3.9</v>
      </c>
    </row>
    <row r="619" spans="1:27" x14ac:dyDescent="0.25">
      <c r="A619" t="s">
        <v>32</v>
      </c>
      <c r="B619" t="s">
        <v>199</v>
      </c>
      <c r="C619">
        <v>3</v>
      </c>
      <c r="D619" t="s">
        <v>33</v>
      </c>
      <c r="E619" s="14" t="s">
        <v>227</v>
      </c>
      <c r="F619" s="15" t="s">
        <v>185</v>
      </c>
      <c r="G619" t="s">
        <v>77</v>
      </c>
      <c r="I619" t="s">
        <v>188</v>
      </c>
      <c r="J619" t="s">
        <v>129</v>
      </c>
      <c r="K619" t="s">
        <v>201</v>
      </c>
      <c r="L619" t="s">
        <v>205</v>
      </c>
      <c r="M619" t="s">
        <v>206</v>
      </c>
      <c r="N619" t="s">
        <v>179</v>
      </c>
      <c r="Q619" t="s">
        <v>37</v>
      </c>
      <c r="R619" t="s">
        <v>143</v>
      </c>
      <c r="T619" s="17" t="s">
        <v>141</v>
      </c>
      <c r="U619" t="s">
        <v>142</v>
      </c>
      <c r="V619">
        <v>1</v>
      </c>
      <c r="W619" s="12">
        <v>6.7</v>
      </c>
      <c r="X619" s="12">
        <v>5.0999999999999996</v>
      </c>
    </row>
    <row r="620" spans="1:27" x14ac:dyDescent="0.25">
      <c r="A620" t="s">
        <v>32</v>
      </c>
      <c r="B620" t="s">
        <v>199</v>
      </c>
      <c r="C620">
        <v>3</v>
      </c>
      <c r="D620" t="s">
        <v>33</v>
      </c>
      <c r="E620" s="14" t="s">
        <v>227</v>
      </c>
      <c r="F620" s="15" t="s">
        <v>185</v>
      </c>
      <c r="G620" t="s">
        <v>77</v>
      </c>
      <c r="I620" t="s">
        <v>188</v>
      </c>
      <c r="J620" t="s">
        <v>129</v>
      </c>
      <c r="K620" t="s">
        <v>201</v>
      </c>
      <c r="L620" t="s">
        <v>205</v>
      </c>
      <c r="M620" t="s">
        <v>206</v>
      </c>
      <c r="N620" t="s">
        <v>179</v>
      </c>
      <c r="Q620" t="s">
        <v>37</v>
      </c>
      <c r="R620" t="s">
        <v>143</v>
      </c>
      <c r="T620" s="17" t="s">
        <v>141</v>
      </c>
      <c r="U620" t="s">
        <v>142</v>
      </c>
      <c r="V620">
        <v>1</v>
      </c>
      <c r="W620" s="12">
        <v>7.2</v>
      </c>
      <c r="X620" s="12">
        <v>5.5</v>
      </c>
    </row>
    <row r="621" spans="1:27" x14ac:dyDescent="0.25">
      <c r="A621" t="s">
        <v>32</v>
      </c>
      <c r="B621" t="s">
        <v>199</v>
      </c>
      <c r="C621">
        <v>3</v>
      </c>
      <c r="D621" t="s">
        <v>33</v>
      </c>
      <c r="E621" s="14" t="s">
        <v>227</v>
      </c>
      <c r="F621" s="15" t="s">
        <v>185</v>
      </c>
      <c r="G621" t="s">
        <v>77</v>
      </c>
      <c r="I621" t="s">
        <v>188</v>
      </c>
      <c r="J621" t="s">
        <v>129</v>
      </c>
      <c r="K621" t="s">
        <v>201</v>
      </c>
      <c r="L621" t="s">
        <v>205</v>
      </c>
      <c r="M621" t="s">
        <v>206</v>
      </c>
      <c r="N621" t="s">
        <v>179</v>
      </c>
      <c r="Q621" t="s">
        <v>37</v>
      </c>
      <c r="R621" t="s">
        <v>143</v>
      </c>
      <c r="T621" s="17" t="s">
        <v>141</v>
      </c>
      <c r="U621" t="s">
        <v>142</v>
      </c>
      <c r="V621">
        <v>1</v>
      </c>
      <c r="W621" s="12">
        <v>5.5</v>
      </c>
      <c r="X621" s="12">
        <v>4.3</v>
      </c>
    </row>
    <row r="622" spans="1:27" x14ac:dyDescent="0.25">
      <c r="A622" t="s">
        <v>32</v>
      </c>
      <c r="B622" t="s">
        <v>199</v>
      </c>
      <c r="C622">
        <v>3</v>
      </c>
      <c r="D622" t="s">
        <v>33</v>
      </c>
      <c r="E622" s="14" t="s">
        <v>227</v>
      </c>
      <c r="F622" s="15" t="s">
        <v>185</v>
      </c>
      <c r="G622" t="s">
        <v>77</v>
      </c>
      <c r="I622" t="s">
        <v>188</v>
      </c>
      <c r="J622" t="s">
        <v>129</v>
      </c>
      <c r="K622" t="s">
        <v>201</v>
      </c>
      <c r="L622" t="s">
        <v>205</v>
      </c>
      <c r="M622" t="s">
        <v>206</v>
      </c>
      <c r="N622" t="s">
        <v>179</v>
      </c>
      <c r="Q622" t="s">
        <v>37</v>
      </c>
      <c r="R622" t="s">
        <v>143</v>
      </c>
      <c r="T622" s="17" t="s">
        <v>141</v>
      </c>
      <c r="U622" t="s">
        <v>142</v>
      </c>
      <c r="V622">
        <v>1</v>
      </c>
      <c r="W622" s="12">
        <v>5.6</v>
      </c>
      <c r="X622" s="12">
        <v>4.5</v>
      </c>
    </row>
    <row r="623" spans="1:27" x14ac:dyDescent="0.25">
      <c r="A623" t="s">
        <v>32</v>
      </c>
      <c r="B623" t="s">
        <v>199</v>
      </c>
      <c r="C623">
        <v>3</v>
      </c>
      <c r="D623" t="s">
        <v>33</v>
      </c>
      <c r="E623" s="14" t="s">
        <v>227</v>
      </c>
      <c r="F623" s="15" t="s">
        <v>185</v>
      </c>
      <c r="G623" t="s">
        <v>77</v>
      </c>
      <c r="I623" t="s">
        <v>188</v>
      </c>
      <c r="J623" t="s">
        <v>129</v>
      </c>
      <c r="K623" t="s">
        <v>201</v>
      </c>
      <c r="L623" t="s">
        <v>205</v>
      </c>
      <c r="M623" t="s">
        <v>206</v>
      </c>
      <c r="N623" t="s">
        <v>179</v>
      </c>
      <c r="Q623" t="s">
        <v>37</v>
      </c>
      <c r="R623" t="s">
        <v>143</v>
      </c>
      <c r="T623" s="17" t="s">
        <v>141</v>
      </c>
      <c r="U623" t="s">
        <v>142</v>
      </c>
      <c r="V623">
        <v>1</v>
      </c>
      <c r="W623" s="12">
        <v>5.5</v>
      </c>
      <c r="X623" s="12">
        <v>4.3</v>
      </c>
      <c r="Y623" s="12"/>
      <c r="Z623" s="12">
        <v>32</v>
      </c>
    </row>
    <row r="624" spans="1:27" x14ac:dyDescent="0.25">
      <c r="A624" t="s">
        <v>32</v>
      </c>
      <c r="B624" t="s">
        <v>199</v>
      </c>
      <c r="C624">
        <v>3</v>
      </c>
      <c r="D624" t="s">
        <v>33</v>
      </c>
      <c r="E624" s="14" t="s">
        <v>227</v>
      </c>
      <c r="F624" s="15" t="s">
        <v>185</v>
      </c>
      <c r="G624" t="s">
        <v>77</v>
      </c>
      <c r="I624" t="s">
        <v>188</v>
      </c>
      <c r="J624" t="s">
        <v>129</v>
      </c>
      <c r="K624" t="s">
        <v>201</v>
      </c>
      <c r="L624" t="s">
        <v>205</v>
      </c>
      <c r="M624" t="s">
        <v>206</v>
      </c>
      <c r="N624" t="s">
        <v>179</v>
      </c>
      <c r="Q624" t="s">
        <v>37</v>
      </c>
      <c r="R624" t="s">
        <v>143</v>
      </c>
      <c r="T624" s="17" t="s">
        <v>141</v>
      </c>
      <c r="U624" t="s">
        <v>142</v>
      </c>
      <c r="V624">
        <v>1</v>
      </c>
      <c r="W624" s="12">
        <v>5.2</v>
      </c>
      <c r="X624" s="12">
        <v>4</v>
      </c>
    </row>
    <row r="625" spans="1:27" x14ac:dyDescent="0.25">
      <c r="A625" t="s">
        <v>32</v>
      </c>
      <c r="B625" t="s">
        <v>199</v>
      </c>
      <c r="C625">
        <v>3</v>
      </c>
      <c r="D625" t="s">
        <v>33</v>
      </c>
      <c r="E625" s="14" t="s">
        <v>227</v>
      </c>
      <c r="F625" s="15" t="s">
        <v>185</v>
      </c>
      <c r="G625" t="s">
        <v>77</v>
      </c>
      <c r="I625" t="s">
        <v>188</v>
      </c>
      <c r="J625" t="s">
        <v>129</v>
      </c>
      <c r="K625" t="s">
        <v>201</v>
      </c>
      <c r="L625" t="s">
        <v>205</v>
      </c>
      <c r="M625" t="s">
        <v>206</v>
      </c>
      <c r="N625" t="s">
        <v>179</v>
      </c>
      <c r="Q625" t="s">
        <v>37</v>
      </c>
      <c r="R625" t="s">
        <v>143</v>
      </c>
      <c r="T625" s="17" t="s">
        <v>141</v>
      </c>
      <c r="U625" t="s">
        <v>142</v>
      </c>
      <c r="V625">
        <v>1</v>
      </c>
      <c r="W625" s="12">
        <v>5</v>
      </c>
      <c r="X625" s="12">
        <v>4</v>
      </c>
    </row>
    <row r="626" spans="1:27" x14ac:dyDescent="0.25">
      <c r="A626" t="s">
        <v>32</v>
      </c>
      <c r="B626" t="s">
        <v>199</v>
      </c>
      <c r="C626">
        <v>3</v>
      </c>
      <c r="D626" t="s">
        <v>33</v>
      </c>
      <c r="E626" s="14" t="s">
        <v>227</v>
      </c>
      <c r="F626" s="15" t="s">
        <v>185</v>
      </c>
      <c r="G626" t="s">
        <v>77</v>
      </c>
      <c r="I626" t="s">
        <v>188</v>
      </c>
      <c r="J626" t="s">
        <v>129</v>
      </c>
      <c r="K626" t="s">
        <v>201</v>
      </c>
      <c r="L626" t="s">
        <v>205</v>
      </c>
      <c r="M626" t="s">
        <v>206</v>
      </c>
      <c r="N626" t="s">
        <v>179</v>
      </c>
      <c r="Q626" t="s">
        <v>37</v>
      </c>
      <c r="R626" t="s">
        <v>143</v>
      </c>
      <c r="T626" s="17" t="s">
        <v>141</v>
      </c>
      <c r="U626" t="s">
        <v>142</v>
      </c>
      <c r="V626">
        <v>1</v>
      </c>
      <c r="W626" s="12">
        <v>5.2</v>
      </c>
      <c r="X626" s="12">
        <v>4.0999999999999996</v>
      </c>
    </row>
    <row r="627" spans="1:27" x14ac:dyDescent="0.25">
      <c r="A627" t="s">
        <v>32</v>
      </c>
      <c r="B627" t="s">
        <v>199</v>
      </c>
      <c r="C627">
        <v>3</v>
      </c>
      <c r="D627" t="s">
        <v>33</v>
      </c>
      <c r="E627" s="14" t="s">
        <v>227</v>
      </c>
      <c r="F627" s="15" t="s">
        <v>185</v>
      </c>
      <c r="G627" t="s">
        <v>77</v>
      </c>
      <c r="I627" t="s">
        <v>188</v>
      </c>
      <c r="J627" t="s">
        <v>129</v>
      </c>
      <c r="K627" t="s">
        <v>201</v>
      </c>
      <c r="L627" t="s">
        <v>205</v>
      </c>
      <c r="M627" t="s">
        <v>206</v>
      </c>
      <c r="N627" t="s">
        <v>179</v>
      </c>
      <c r="Q627" t="s">
        <v>37</v>
      </c>
      <c r="R627" t="s">
        <v>143</v>
      </c>
      <c r="T627" s="17" t="s">
        <v>141</v>
      </c>
      <c r="U627" t="s">
        <v>142</v>
      </c>
      <c r="V627">
        <v>1</v>
      </c>
      <c r="W627" s="12">
        <v>4.5</v>
      </c>
      <c r="X627" s="12">
        <v>3.9</v>
      </c>
    </row>
    <row r="628" spans="1:27" x14ac:dyDescent="0.25">
      <c r="A628" t="s">
        <v>32</v>
      </c>
      <c r="B628" t="s">
        <v>199</v>
      </c>
      <c r="C628">
        <v>3</v>
      </c>
      <c r="D628" t="s">
        <v>33</v>
      </c>
      <c r="E628" s="14" t="s">
        <v>227</v>
      </c>
      <c r="F628" s="15" t="s">
        <v>185</v>
      </c>
      <c r="G628" t="s">
        <v>77</v>
      </c>
      <c r="I628" t="s">
        <v>188</v>
      </c>
      <c r="J628" t="s">
        <v>129</v>
      </c>
      <c r="K628" t="s">
        <v>201</v>
      </c>
      <c r="L628" t="s">
        <v>205</v>
      </c>
      <c r="M628" t="s">
        <v>206</v>
      </c>
      <c r="N628" t="s">
        <v>179</v>
      </c>
      <c r="Q628" t="s">
        <v>37</v>
      </c>
      <c r="R628" t="s">
        <v>143</v>
      </c>
      <c r="T628" s="17" t="s">
        <v>141</v>
      </c>
      <c r="U628" t="s">
        <v>142</v>
      </c>
      <c r="V628">
        <v>1</v>
      </c>
      <c r="W628" s="12">
        <v>5</v>
      </c>
      <c r="X628" s="12">
        <v>4.0999999999999996</v>
      </c>
    </row>
    <row r="629" spans="1:27" x14ac:dyDescent="0.25">
      <c r="A629" t="s">
        <v>32</v>
      </c>
      <c r="B629" t="s">
        <v>199</v>
      </c>
      <c r="C629">
        <v>3</v>
      </c>
      <c r="D629" t="s">
        <v>33</v>
      </c>
      <c r="E629" s="14" t="s">
        <v>227</v>
      </c>
      <c r="F629" s="15" t="s">
        <v>185</v>
      </c>
      <c r="G629" t="s">
        <v>77</v>
      </c>
      <c r="I629" t="s">
        <v>188</v>
      </c>
      <c r="J629" t="s">
        <v>129</v>
      </c>
      <c r="K629" t="s">
        <v>201</v>
      </c>
      <c r="L629" t="s">
        <v>205</v>
      </c>
      <c r="M629" t="s">
        <v>206</v>
      </c>
      <c r="N629" t="s">
        <v>179</v>
      </c>
      <c r="Q629" t="s">
        <v>37</v>
      </c>
      <c r="R629" t="s">
        <v>143</v>
      </c>
      <c r="T629" s="17" t="s">
        <v>141</v>
      </c>
      <c r="U629" t="s">
        <v>142</v>
      </c>
      <c r="V629">
        <v>1</v>
      </c>
      <c r="W629" s="12">
        <v>6.4</v>
      </c>
      <c r="X629" s="12">
        <v>4.7</v>
      </c>
    </row>
    <row r="630" spans="1:27" x14ac:dyDescent="0.25">
      <c r="A630" t="s">
        <v>32</v>
      </c>
      <c r="B630" t="s">
        <v>199</v>
      </c>
      <c r="C630">
        <v>3</v>
      </c>
      <c r="D630" t="s">
        <v>33</v>
      </c>
      <c r="E630" s="14" t="s">
        <v>227</v>
      </c>
      <c r="F630" s="15" t="s">
        <v>185</v>
      </c>
      <c r="G630" t="s">
        <v>77</v>
      </c>
      <c r="I630" t="s">
        <v>188</v>
      </c>
      <c r="J630" t="s">
        <v>129</v>
      </c>
      <c r="K630" t="s">
        <v>201</v>
      </c>
      <c r="L630" t="s">
        <v>205</v>
      </c>
      <c r="M630" t="s">
        <v>206</v>
      </c>
      <c r="N630" t="s">
        <v>179</v>
      </c>
      <c r="Q630" t="s">
        <v>37</v>
      </c>
      <c r="R630" t="s">
        <v>143</v>
      </c>
      <c r="T630" s="17" t="s">
        <v>141</v>
      </c>
      <c r="U630" t="s">
        <v>142</v>
      </c>
      <c r="V630">
        <v>1</v>
      </c>
      <c r="W630" s="12">
        <v>5.5</v>
      </c>
      <c r="X630" s="12">
        <v>4</v>
      </c>
    </row>
    <row r="631" spans="1:27" x14ac:dyDescent="0.25">
      <c r="A631" t="s">
        <v>32</v>
      </c>
      <c r="B631" t="s">
        <v>199</v>
      </c>
      <c r="C631">
        <v>3</v>
      </c>
      <c r="D631" t="s">
        <v>33</v>
      </c>
      <c r="E631" s="14" t="s">
        <v>227</v>
      </c>
      <c r="F631" s="15" t="s">
        <v>185</v>
      </c>
      <c r="G631" t="s">
        <v>77</v>
      </c>
      <c r="I631" t="s">
        <v>188</v>
      </c>
      <c r="J631" t="s">
        <v>129</v>
      </c>
      <c r="K631" t="s">
        <v>201</v>
      </c>
      <c r="L631" t="s">
        <v>205</v>
      </c>
      <c r="M631" t="s">
        <v>206</v>
      </c>
      <c r="N631" t="s">
        <v>179</v>
      </c>
      <c r="Q631" t="s">
        <v>37</v>
      </c>
      <c r="R631" t="s">
        <v>143</v>
      </c>
      <c r="T631" s="17" t="s">
        <v>141</v>
      </c>
      <c r="U631" t="s">
        <v>142</v>
      </c>
      <c r="V631">
        <v>1</v>
      </c>
      <c r="W631" s="12">
        <v>5.5</v>
      </c>
      <c r="X631" s="12">
        <v>4</v>
      </c>
    </row>
    <row r="632" spans="1:27" x14ac:dyDescent="0.25">
      <c r="A632" t="s">
        <v>32</v>
      </c>
      <c r="B632" t="s">
        <v>199</v>
      </c>
      <c r="C632">
        <v>3</v>
      </c>
      <c r="D632" t="s">
        <v>33</v>
      </c>
      <c r="E632" s="14" t="s">
        <v>227</v>
      </c>
      <c r="F632" s="15" t="s">
        <v>185</v>
      </c>
      <c r="G632" t="s">
        <v>77</v>
      </c>
      <c r="I632" t="s">
        <v>188</v>
      </c>
      <c r="J632" t="s">
        <v>129</v>
      </c>
      <c r="K632" t="s">
        <v>201</v>
      </c>
      <c r="L632" t="s">
        <v>205</v>
      </c>
      <c r="M632" t="s">
        <v>206</v>
      </c>
      <c r="N632" t="s">
        <v>179</v>
      </c>
      <c r="Q632" t="s">
        <v>37</v>
      </c>
      <c r="R632" t="s">
        <v>143</v>
      </c>
      <c r="T632" s="17" t="s">
        <v>141</v>
      </c>
      <c r="U632" t="s">
        <v>142</v>
      </c>
      <c r="V632">
        <v>1</v>
      </c>
      <c r="W632" s="12">
        <v>5.3</v>
      </c>
      <c r="X632" s="12">
        <v>4.0999999999999996</v>
      </c>
    </row>
    <row r="633" spans="1:27" x14ac:dyDescent="0.25">
      <c r="A633" t="s">
        <v>32</v>
      </c>
      <c r="B633" t="s">
        <v>199</v>
      </c>
      <c r="C633">
        <v>3</v>
      </c>
      <c r="D633" t="s">
        <v>33</v>
      </c>
      <c r="E633" s="14" t="s">
        <v>227</v>
      </c>
      <c r="F633" s="15" t="s">
        <v>185</v>
      </c>
      <c r="G633" t="s">
        <v>77</v>
      </c>
      <c r="I633" t="s">
        <v>188</v>
      </c>
      <c r="J633" t="s">
        <v>129</v>
      </c>
      <c r="K633" t="s">
        <v>201</v>
      </c>
      <c r="L633" t="s">
        <v>205</v>
      </c>
      <c r="M633" t="s">
        <v>206</v>
      </c>
      <c r="N633" t="s">
        <v>179</v>
      </c>
      <c r="Q633" t="s">
        <v>37</v>
      </c>
      <c r="R633" t="s">
        <v>143</v>
      </c>
      <c r="T633" s="17" t="s">
        <v>141</v>
      </c>
      <c r="U633" t="s">
        <v>142</v>
      </c>
      <c r="V633">
        <v>1</v>
      </c>
      <c r="W633" s="12">
        <v>5.4</v>
      </c>
      <c r="X633" s="12">
        <v>4</v>
      </c>
    </row>
    <row r="634" spans="1:27" x14ac:dyDescent="0.25">
      <c r="A634" t="s">
        <v>32</v>
      </c>
      <c r="B634" t="s">
        <v>199</v>
      </c>
      <c r="C634">
        <v>3</v>
      </c>
      <c r="D634" t="s">
        <v>33</v>
      </c>
      <c r="E634" s="14" t="s">
        <v>227</v>
      </c>
      <c r="F634" s="15" t="s">
        <v>185</v>
      </c>
      <c r="G634" t="s">
        <v>77</v>
      </c>
      <c r="I634" t="s">
        <v>188</v>
      </c>
      <c r="J634" t="s">
        <v>129</v>
      </c>
      <c r="K634" t="s">
        <v>201</v>
      </c>
      <c r="L634" t="s">
        <v>205</v>
      </c>
      <c r="M634" t="s">
        <v>206</v>
      </c>
      <c r="N634" t="s">
        <v>179</v>
      </c>
      <c r="Q634" t="s">
        <v>37</v>
      </c>
      <c r="R634" t="s">
        <v>143</v>
      </c>
      <c r="T634" s="17" t="s">
        <v>141</v>
      </c>
      <c r="U634" t="s">
        <v>142</v>
      </c>
      <c r="V634">
        <v>1</v>
      </c>
      <c r="W634" s="12">
        <v>4.5</v>
      </c>
      <c r="X634" s="12">
        <v>3.5</v>
      </c>
    </row>
    <row r="635" spans="1:27" x14ac:dyDescent="0.25">
      <c r="A635" t="s">
        <v>32</v>
      </c>
      <c r="B635" t="s">
        <v>199</v>
      </c>
      <c r="C635">
        <v>2</v>
      </c>
      <c r="D635" t="s">
        <v>33</v>
      </c>
      <c r="E635" s="14" t="s">
        <v>229</v>
      </c>
      <c r="F635" s="15" t="s">
        <v>185</v>
      </c>
      <c r="G635" t="s">
        <v>77</v>
      </c>
      <c r="I635" t="s">
        <v>188</v>
      </c>
      <c r="J635" t="s">
        <v>129</v>
      </c>
      <c r="K635" t="s">
        <v>201</v>
      </c>
      <c r="L635" t="s">
        <v>205</v>
      </c>
      <c r="M635" t="s">
        <v>157</v>
      </c>
      <c r="N635" t="s">
        <v>207</v>
      </c>
      <c r="Q635" t="s">
        <v>196</v>
      </c>
      <c r="R635" t="s">
        <v>416</v>
      </c>
      <c r="T635" s="17" t="s">
        <v>415</v>
      </c>
      <c r="U635" t="s">
        <v>105</v>
      </c>
      <c r="V635">
        <v>1</v>
      </c>
      <c r="W635">
        <v>14</v>
      </c>
      <c r="X635">
        <v>12</v>
      </c>
      <c r="Y635">
        <v>4</v>
      </c>
      <c r="Z635">
        <v>41</v>
      </c>
      <c r="AA635" t="s">
        <v>38</v>
      </c>
    </row>
    <row r="636" spans="1:27" x14ac:dyDescent="0.25">
      <c r="A636" t="s">
        <v>32</v>
      </c>
      <c r="B636" t="s">
        <v>199</v>
      </c>
      <c r="C636">
        <v>2</v>
      </c>
      <c r="D636" t="s">
        <v>33</v>
      </c>
      <c r="E636" s="14" t="s">
        <v>229</v>
      </c>
      <c r="F636" s="15" t="s">
        <v>185</v>
      </c>
      <c r="G636" t="s">
        <v>77</v>
      </c>
      <c r="I636" t="s">
        <v>188</v>
      </c>
      <c r="J636" t="s">
        <v>129</v>
      </c>
      <c r="K636" t="s">
        <v>201</v>
      </c>
      <c r="L636" t="s">
        <v>205</v>
      </c>
      <c r="M636" t="s">
        <v>157</v>
      </c>
      <c r="N636" t="s">
        <v>207</v>
      </c>
      <c r="Q636" t="s">
        <v>196</v>
      </c>
      <c r="R636" t="s">
        <v>359</v>
      </c>
      <c r="T636" s="17" t="s">
        <v>426</v>
      </c>
      <c r="U636" t="s">
        <v>105</v>
      </c>
      <c r="V636">
        <v>1</v>
      </c>
      <c r="W636">
        <v>11.5</v>
      </c>
      <c r="X636">
        <v>9.1999999999999993</v>
      </c>
      <c r="Y636">
        <v>3.5</v>
      </c>
      <c r="Z636">
        <v>25</v>
      </c>
      <c r="AA636" t="s">
        <v>38</v>
      </c>
    </row>
    <row r="637" spans="1:27" x14ac:dyDescent="0.25">
      <c r="A637" t="s">
        <v>32</v>
      </c>
      <c r="B637" t="s">
        <v>199</v>
      </c>
      <c r="C637">
        <v>2</v>
      </c>
      <c r="D637" t="s">
        <v>33</v>
      </c>
      <c r="E637" s="14" t="s">
        <v>229</v>
      </c>
      <c r="F637" s="15" t="s">
        <v>185</v>
      </c>
      <c r="G637" t="s">
        <v>77</v>
      </c>
      <c r="I637" t="s">
        <v>188</v>
      </c>
      <c r="J637" t="s">
        <v>129</v>
      </c>
      <c r="K637" t="s">
        <v>201</v>
      </c>
      <c r="L637" t="s">
        <v>205</v>
      </c>
      <c r="M637" t="s">
        <v>157</v>
      </c>
      <c r="N637" t="s">
        <v>207</v>
      </c>
      <c r="Q637" t="s">
        <v>37</v>
      </c>
      <c r="R637" t="s">
        <v>143</v>
      </c>
      <c r="T637" s="17" t="s">
        <v>141</v>
      </c>
      <c r="U637" t="s">
        <v>142</v>
      </c>
      <c r="V637">
        <v>1</v>
      </c>
      <c r="W637" s="12">
        <v>6</v>
      </c>
      <c r="X637" s="12">
        <v>5</v>
      </c>
    </row>
    <row r="638" spans="1:27" x14ac:dyDescent="0.25">
      <c r="A638" t="s">
        <v>32</v>
      </c>
      <c r="B638" t="s">
        <v>199</v>
      </c>
      <c r="C638">
        <v>2</v>
      </c>
      <c r="D638" t="s">
        <v>33</v>
      </c>
      <c r="E638" s="14" t="s">
        <v>229</v>
      </c>
      <c r="F638" s="15" t="s">
        <v>185</v>
      </c>
      <c r="G638" t="s">
        <v>77</v>
      </c>
      <c r="I638" t="s">
        <v>188</v>
      </c>
      <c r="J638" t="s">
        <v>129</v>
      </c>
      <c r="K638" t="s">
        <v>201</v>
      </c>
      <c r="L638" t="s">
        <v>205</v>
      </c>
      <c r="M638" t="s">
        <v>157</v>
      </c>
      <c r="N638" t="s">
        <v>207</v>
      </c>
      <c r="Q638" t="s">
        <v>37</v>
      </c>
      <c r="R638" t="s">
        <v>143</v>
      </c>
      <c r="T638" s="17" t="s">
        <v>141</v>
      </c>
      <c r="U638" t="s">
        <v>142</v>
      </c>
      <c r="V638">
        <v>1</v>
      </c>
      <c r="W638" s="12">
        <v>5.5</v>
      </c>
      <c r="X638" s="12">
        <v>4.5</v>
      </c>
    </row>
    <row r="639" spans="1:27" x14ac:dyDescent="0.25">
      <c r="A639" t="s">
        <v>32</v>
      </c>
      <c r="B639" t="s">
        <v>199</v>
      </c>
      <c r="C639">
        <v>2</v>
      </c>
      <c r="D639" t="s">
        <v>33</v>
      </c>
      <c r="E639" s="14" t="s">
        <v>229</v>
      </c>
      <c r="F639" s="15" t="s">
        <v>185</v>
      </c>
      <c r="G639" t="s">
        <v>77</v>
      </c>
      <c r="I639" t="s">
        <v>188</v>
      </c>
      <c r="J639" t="s">
        <v>129</v>
      </c>
      <c r="K639" t="s">
        <v>201</v>
      </c>
      <c r="L639" t="s">
        <v>205</v>
      </c>
      <c r="M639" t="s">
        <v>157</v>
      </c>
      <c r="N639" t="s">
        <v>207</v>
      </c>
      <c r="Q639" t="s">
        <v>37</v>
      </c>
      <c r="R639" t="s">
        <v>143</v>
      </c>
      <c r="T639" s="17" t="s">
        <v>141</v>
      </c>
      <c r="U639" t="s">
        <v>142</v>
      </c>
      <c r="V639">
        <v>1</v>
      </c>
      <c r="W639" s="12">
        <v>4.5</v>
      </c>
      <c r="X639" s="12">
        <v>3.9</v>
      </c>
      <c r="Y639" s="12"/>
      <c r="Z639" s="12">
        <v>7</v>
      </c>
    </row>
    <row r="640" spans="1:27" x14ac:dyDescent="0.25">
      <c r="A640" t="s">
        <v>32</v>
      </c>
      <c r="B640" t="s">
        <v>199</v>
      </c>
      <c r="C640">
        <v>2</v>
      </c>
      <c r="D640" t="s">
        <v>33</v>
      </c>
      <c r="E640" s="14" t="s">
        <v>229</v>
      </c>
      <c r="F640" s="15" t="s">
        <v>185</v>
      </c>
      <c r="G640" t="s">
        <v>77</v>
      </c>
      <c r="I640" t="s">
        <v>188</v>
      </c>
      <c r="J640" t="s">
        <v>129</v>
      </c>
      <c r="K640" t="s">
        <v>201</v>
      </c>
      <c r="L640" t="s">
        <v>205</v>
      </c>
      <c r="M640" t="s">
        <v>157</v>
      </c>
      <c r="N640" t="s">
        <v>207</v>
      </c>
      <c r="Q640" t="s">
        <v>37</v>
      </c>
      <c r="R640" t="s">
        <v>143</v>
      </c>
      <c r="T640" s="17" t="s">
        <v>141</v>
      </c>
      <c r="U640" t="s">
        <v>142</v>
      </c>
      <c r="V640">
        <v>1</v>
      </c>
      <c r="W640" s="12">
        <v>5.5</v>
      </c>
      <c r="X640" s="12">
        <v>4.3</v>
      </c>
    </row>
    <row r="641" spans="1:27" x14ac:dyDescent="0.25">
      <c r="A641" t="s">
        <v>32</v>
      </c>
      <c r="B641" t="s">
        <v>199</v>
      </c>
      <c r="C641">
        <v>2</v>
      </c>
      <c r="D641" t="s">
        <v>33</v>
      </c>
      <c r="E641" s="14" t="s">
        <v>229</v>
      </c>
      <c r="F641" s="15" t="s">
        <v>185</v>
      </c>
      <c r="G641" t="s">
        <v>77</v>
      </c>
      <c r="I641" t="s">
        <v>188</v>
      </c>
      <c r="J641" t="s">
        <v>129</v>
      </c>
      <c r="K641" t="s">
        <v>201</v>
      </c>
      <c r="L641" t="s">
        <v>205</v>
      </c>
      <c r="M641" t="s">
        <v>157</v>
      </c>
      <c r="N641" t="s">
        <v>207</v>
      </c>
      <c r="Q641" t="s">
        <v>86</v>
      </c>
      <c r="R641" t="s">
        <v>412</v>
      </c>
      <c r="T641" s="17" t="s">
        <v>413</v>
      </c>
      <c r="U641" t="s">
        <v>414</v>
      </c>
      <c r="Z641">
        <v>253</v>
      </c>
    </row>
    <row r="642" spans="1:27" x14ac:dyDescent="0.25">
      <c r="A642" t="s">
        <v>32</v>
      </c>
      <c r="B642" t="s">
        <v>208</v>
      </c>
      <c r="C642">
        <v>4</v>
      </c>
      <c r="D642" t="s">
        <v>33</v>
      </c>
      <c r="E642" s="14" t="s">
        <v>226</v>
      </c>
      <c r="F642" s="15" t="s">
        <v>185</v>
      </c>
      <c r="G642" t="s">
        <v>77</v>
      </c>
      <c r="I642" t="s">
        <v>188</v>
      </c>
      <c r="J642" t="s">
        <v>129</v>
      </c>
      <c r="K642" t="s">
        <v>214</v>
      </c>
      <c r="L642" t="s">
        <v>215</v>
      </c>
      <c r="M642" t="s">
        <v>200</v>
      </c>
      <c r="N642" t="s">
        <v>209</v>
      </c>
      <c r="Q642" t="s">
        <v>85</v>
      </c>
      <c r="R642" t="s">
        <v>100</v>
      </c>
      <c r="T642" s="17" t="s">
        <v>91</v>
      </c>
      <c r="U642" t="s">
        <v>92</v>
      </c>
      <c r="V642">
        <v>1</v>
      </c>
      <c r="Z642">
        <v>5</v>
      </c>
    </row>
    <row r="643" spans="1:27" x14ac:dyDescent="0.25">
      <c r="A643" t="s">
        <v>32</v>
      </c>
      <c r="B643" t="s">
        <v>208</v>
      </c>
      <c r="C643">
        <v>4</v>
      </c>
      <c r="D643" t="s">
        <v>33</v>
      </c>
      <c r="E643" s="14" t="s">
        <v>226</v>
      </c>
      <c r="F643" s="15" t="s">
        <v>185</v>
      </c>
      <c r="G643" t="s">
        <v>77</v>
      </c>
      <c r="I643" t="s">
        <v>188</v>
      </c>
      <c r="J643" t="s">
        <v>129</v>
      </c>
      <c r="K643" t="s">
        <v>214</v>
      </c>
      <c r="L643" t="s">
        <v>215</v>
      </c>
      <c r="M643" t="s">
        <v>200</v>
      </c>
      <c r="N643" t="s">
        <v>209</v>
      </c>
      <c r="Q643" t="s">
        <v>196</v>
      </c>
      <c r="R643" t="s">
        <v>359</v>
      </c>
      <c r="T643" s="17" t="s">
        <v>426</v>
      </c>
      <c r="U643" t="s">
        <v>105</v>
      </c>
      <c r="V643">
        <v>1</v>
      </c>
      <c r="W643">
        <v>14.3</v>
      </c>
      <c r="X643">
        <v>12</v>
      </c>
      <c r="Y643">
        <v>4.5</v>
      </c>
      <c r="Z643">
        <v>48</v>
      </c>
      <c r="AA643" t="s">
        <v>38</v>
      </c>
    </row>
    <row r="644" spans="1:27" x14ac:dyDescent="0.25">
      <c r="A644" t="s">
        <v>32</v>
      </c>
      <c r="B644" t="s">
        <v>208</v>
      </c>
      <c r="C644">
        <v>4</v>
      </c>
      <c r="D644" t="s">
        <v>33</v>
      </c>
      <c r="E644" s="14" t="s">
        <v>226</v>
      </c>
      <c r="F644" s="15" t="s">
        <v>185</v>
      </c>
      <c r="G644" t="s">
        <v>77</v>
      </c>
      <c r="I644" t="s">
        <v>188</v>
      </c>
      <c r="J644" t="s">
        <v>129</v>
      </c>
      <c r="K644" t="s">
        <v>214</v>
      </c>
      <c r="L644" t="s">
        <v>215</v>
      </c>
      <c r="M644" t="s">
        <v>200</v>
      </c>
      <c r="N644" t="s">
        <v>209</v>
      </c>
      <c r="Q644" t="s">
        <v>196</v>
      </c>
      <c r="R644" t="s">
        <v>359</v>
      </c>
      <c r="T644" s="17" t="s">
        <v>426</v>
      </c>
      <c r="U644" t="s">
        <v>105</v>
      </c>
      <c r="V644">
        <v>1</v>
      </c>
      <c r="W644">
        <v>12</v>
      </c>
      <c r="X644">
        <v>10.1</v>
      </c>
      <c r="Y644">
        <v>3.5</v>
      </c>
      <c r="Z644">
        <v>26</v>
      </c>
      <c r="AA644" t="s">
        <v>38</v>
      </c>
    </row>
    <row r="645" spans="1:27" x14ac:dyDescent="0.25">
      <c r="A645" t="s">
        <v>32</v>
      </c>
      <c r="B645" t="s">
        <v>208</v>
      </c>
      <c r="C645">
        <v>4</v>
      </c>
      <c r="D645" t="s">
        <v>33</v>
      </c>
      <c r="E645" s="14" t="s">
        <v>226</v>
      </c>
      <c r="F645" s="15" t="s">
        <v>185</v>
      </c>
      <c r="G645" t="s">
        <v>77</v>
      </c>
      <c r="I645" t="s">
        <v>188</v>
      </c>
      <c r="J645" t="s">
        <v>129</v>
      </c>
      <c r="K645" t="s">
        <v>214</v>
      </c>
      <c r="L645" t="s">
        <v>215</v>
      </c>
      <c r="M645" t="s">
        <v>200</v>
      </c>
      <c r="N645" t="s">
        <v>209</v>
      </c>
      <c r="Q645" t="s">
        <v>196</v>
      </c>
      <c r="R645" t="s">
        <v>416</v>
      </c>
      <c r="T645" s="17" t="s">
        <v>415</v>
      </c>
      <c r="U645" t="s">
        <v>105</v>
      </c>
      <c r="V645">
        <v>1</v>
      </c>
      <c r="W645">
        <v>11.2</v>
      </c>
      <c r="X645">
        <v>8.9</v>
      </c>
      <c r="Y645">
        <v>3.2</v>
      </c>
      <c r="Z645">
        <v>24</v>
      </c>
      <c r="AA645" t="s">
        <v>38</v>
      </c>
    </row>
    <row r="646" spans="1:27" x14ac:dyDescent="0.25">
      <c r="A646" t="s">
        <v>32</v>
      </c>
      <c r="B646" t="s">
        <v>208</v>
      </c>
      <c r="C646">
        <v>4</v>
      </c>
      <c r="D646" t="s">
        <v>33</v>
      </c>
      <c r="E646" s="14" t="s">
        <v>226</v>
      </c>
      <c r="F646" s="15" t="s">
        <v>185</v>
      </c>
      <c r="G646" t="s">
        <v>77</v>
      </c>
      <c r="I646" t="s">
        <v>188</v>
      </c>
      <c r="J646" t="s">
        <v>129</v>
      </c>
      <c r="K646" t="s">
        <v>214</v>
      </c>
      <c r="L646" t="s">
        <v>215</v>
      </c>
      <c r="M646" t="s">
        <v>200</v>
      </c>
      <c r="N646" t="s">
        <v>209</v>
      </c>
      <c r="Q646" t="s">
        <v>196</v>
      </c>
      <c r="R646" t="s">
        <v>416</v>
      </c>
      <c r="T646" s="17" t="s">
        <v>415</v>
      </c>
      <c r="U646" t="s">
        <v>105</v>
      </c>
      <c r="V646">
        <v>1</v>
      </c>
      <c r="W646">
        <v>8.9</v>
      </c>
      <c r="X646">
        <v>6.2</v>
      </c>
      <c r="Y646">
        <v>2</v>
      </c>
      <c r="Z646">
        <v>10</v>
      </c>
      <c r="AA646" t="s">
        <v>38</v>
      </c>
    </row>
    <row r="647" spans="1:27" x14ac:dyDescent="0.25">
      <c r="A647" t="s">
        <v>32</v>
      </c>
      <c r="B647" t="s">
        <v>208</v>
      </c>
      <c r="C647">
        <v>4</v>
      </c>
      <c r="D647" t="s">
        <v>33</v>
      </c>
      <c r="E647" s="14" t="s">
        <v>226</v>
      </c>
      <c r="F647" s="15" t="s">
        <v>185</v>
      </c>
      <c r="G647" t="s">
        <v>77</v>
      </c>
      <c r="I647" t="s">
        <v>188</v>
      </c>
      <c r="J647" t="s">
        <v>129</v>
      </c>
      <c r="K647" t="s">
        <v>214</v>
      </c>
      <c r="L647" t="s">
        <v>215</v>
      </c>
      <c r="M647" t="s">
        <v>200</v>
      </c>
      <c r="N647" t="s">
        <v>209</v>
      </c>
      <c r="Q647" t="s">
        <v>196</v>
      </c>
      <c r="R647" t="s">
        <v>359</v>
      </c>
      <c r="T647" s="17" t="s">
        <v>426</v>
      </c>
      <c r="U647" t="s">
        <v>105</v>
      </c>
      <c r="V647">
        <v>1</v>
      </c>
      <c r="W647">
        <v>7.5</v>
      </c>
      <c r="X647">
        <v>5.8</v>
      </c>
      <c r="Y647">
        <v>2</v>
      </c>
      <c r="Z647">
        <v>7</v>
      </c>
      <c r="AA647" t="s">
        <v>50</v>
      </c>
    </row>
    <row r="648" spans="1:27" x14ac:dyDescent="0.25">
      <c r="A648" t="s">
        <v>32</v>
      </c>
      <c r="B648" t="s">
        <v>208</v>
      </c>
      <c r="C648">
        <v>4</v>
      </c>
      <c r="D648" t="s">
        <v>33</v>
      </c>
      <c r="E648" s="14" t="s">
        <v>226</v>
      </c>
      <c r="F648" s="15" t="s">
        <v>185</v>
      </c>
      <c r="G648" t="s">
        <v>77</v>
      </c>
      <c r="I648" t="s">
        <v>188</v>
      </c>
      <c r="J648" t="s">
        <v>129</v>
      </c>
      <c r="K648" t="s">
        <v>214</v>
      </c>
      <c r="L648" t="s">
        <v>215</v>
      </c>
      <c r="M648" t="s">
        <v>200</v>
      </c>
      <c r="N648" t="s">
        <v>209</v>
      </c>
      <c r="Q648" t="s">
        <v>37</v>
      </c>
      <c r="R648" t="s">
        <v>143</v>
      </c>
      <c r="T648" s="17" t="s">
        <v>141</v>
      </c>
      <c r="U648" t="s">
        <v>142</v>
      </c>
      <c r="V648">
        <v>1</v>
      </c>
      <c r="W648">
        <v>9</v>
      </c>
      <c r="X648">
        <v>7.4</v>
      </c>
      <c r="Y648">
        <v>1.3</v>
      </c>
      <c r="Z648">
        <v>10</v>
      </c>
      <c r="AA648" t="s">
        <v>38</v>
      </c>
    </row>
    <row r="649" spans="1:27" x14ac:dyDescent="0.25">
      <c r="A649" t="s">
        <v>32</v>
      </c>
      <c r="B649" t="s">
        <v>208</v>
      </c>
      <c r="C649">
        <v>4</v>
      </c>
      <c r="D649" t="s">
        <v>33</v>
      </c>
      <c r="E649" s="14" t="s">
        <v>226</v>
      </c>
      <c r="F649" s="15" t="s">
        <v>185</v>
      </c>
      <c r="G649" t="s">
        <v>77</v>
      </c>
      <c r="I649" t="s">
        <v>188</v>
      </c>
      <c r="J649" t="s">
        <v>129</v>
      </c>
      <c r="K649" t="s">
        <v>214</v>
      </c>
      <c r="L649" t="s">
        <v>215</v>
      </c>
      <c r="M649" t="s">
        <v>200</v>
      </c>
      <c r="N649" t="s">
        <v>209</v>
      </c>
      <c r="Q649" t="s">
        <v>37</v>
      </c>
      <c r="R649" t="s">
        <v>143</v>
      </c>
      <c r="T649" s="17" t="s">
        <v>141</v>
      </c>
      <c r="U649" t="s">
        <v>142</v>
      </c>
      <c r="V649">
        <v>1</v>
      </c>
      <c r="W649">
        <v>10</v>
      </c>
      <c r="X649">
        <v>8.4</v>
      </c>
      <c r="Y649">
        <v>2.1</v>
      </c>
      <c r="Z649">
        <v>13</v>
      </c>
      <c r="AA649" t="s">
        <v>38</v>
      </c>
    </row>
    <row r="650" spans="1:27" x14ac:dyDescent="0.25">
      <c r="A650" t="s">
        <v>32</v>
      </c>
      <c r="B650" t="s">
        <v>208</v>
      </c>
      <c r="C650">
        <v>4</v>
      </c>
      <c r="D650" t="s">
        <v>33</v>
      </c>
      <c r="E650" s="14" t="s">
        <v>226</v>
      </c>
      <c r="F650" s="15" t="s">
        <v>185</v>
      </c>
      <c r="G650" t="s">
        <v>77</v>
      </c>
      <c r="I650" t="s">
        <v>188</v>
      </c>
      <c r="J650" t="s">
        <v>129</v>
      </c>
      <c r="K650" t="s">
        <v>214</v>
      </c>
      <c r="L650" t="s">
        <v>215</v>
      </c>
      <c r="M650" t="s">
        <v>200</v>
      </c>
      <c r="N650" t="s">
        <v>209</v>
      </c>
      <c r="Q650" t="s">
        <v>37</v>
      </c>
      <c r="R650" t="s">
        <v>143</v>
      </c>
      <c r="T650" s="17" t="s">
        <v>141</v>
      </c>
      <c r="U650" t="s">
        <v>142</v>
      </c>
      <c r="V650">
        <v>1</v>
      </c>
      <c r="W650" s="12">
        <v>6.2</v>
      </c>
      <c r="X650" s="12">
        <v>4.7</v>
      </c>
    </row>
    <row r="651" spans="1:27" x14ac:dyDescent="0.25">
      <c r="A651" t="s">
        <v>32</v>
      </c>
      <c r="B651" t="s">
        <v>208</v>
      </c>
      <c r="C651">
        <v>4</v>
      </c>
      <c r="D651" t="s">
        <v>33</v>
      </c>
      <c r="E651" s="14" t="s">
        <v>226</v>
      </c>
      <c r="F651" s="15" t="s">
        <v>185</v>
      </c>
      <c r="G651" t="s">
        <v>77</v>
      </c>
      <c r="I651" t="s">
        <v>188</v>
      </c>
      <c r="J651" t="s">
        <v>129</v>
      </c>
      <c r="K651" t="s">
        <v>214</v>
      </c>
      <c r="L651" t="s">
        <v>215</v>
      </c>
      <c r="M651" t="s">
        <v>200</v>
      </c>
      <c r="N651" t="s">
        <v>209</v>
      </c>
      <c r="Q651" t="s">
        <v>37</v>
      </c>
      <c r="R651" t="s">
        <v>143</v>
      </c>
      <c r="T651" s="17" t="s">
        <v>141</v>
      </c>
      <c r="U651" t="s">
        <v>142</v>
      </c>
      <c r="V651">
        <v>1</v>
      </c>
      <c r="W651" s="12">
        <v>6.6</v>
      </c>
      <c r="X651" s="12">
        <v>5</v>
      </c>
    </row>
    <row r="652" spans="1:27" x14ac:dyDescent="0.25">
      <c r="A652" t="s">
        <v>32</v>
      </c>
      <c r="B652" t="s">
        <v>208</v>
      </c>
      <c r="C652">
        <v>4</v>
      </c>
      <c r="D652" t="s">
        <v>33</v>
      </c>
      <c r="E652" s="14" t="s">
        <v>226</v>
      </c>
      <c r="F652" s="15" t="s">
        <v>185</v>
      </c>
      <c r="G652" t="s">
        <v>77</v>
      </c>
      <c r="I652" t="s">
        <v>188</v>
      </c>
      <c r="J652" t="s">
        <v>129</v>
      </c>
      <c r="K652" t="s">
        <v>214</v>
      </c>
      <c r="L652" t="s">
        <v>215</v>
      </c>
      <c r="M652" t="s">
        <v>200</v>
      </c>
      <c r="N652" t="s">
        <v>209</v>
      </c>
      <c r="Q652" t="s">
        <v>37</v>
      </c>
      <c r="R652" t="s">
        <v>143</v>
      </c>
      <c r="T652" s="17" t="s">
        <v>141</v>
      </c>
      <c r="U652" t="s">
        <v>142</v>
      </c>
      <c r="V652">
        <v>1</v>
      </c>
      <c r="W652" s="12">
        <v>7.6</v>
      </c>
      <c r="X652" s="12">
        <v>6</v>
      </c>
    </row>
    <row r="653" spans="1:27" x14ac:dyDescent="0.25">
      <c r="A653" t="s">
        <v>32</v>
      </c>
      <c r="B653" t="s">
        <v>208</v>
      </c>
      <c r="C653">
        <v>4</v>
      </c>
      <c r="D653" t="s">
        <v>33</v>
      </c>
      <c r="E653" s="14" t="s">
        <v>226</v>
      </c>
      <c r="F653" s="15" t="s">
        <v>185</v>
      </c>
      <c r="G653" t="s">
        <v>77</v>
      </c>
      <c r="I653" t="s">
        <v>188</v>
      </c>
      <c r="J653" t="s">
        <v>129</v>
      </c>
      <c r="K653" t="s">
        <v>214</v>
      </c>
      <c r="L653" t="s">
        <v>215</v>
      </c>
      <c r="M653" t="s">
        <v>200</v>
      </c>
      <c r="N653" t="s">
        <v>209</v>
      </c>
      <c r="Q653" t="s">
        <v>37</v>
      </c>
      <c r="R653" t="s">
        <v>143</v>
      </c>
      <c r="T653" s="17" t="s">
        <v>141</v>
      </c>
      <c r="U653" t="s">
        <v>142</v>
      </c>
      <c r="V653">
        <v>1</v>
      </c>
      <c r="W653" s="12">
        <v>7.5</v>
      </c>
      <c r="X653" s="12">
        <v>5.5</v>
      </c>
    </row>
    <row r="654" spans="1:27" x14ac:dyDescent="0.25">
      <c r="A654" t="s">
        <v>32</v>
      </c>
      <c r="B654" t="s">
        <v>208</v>
      </c>
      <c r="C654">
        <v>4</v>
      </c>
      <c r="D654" t="s">
        <v>33</v>
      </c>
      <c r="E654" s="14" t="s">
        <v>226</v>
      </c>
      <c r="F654" s="15" t="s">
        <v>185</v>
      </c>
      <c r="G654" t="s">
        <v>77</v>
      </c>
      <c r="I654" t="s">
        <v>188</v>
      </c>
      <c r="J654" t="s">
        <v>129</v>
      </c>
      <c r="K654" t="s">
        <v>214</v>
      </c>
      <c r="L654" t="s">
        <v>215</v>
      </c>
      <c r="M654" t="s">
        <v>200</v>
      </c>
      <c r="N654" t="s">
        <v>209</v>
      </c>
      <c r="Q654" t="s">
        <v>37</v>
      </c>
      <c r="R654" t="s">
        <v>143</v>
      </c>
      <c r="T654" s="17" t="s">
        <v>141</v>
      </c>
      <c r="U654" t="s">
        <v>142</v>
      </c>
      <c r="V654">
        <v>1</v>
      </c>
      <c r="W654" s="12">
        <v>6.7</v>
      </c>
      <c r="X654" s="12">
        <v>5.5</v>
      </c>
    </row>
    <row r="655" spans="1:27" x14ac:dyDescent="0.25">
      <c r="A655" t="s">
        <v>32</v>
      </c>
      <c r="B655" t="s">
        <v>208</v>
      </c>
      <c r="C655">
        <v>4</v>
      </c>
      <c r="D655" t="s">
        <v>33</v>
      </c>
      <c r="E655" s="14" t="s">
        <v>226</v>
      </c>
      <c r="F655" s="15" t="s">
        <v>185</v>
      </c>
      <c r="G655" t="s">
        <v>77</v>
      </c>
      <c r="I655" t="s">
        <v>188</v>
      </c>
      <c r="J655" t="s">
        <v>129</v>
      </c>
      <c r="K655" t="s">
        <v>214</v>
      </c>
      <c r="L655" t="s">
        <v>215</v>
      </c>
      <c r="M655" t="s">
        <v>200</v>
      </c>
      <c r="N655" t="s">
        <v>209</v>
      </c>
      <c r="Q655" t="s">
        <v>37</v>
      </c>
      <c r="R655" t="s">
        <v>143</v>
      </c>
      <c r="T655" s="17" t="s">
        <v>141</v>
      </c>
      <c r="U655" t="s">
        <v>142</v>
      </c>
      <c r="V655">
        <v>1</v>
      </c>
      <c r="W655" s="12">
        <v>6.6</v>
      </c>
      <c r="X655" s="12">
        <v>5.4</v>
      </c>
    </row>
    <row r="656" spans="1:27" x14ac:dyDescent="0.25">
      <c r="A656" t="s">
        <v>32</v>
      </c>
      <c r="B656" t="s">
        <v>208</v>
      </c>
      <c r="C656">
        <v>4</v>
      </c>
      <c r="D656" t="s">
        <v>33</v>
      </c>
      <c r="E656" s="14" t="s">
        <v>226</v>
      </c>
      <c r="F656" s="15" t="s">
        <v>185</v>
      </c>
      <c r="G656" t="s">
        <v>77</v>
      </c>
      <c r="I656" t="s">
        <v>188</v>
      </c>
      <c r="J656" t="s">
        <v>129</v>
      </c>
      <c r="K656" t="s">
        <v>214</v>
      </c>
      <c r="L656" t="s">
        <v>215</v>
      </c>
      <c r="M656" t="s">
        <v>200</v>
      </c>
      <c r="N656" t="s">
        <v>209</v>
      </c>
      <c r="Q656" t="s">
        <v>37</v>
      </c>
      <c r="R656" t="s">
        <v>143</v>
      </c>
      <c r="T656" s="17" t="s">
        <v>141</v>
      </c>
      <c r="U656" t="s">
        <v>142</v>
      </c>
      <c r="V656">
        <v>1</v>
      </c>
      <c r="W656" s="12">
        <v>6.6</v>
      </c>
      <c r="X656" s="12">
        <v>5.6</v>
      </c>
      <c r="Y656" s="12"/>
      <c r="Z656" s="12">
        <v>46</v>
      </c>
    </row>
    <row r="657" spans="1:26" x14ac:dyDescent="0.25">
      <c r="A657" t="s">
        <v>32</v>
      </c>
      <c r="B657" t="s">
        <v>208</v>
      </c>
      <c r="C657">
        <v>4</v>
      </c>
      <c r="D657" t="s">
        <v>33</v>
      </c>
      <c r="E657" s="14" t="s">
        <v>226</v>
      </c>
      <c r="F657" s="15" t="s">
        <v>185</v>
      </c>
      <c r="G657" t="s">
        <v>77</v>
      </c>
      <c r="I657" t="s">
        <v>188</v>
      </c>
      <c r="J657" t="s">
        <v>129</v>
      </c>
      <c r="K657" t="s">
        <v>214</v>
      </c>
      <c r="L657" t="s">
        <v>215</v>
      </c>
      <c r="M657" t="s">
        <v>200</v>
      </c>
      <c r="N657" t="s">
        <v>209</v>
      </c>
      <c r="Q657" t="s">
        <v>37</v>
      </c>
      <c r="R657" t="s">
        <v>143</v>
      </c>
      <c r="T657" s="17" t="s">
        <v>141</v>
      </c>
      <c r="U657" t="s">
        <v>142</v>
      </c>
      <c r="V657">
        <v>1</v>
      </c>
      <c r="W657" s="12">
        <v>8</v>
      </c>
      <c r="X657" s="12">
        <v>6.2</v>
      </c>
    </row>
    <row r="658" spans="1:26" x14ac:dyDescent="0.25">
      <c r="A658" t="s">
        <v>32</v>
      </c>
      <c r="B658" t="s">
        <v>208</v>
      </c>
      <c r="C658">
        <v>4</v>
      </c>
      <c r="D658" t="s">
        <v>33</v>
      </c>
      <c r="E658" s="14" t="s">
        <v>226</v>
      </c>
      <c r="F658" s="15" t="s">
        <v>185</v>
      </c>
      <c r="G658" t="s">
        <v>77</v>
      </c>
      <c r="I658" t="s">
        <v>188</v>
      </c>
      <c r="J658" t="s">
        <v>129</v>
      </c>
      <c r="K658" t="s">
        <v>214</v>
      </c>
      <c r="L658" t="s">
        <v>215</v>
      </c>
      <c r="M658" t="s">
        <v>200</v>
      </c>
      <c r="N658" t="s">
        <v>209</v>
      </c>
      <c r="Q658" t="s">
        <v>37</v>
      </c>
      <c r="R658" t="s">
        <v>143</v>
      </c>
      <c r="T658" s="17" t="s">
        <v>141</v>
      </c>
      <c r="U658" t="s">
        <v>142</v>
      </c>
      <c r="V658">
        <v>1</v>
      </c>
      <c r="W658" s="12">
        <v>8.3000000000000007</v>
      </c>
      <c r="X658" s="12">
        <v>6.2</v>
      </c>
    </row>
    <row r="659" spans="1:26" x14ac:dyDescent="0.25">
      <c r="A659" t="s">
        <v>32</v>
      </c>
      <c r="B659" t="s">
        <v>208</v>
      </c>
      <c r="C659">
        <v>4</v>
      </c>
      <c r="D659" t="s">
        <v>33</v>
      </c>
      <c r="E659" s="14" t="s">
        <v>226</v>
      </c>
      <c r="F659" s="15" t="s">
        <v>185</v>
      </c>
      <c r="G659" t="s">
        <v>77</v>
      </c>
      <c r="I659" t="s">
        <v>188</v>
      </c>
      <c r="J659" t="s">
        <v>129</v>
      </c>
      <c r="K659" t="s">
        <v>214</v>
      </c>
      <c r="L659" t="s">
        <v>215</v>
      </c>
      <c r="M659" t="s">
        <v>200</v>
      </c>
      <c r="N659" t="s">
        <v>209</v>
      </c>
      <c r="Q659" t="s">
        <v>37</v>
      </c>
      <c r="R659" t="s">
        <v>143</v>
      </c>
      <c r="T659" s="17" t="s">
        <v>141</v>
      </c>
      <c r="U659" t="s">
        <v>142</v>
      </c>
      <c r="V659">
        <v>1</v>
      </c>
      <c r="W659" s="12">
        <v>7</v>
      </c>
      <c r="X659" s="12">
        <v>5.3</v>
      </c>
    </row>
    <row r="660" spans="1:26" x14ac:dyDescent="0.25">
      <c r="A660" t="s">
        <v>32</v>
      </c>
      <c r="B660" t="s">
        <v>208</v>
      </c>
      <c r="C660">
        <v>4</v>
      </c>
      <c r="D660" t="s">
        <v>33</v>
      </c>
      <c r="E660" s="14" t="s">
        <v>226</v>
      </c>
      <c r="F660" s="15" t="s">
        <v>185</v>
      </c>
      <c r="G660" t="s">
        <v>77</v>
      </c>
      <c r="I660" t="s">
        <v>188</v>
      </c>
      <c r="J660" t="s">
        <v>129</v>
      </c>
      <c r="K660" t="s">
        <v>214</v>
      </c>
      <c r="L660" t="s">
        <v>215</v>
      </c>
      <c r="M660" t="s">
        <v>200</v>
      </c>
      <c r="N660" t="s">
        <v>209</v>
      </c>
      <c r="Q660" t="s">
        <v>37</v>
      </c>
      <c r="R660" t="s">
        <v>143</v>
      </c>
      <c r="T660" s="17" t="s">
        <v>141</v>
      </c>
      <c r="U660" t="s">
        <v>142</v>
      </c>
      <c r="V660">
        <v>1</v>
      </c>
      <c r="W660" s="12">
        <v>6.2</v>
      </c>
      <c r="X660" s="12">
        <v>4.5</v>
      </c>
    </row>
    <row r="661" spans="1:26" x14ac:dyDescent="0.25">
      <c r="A661" t="s">
        <v>32</v>
      </c>
      <c r="B661" t="s">
        <v>208</v>
      </c>
      <c r="C661">
        <v>4</v>
      </c>
      <c r="D661" t="s">
        <v>33</v>
      </c>
      <c r="E661" s="14" t="s">
        <v>226</v>
      </c>
      <c r="F661" s="15" t="s">
        <v>185</v>
      </c>
      <c r="G661" t="s">
        <v>77</v>
      </c>
      <c r="I661" t="s">
        <v>188</v>
      </c>
      <c r="J661" t="s">
        <v>129</v>
      </c>
      <c r="K661" t="s">
        <v>214</v>
      </c>
      <c r="L661" t="s">
        <v>215</v>
      </c>
      <c r="M661" t="s">
        <v>200</v>
      </c>
      <c r="N661" t="s">
        <v>209</v>
      </c>
      <c r="Q661" t="s">
        <v>37</v>
      </c>
      <c r="R661" t="s">
        <v>143</v>
      </c>
      <c r="T661" s="17" t="s">
        <v>141</v>
      </c>
      <c r="U661" t="s">
        <v>142</v>
      </c>
      <c r="V661">
        <v>1</v>
      </c>
      <c r="W661" s="12">
        <v>6</v>
      </c>
      <c r="X661" s="12">
        <v>4.5</v>
      </c>
    </row>
    <row r="662" spans="1:26" x14ac:dyDescent="0.25">
      <c r="A662" t="s">
        <v>32</v>
      </c>
      <c r="B662" t="s">
        <v>208</v>
      </c>
      <c r="C662">
        <v>4</v>
      </c>
      <c r="D662" t="s">
        <v>33</v>
      </c>
      <c r="E662" s="14" t="s">
        <v>226</v>
      </c>
      <c r="F662" s="15" t="s">
        <v>185</v>
      </c>
      <c r="G662" t="s">
        <v>77</v>
      </c>
      <c r="I662" t="s">
        <v>188</v>
      </c>
      <c r="J662" t="s">
        <v>129</v>
      </c>
      <c r="K662" t="s">
        <v>214</v>
      </c>
      <c r="L662" t="s">
        <v>215</v>
      </c>
      <c r="M662" t="s">
        <v>200</v>
      </c>
      <c r="N662" t="s">
        <v>209</v>
      </c>
      <c r="Q662" t="s">
        <v>37</v>
      </c>
      <c r="R662" t="s">
        <v>143</v>
      </c>
      <c r="T662" s="17" t="s">
        <v>141</v>
      </c>
      <c r="U662" t="s">
        <v>142</v>
      </c>
      <c r="V662">
        <v>1</v>
      </c>
      <c r="W662" s="12">
        <v>6</v>
      </c>
      <c r="X662" s="12">
        <v>4.3</v>
      </c>
    </row>
    <row r="663" spans="1:26" x14ac:dyDescent="0.25">
      <c r="A663" t="s">
        <v>32</v>
      </c>
      <c r="B663" t="s">
        <v>208</v>
      </c>
      <c r="C663">
        <v>4</v>
      </c>
      <c r="D663" t="s">
        <v>33</v>
      </c>
      <c r="E663" s="14" t="s">
        <v>226</v>
      </c>
      <c r="F663" s="15" t="s">
        <v>185</v>
      </c>
      <c r="G663" t="s">
        <v>77</v>
      </c>
      <c r="I663" t="s">
        <v>188</v>
      </c>
      <c r="J663" t="s">
        <v>129</v>
      </c>
      <c r="K663" t="s">
        <v>214</v>
      </c>
      <c r="L663" t="s">
        <v>215</v>
      </c>
      <c r="M663" t="s">
        <v>200</v>
      </c>
      <c r="N663" t="s">
        <v>209</v>
      </c>
      <c r="Q663" t="s">
        <v>37</v>
      </c>
      <c r="R663" t="s">
        <v>143</v>
      </c>
      <c r="T663" s="17" t="s">
        <v>141</v>
      </c>
      <c r="U663" t="s">
        <v>142</v>
      </c>
      <c r="V663">
        <v>1</v>
      </c>
      <c r="W663" s="12">
        <v>6.3</v>
      </c>
      <c r="X663" s="12">
        <v>5</v>
      </c>
    </row>
    <row r="664" spans="1:26" x14ac:dyDescent="0.25">
      <c r="A664" t="s">
        <v>32</v>
      </c>
      <c r="B664" t="s">
        <v>208</v>
      </c>
      <c r="C664">
        <v>4</v>
      </c>
      <c r="D664" t="s">
        <v>33</v>
      </c>
      <c r="E664" s="14" t="s">
        <v>226</v>
      </c>
      <c r="F664" s="15" t="s">
        <v>185</v>
      </c>
      <c r="G664" t="s">
        <v>77</v>
      </c>
      <c r="I664" t="s">
        <v>188</v>
      </c>
      <c r="J664" t="s">
        <v>129</v>
      </c>
      <c r="K664" t="s">
        <v>214</v>
      </c>
      <c r="L664" t="s">
        <v>215</v>
      </c>
      <c r="M664" t="s">
        <v>200</v>
      </c>
      <c r="N664" t="s">
        <v>209</v>
      </c>
      <c r="Q664" t="s">
        <v>37</v>
      </c>
      <c r="R664" t="s">
        <v>143</v>
      </c>
      <c r="T664" s="17" t="s">
        <v>141</v>
      </c>
      <c r="U664" t="s">
        <v>142</v>
      </c>
      <c r="V664">
        <v>1</v>
      </c>
      <c r="W664" s="12">
        <v>6.5</v>
      </c>
      <c r="X664" s="12">
        <v>5</v>
      </c>
    </row>
    <row r="665" spans="1:26" x14ac:dyDescent="0.25">
      <c r="A665" t="s">
        <v>32</v>
      </c>
      <c r="B665" t="s">
        <v>208</v>
      </c>
      <c r="C665">
        <v>4</v>
      </c>
      <c r="D665" t="s">
        <v>33</v>
      </c>
      <c r="E665" s="14" t="s">
        <v>226</v>
      </c>
      <c r="F665" s="15" t="s">
        <v>185</v>
      </c>
      <c r="G665" t="s">
        <v>77</v>
      </c>
      <c r="I665" t="s">
        <v>188</v>
      </c>
      <c r="J665" t="s">
        <v>129</v>
      </c>
      <c r="K665" t="s">
        <v>214</v>
      </c>
      <c r="L665" t="s">
        <v>215</v>
      </c>
      <c r="M665" t="s">
        <v>200</v>
      </c>
      <c r="N665" t="s">
        <v>209</v>
      </c>
      <c r="Q665" t="s">
        <v>37</v>
      </c>
      <c r="R665" t="s">
        <v>143</v>
      </c>
      <c r="T665" s="17" t="s">
        <v>141</v>
      </c>
      <c r="U665" t="s">
        <v>142</v>
      </c>
      <c r="V665">
        <v>1</v>
      </c>
      <c r="W665" s="12">
        <v>6</v>
      </c>
      <c r="X665" s="12">
        <v>4.5999999999999996</v>
      </c>
    </row>
    <row r="666" spans="1:26" x14ac:dyDescent="0.25">
      <c r="A666" t="s">
        <v>32</v>
      </c>
      <c r="B666" t="s">
        <v>208</v>
      </c>
      <c r="C666">
        <v>4</v>
      </c>
      <c r="D666" t="s">
        <v>33</v>
      </c>
      <c r="E666" s="14" t="s">
        <v>226</v>
      </c>
      <c r="F666" s="15" t="s">
        <v>185</v>
      </c>
      <c r="G666" t="s">
        <v>77</v>
      </c>
      <c r="I666" t="s">
        <v>188</v>
      </c>
      <c r="J666" t="s">
        <v>129</v>
      </c>
      <c r="K666" t="s">
        <v>214</v>
      </c>
      <c r="L666" t="s">
        <v>215</v>
      </c>
      <c r="M666" t="s">
        <v>200</v>
      </c>
      <c r="N666" t="s">
        <v>209</v>
      </c>
      <c r="Q666" t="s">
        <v>37</v>
      </c>
      <c r="R666" t="s">
        <v>143</v>
      </c>
      <c r="T666" s="17" t="s">
        <v>141</v>
      </c>
      <c r="U666" t="s">
        <v>142</v>
      </c>
      <c r="V666">
        <v>1</v>
      </c>
      <c r="W666" s="12">
        <v>6.3</v>
      </c>
      <c r="X666" s="12">
        <v>5</v>
      </c>
    </row>
    <row r="667" spans="1:26" x14ac:dyDescent="0.25">
      <c r="A667" t="s">
        <v>32</v>
      </c>
      <c r="B667" t="s">
        <v>208</v>
      </c>
      <c r="C667">
        <v>4</v>
      </c>
      <c r="D667" t="s">
        <v>33</v>
      </c>
      <c r="E667" s="14" t="s">
        <v>226</v>
      </c>
      <c r="F667" s="15" t="s">
        <v>185</v>
      </c>
      <c r="G667" t="s">
        <v>77</v>
      </c>
      <c r="I667" t="s">
        <v>188</v>
      </c>
      <c r="J667" t="s">
        <v>129</v>
      </c>
      <c r="K667" t="s">
        <v>214</v>
      </c>
      <c r="L667" t="s">
        <v>215</v>
      </c>
      <c r="M667" t="s">
        <v>200</v>
      </c>
      <c r="N667" t="s">
        <v>209</v>
      </c>
      <c r="Q667" t="s">
        <v>37</v>
      </c>
      <c r="R667" t="s">
        <v>143</v>
      </c>
      <c r="T667" s="17" t="s">
        <v>141</v>
      </c>
      <c r="U667" t="s">
        <v>142</v>
      </c>
      <c r="V667">
        <v>1</v>
      </c>
      <c r="W667" s="12">
        <v>6.2</v>
      </c>
      <c r="X667" s="12">
        <v>4.7</v>
      </c>
    </row>
    <row r="668" spans="1:26" x14ac:dyDescent="0.25">
      <c r="A668" t="s">
        <v>32</v>
      </c>
      <c r="B668" t="s">
        <v>208</v>
      </c>
      <c r="C668">
        <v>4</v>
      </c>
      <c r="D668" t="s">
        <v>33</v>
      </c>
      <c r="E668" s="14" t="s">
        <v>226</v>
      </c>
      <c r="F668" s="15" t="s">
        <v>185</v>
      </c>
      <c r="G668" t="s">
        <v>77</v>
      </c>
      <c r="I668" t="s">
        <v>188</v>
      </c>
      <c r="J668" t="s">
        <v>129</v>
      </c>
      <c r="K668" t="s">
        <v>214</v>
      </c>
      <c r="L668" t="s">
        <v>215</v>
      </c>
      <c r="M668" t="s">
        <v>200</v>
      </c>
      <c r="N668" t="s">
        <v>209</v>
      </c>
      <c r="Q668" t="s">
        <v>37</v>
      </c>
      <c r="R668" t="s">
        <v>143</v>
      </c>
      <c r="T668" s="17" t="s">
        <v>141</v>
      </c>
      <c r="U668" t="s">
        <v>142</v>
      </c>
      <c r="V668">
        <v>1</v>
      </c>
      <c r="W668" s="12">
        <v>5.5</v>
      </c>
      <c r="X668" s="12">
        <v>4.5</v>
      </c>
    </row>
    <row r="669" spans="1:26" x14ac:dyDescent="0.25">
      <c r="A669" t="s">
        <v>32</v>
      </c>
      <c r="B669" t="s">
        <v>208</v>
      </c>
      <c r="C669">
        <v>4</v>
      </c>
      <c r="D669" t="s">
        <v>33</v>
      </c>
      <c r="E669" s="14" t="s">
        <v>226</v>
      </c>
      <c r="F669" s="15" t="s">
        <v>185</v>
      </c>
      <c r="G669" t="s">
        <v>77</v>
      </c>
      <c r="I669" t="s">
        <v>188</v>
      </c>
      <c r="J669" t="s">
        <v>129</v>
      </c>
      <c r="K669" t="s">
        <v>214</v>
      </c>
      <c r="L669" t="s">
        <v>215</v>
      </c>
      <c r="M669" t="s">
        <v>200</v>
      </c>
      <c r="N669" t="s">
        <v>209</v>
      </c>
      <c r="Q669" t="s">
        <v>37</v>
      </c>
      <c r="R669" t="s">
        <v>143</v>
      </c>
      <c r="T669" s="17" t="s">
        <v>141</v>
      </c>
      <c r="U669" t="s">
        <v>142</v>
      </c>
      <c r="V669">
        <v>1</v>
      </c>
      <c r="W669" s="12">
        <v>5</v>
      </c>
      <c r="X669" s="12">
        <v>3.7</v>
      </c>
    </row>
    <row r="670" spans="1:26" x14ac:dyDescent="0.25">
      <c r="A670" t="s">
        <v>32</v>
      </c>
      <c r="B670" t="s">
        <v>208</v>
      </c>
      <c r="C670">
        <v>4</v>
      </c>
      <c r="D670" t="s">
        <v>33</v>
      </c>
      <c r="E670" s="14" t="s">
        <v>226</v>
      </c>
      <c r="F670" s="15" t="s">
        <v>185</v>
      </c>
      <c r="G670" t="s">
        <v>77</v>
      </c>
      <c r="I670" t="s">
        <v>188</v>
      </c>
      <c r="J670" t="s">
        <v>129</v>
      </c>
      <c r="K670" t="s">
        <v>214</v>
      </c>
      <c r="L670" t="s">
        <v>215</v>
      </c>
      <c r="M670" t="s">
        <v>200</v>
      </c>
      <c r="N670" t="s">
        <v>209</v>
      </c>
      <c r="Q670" t="s">
        <v>86</v>
      </c>
      <c r="R670" t="s">
        <v>412</v>
      </c>
      <c r="T670" s="17" t="s">
        <v>413</v>
      </c>
      <c r="U670" t="s">
        <v>414</v>
      </c>
      <c r="Z670">
        <v>432</v>
      </c>
    </row>
    <row r="671" spans="1:26" x14ac:dyDescent="0.25">
      <c r="A671" t="s">
        <v>32</v>
      </c>
      <c r="B671" t="s">
        <v>208</v>
      </c>
      <c r="C671">
        <v>4</v>
      </c>
      <c r="D671" t="s">
        <v>33</v>
      </c>
      <c r="E671" s="14" t="s">
        <v>226</v>
      </c>
      <c r="F671" s="15" t="s">
        <v>185</v>
      </c>
      <c r="G671" t="s">
        <v>77</v>
      </c>
      <c r="H671" t="s">
        <v>240</v>
      </c>
      <c r="I671" t="s">
        <v>188</v>
      </c>
      <c r="J671" t="s">
        <v>129</v>
      </c>
      <c r="K671" t="s">
        <v>214</v>
      </c>
      <c r="L671" t="s">
        <v>215</v>
      </c>
      <c r="M671" t="s">
        <v>200</v>
      </c>
      <c r="N671" t="s">
        <v>209</v>
      </c>
      <c r="Q671" t="s">
        <v>186</v>
      </c>
      <c r="R671" t="s">
        <v>423</v>
      </c>
      <c r="S671" t="s">
        <v>41</v>
      </c>
      <c r="T671" s="17" t="s">
        <v>138</v>
      </c>
      <c r="U671" t="s">
        <v>140</v>
      </c>
      <c r="V671">
        <v>1</v>
      </c>
      <c r="W671">
        <v>5.6</v>
      </c>
    </row>
    <row r="672" spans="1:26" x14ac:dyDescent="0.25">
      <c r="A672" t="s">
        <v>32</v>
      </c>
      <c r="B672" t="s">
        <v>208</v>
      </c>
      <c r="C672">
        <v>3</v>
      </c>
      <c r="D672" t="s">
        <v>33</v>
      </c>
      <c r="E672" s="14" t="s">
        <v>227</v>
      </c>
      <c r="F672" s="15" t="s">
        <v>185</v>
      </c>
      <c r="G672" t="s">
        <v>76</v>
      </c>
      <c r="I672" t="s">
        <v>188</v>
      </c>
      <c r="J672" t="s">
        <v>129</v>
      </c>
      <c r="K672" t="s">
        <v>214</v>
      </c>
      <c r="L672" t="s">
        <v>215</v>
      </c>
      <c r="M672" t="s">
        <v>179</v>
      </c>
      <c r="N672" t="s">
        <v>204</v>
      </c>
      <c r="Q672" t="s">
        <v>86</v>
      </c>
      <c r="R672" t="s">
        <v>412</v>
      </c>
      <c r="T672" s="17" t="s">
        <v>413</v>
      </c>
      <c r="U672" t="s">
        <v>414</v>
      </c>
      <c r="Z672">
        <v>143</v>
      </c>
    </row>
    <row r="673" spans="1:27" x14ac:dyDescent="0.25">
      <c r="A673" t="s">
        <v>32</v>
      </c>
      <c r="B673" t="s">
        <v>208</v>
      </c>
      <c r="C673">
        <v>3</v>
      </c>
      <c r="D673" t="s">
        <v>33</v>
      </c>
      <c r="E673" s="14" t="s">
        <v>227</v>
      </c>
      <c r="F673" s="15" t="s">
        <v>185</v>
      </c>
      <c r="G673" t="s">
        <v>76</v>
      </c>
      <c r="I673" t="s">
        <v>188</v>
      </c>
      <c r="J673" t="s">
        <v>129</v>
      </c>
      <c r="K673" t="s">
        <v>214</v>
      </c>
      <c r="L673" t="s">
        <v>215</v>
      </c>
      <c r="M673" t="s">
        <v>179</v>
      </c>
      <c r="N673" t="s">
        <v>204</v>
      </c>
      <c r="Q673" t="s">
        <v>85</v>
      </c>
      <c r="R673" t="s">
        <v>100</v>
      </c>
      <c r="T673" s="17" t="s">
        <v>91</v>
      </c>
      <c r="U673" t="s">
        <v>92</v>
      </c>
      <c r="V673">
        <v>1</v>
      </c>
      <c r="Z673">
        <v>16</v>
      </c>
    </row>
    <row r="674" spans="1:27" x14ac:dyDescent="0.25">
      <c r="A674" t="s">
        <v>32</v>
      </c>
      <c r="B674" t="s">
        <v>208</v>
      </c>
      <c r="C674">
        <v>3</v>
      </c>
      <c r="D674" t="s">
        <v>33</v>
      </c>
      <c r="E674" s="14" t="s">
        <v>227</v>
      </c>
      <c r="F674" s="15" t="s">
        <v>185</v>
      </c>
      <c r="G674" t="s">
        <v>76</v>
      </c>
      <c r="I674" t="s">
        <v>188</v>
      </c>
      <c r="J674" t="s">
        <v>129</v>
      </c>
      <c r="K674" t="s">
        <v>214</v>
      </c>
      <c r="L674" t="s">
        <v>215</v>
      </c>
      <c r="M674" t="s">
        <v>179</v>
      </c>
      <c r="N674" t="s">
        <v>204</v>
      </c>
      <c r="Q674" t="s">
        <v>85</v>
      </c>
      <c r="R674" t="s">
        <v>100</v>
      </c>
      <c r="T674" s="17" t="s">
        <v>91</v>
      </c>
      <c r="U674" t="s">
        <v>92</v>
      </c>
      <c r="V674">
        <v>1</v>
      </c>
      <c r="Z674">
        <v>7</v>
      </c>
    </row>
    <row r="675" spans="1:27" x14ac:dyDescent="0.25">
      <c r="A675" t="s">
        <v>32</v>
      </c>
      <c r="B675" t="s">
        <v>208</v>
      </c>
      <c r="C675">
        <v>3</v>
      </c>
      <c r="D675" t="s">
        <v>33</v>
      </c>
      <c r="E675" s="14" t="s">
        <v>227</v>
      </c>
      <c r="F675" s="15" t="s">
        <v>185</v>
      </c>
      <c r="G675" t="s">
        <v>76</v>
      </c>
      <c r="I675" t="s">
        <v>188</v>
      </c>
      <c r="J675" t="s">
        <v>129</v>
      </c>
      <c r="K675" t="s">
        <v>214</v>
      </c>
      <c r="L675" t="s">
        <v>215</v>
      </c>
      <c r="M675" t="s">
        <v>179</v>
      </c>
      <c r="N675" t="s">
        <v>204</v>
      </c>
      <c r="Q675" t="s">
        <v>85</v>
      </c>
      <c r="R675" t="s">
        <v>100</v>
      </c>
      <c r="T675" s="17" t="s">
        <v>91</v>
      </c>
      <c r="U675" t="s">
        <v>92</v>
      </c>
      <c r="V675">
        <v>1</v>
      </c>
      <c r="Z675">
        <v>17</v>
      </c>
    </row>
    <row r="676" spans="1:27" x14ac:dyDescent="0.25">
      <c r="A676" t="s">
        <v>32</v>
      </c>
      <c r="B676" t="s">
        <v>208</v>
      </c>
      <c r="C676">
        <v>3</v>
      </c>
      <c r="D676" t="s">
        <v>33</v>
      </c>
      <c r="E676" s="14" t="s">
        <v>227</v>
      </c>
      <c r="F676" s="15" t="s">
        <v>185</v>
      </c>
      <c r="G676" t="s">
        <v>76</v>
      </c>
      <c r="I676" t="s">
        <v>188</v>
      </c>
      <c r="J676" t="s">
        <v>129</v>
      </c>
      <c r="K676" t="s">
        <v>214</v>
      </c>
      <c r="L676" t="s">
        <v>215</v>
      </c>
      <c r="M676" t="s">
        <v>179</v>
      </c>
      <c r="N676" t="s">
        <v>204</v>
      </c>
      <c r="Q676" t="s">
        <v>37</v>
      </c>
      <c r="R676" t="s">
        <v>143</v>
      </c>
      <c r="T676" s="17" t="s">
        <v>141</v>
      </c>
      <c r="U676" t="s">
        <v>142</v>
      </c>
      <c r="V676">
        <v>1</v>
      </c>
      <c r="W676">
        <v>8.5</v>
      </c>
      <c r="X676">
        <v>6.2</v>
      </c>
      <c r="Y676">
        <v>1</v>
      </c>
      <c r="Z676">
        <v>5</v>
      </c>
      <c r="AA676" t="s">
        <v>38</v>
      </c>
    </row>
    <row r="677" spans="1:27" x14ac:dyDescent="0.25">
      <c r="A677" t="s">
        <v>32</v>
      </c>
      <c r="B677" t="s">
        <v>208</v>
      </c>
      <c r="C677">
        <v>3</v>
      </c>
      <c r="D677" t="s">
        <v>33</v>
      </c>
      <c r="E677" s="14" t="s">
        <v>227</v>
      </c>
      <c r="F677" s="15" t="s">
        <v>185</v>
      </c>
      <c r="G677" t="s">
        <v>76</v>
      </c>
      <c r="I677" t="s">
        <v>188</v>
      </c>
      <c r="J677" t="s">
        <v>129</v>
      </c>
      <c r="K677" t="s">
        <v>214</v>
      </c>
      <c r="L677" t="s">
        <v>215</v>
      </c>
      <c r="M677" t="s">
        <v>179</v>
      </c>
      <c r="N677" t="s">
        <v>204</v>
      </c>
      <c r="Q677" t="s">
        <v>37</v>
      </c>
      <c r="R677" t="s">
        <v>143</v>
      </c>
      <c r="T677" s="17" t="s">
        <v>141</v>
      </c>
      <c r="U677" t="s">
        <v>142</v>
      </c>
      <c r="V677">
        <v>1</v>
      </c>
      <c r="W677">
        <v>7.1</v>
      </c>
      <c r="X677">
        <v>5.2</v>
      </c>
      <c r="Y677">
        <v>1</v>
      </c>
      <c r="Z677">
        <v>3</v>
      </c>
      <c r="AA677" t="s">
        <v>174</v>
      </c>
    </row>
    <row r="678" spans="1:27" x14ac:dyDescent="0.25">
      <c r="A678" t="s">
        <v>32</v>
      </c>
      <c r="B678" t="s">
        <v>208</v>
      </c>
      <c r="C678">
        <v>3</v>
      </c>
      <c r="D678" t="s">
        <v>33</v>
      </c>
      <c r="E678" s="14" t="s">
        <v>227</v>
      </c>
      <c r="F678" s="15" t="s">
        <v>185</v>
      </c>
      <c r="G678" t="s">
        <v>76</v>
      </c>
      <c r="I678" t="s">
        <v>188</v>
      </c>
      <c r="J678" t="s">
        <v>129</v>
      </c>
      <c r="K678" t="s">
        <v>214</v>
      </c>
      <c r="L678" t="s">
        <v>215</v>
      </c>
      <c r="M678" t="s">
        <v>179</v>
      </c>
      <c r="N678" t="s">
        <v>204</v>
      </c>
      <c r="Q678" t="s">
        <v>37</v>
      </c>
      <c r="R678" t="s">
        <v>143</v>
      </c>
      <c r="T678" s="17" t="s">
        <v>141</v>
      </c>
      <c r="U678" t="s">
        <v>142</v>
      </c>
      <c r="V678">
        <v>1</v>
      </c>
      <c r="W678">
        <v>5.4</v>
      </c>
      <c r="X678">
        <v>4.2</v>
      </c>
      <c r="Y678">
        <v>1</v>
      </c>
      <c r="Z678">
        <v>2</v>
      </c>
      <c r="AA678" t="s">
        <v>174</v>
      </c>
    </row>
    <row r="679" spans="1:27" x14ac:dyDescent="0.25">
      <c r="A679" t="s">
        <v>32</v>
      </c>
      <c r="B679" t="s">
        <v>208</v>
      </c>
      <c r="C679">
        <v>3</v>
      </c>
      <c r="D679" t="s">
        <v>33</v>
      </c>
      <c r="E679" s="14" t="s">
        <v>227</v>
      </c>
      <c r="F679" s="15" t="s">
        <v>185</v>
      </c>
      <c r="G679" t="s">
        <v>76</v>
      </c>
      <c r="I679" t="s">
        <v>188</v>
      </c>
      <c r="J679" t="s">
        <v>129</v>
      </c>
      <c r="K679" t="s">
        <v>214</v>
      </c>
      <c r="L679" t="s">
        <v>215</v>
      </c>
      <c r="M679" t="s">
        <v>179</v>
      </c>
      <c r="N679" t="s">
        <v>204</v>
      </c>
      <c r="Q679" t="s">
        <v>37</v>
      </c>
      <c r="R679" t="s">
        <v>143</v>
      </c>
      <c r="T679" s="17" t="s">
        <v>141</v>
      </c>
      <c r="U679" t="s">
        <v>142</v>
      </c>
      <c r="V679">
        <v>1</v>
      </c>
      <c r="W679">
        <v>5</v>
      </c>
      <c r="X679">
        <v>3.8</v>
      </c>
      <c r="Y679">
        <v>0.4</v>
      </c>
      <c r="Z679">
        <v>0.5</v>
      </c>
      <c r="AA679" t="s">
        <v>174</v>
      </c>
    </row>
    <row r="680" spans="1:27" x14ac:dyDescent="0.25">
      <c r="A680" t="s">
        <v>32</v>
      </c>
      <c r="B680" t="s">
        <v>208</v>
      </c>
      <c r="C680">
        <v>1</v>
      </c>
      <c r="D680" t="s">
        <v>33</v>
      </c>
      <c r="E680" s="14" t="s">
        <v>228</v>
      </c>
      <c r="F680" s="15" t="s">
        <v>185</v>
      </c>
      <c r="G680" t="s">
        <v>77</v>
      </c>
      <c r="I680" t="s">
        <v>188</v>
      </c>
      <c r="J680" t="s">
        <v>129</v>
      </c>
      <c r="K680" t="s">
        <v>214</v>
      </c>
      <c r="L680" t="s">
        <v>215</v>
      </c>
      <c r="M680" t="s">
        <v>211</v>
      </c>
      <c r="N680" t="s">
        <v>212</v>
      </c>
      <c r="Q680" t="s">
        <v>425</v>
      </c>
      <c r="R680" t="s">
        <v>46</v>
      </c>
      <c r="T680" s="17" t="s">
        <v>302</v>
      </c>
      <c r="U680" t="s">
        <v>93</v>
      </c>
      <c r="V680">
        <v>1</v>
      </c>
      <c r="W680">
        <v>50.3</v>
      </c>
      <c r="Z680">
        <v>129</v>
      </c>
    </row>
    <row r="681" spans="1:27" x14ac:dyDescent="0.25">
      <c r="A681" t="s">
        <v>32</v>
      </c>
      <c r="B681" t="s">
        <v>208</v>
      </c>
      <c r="C681">
        <v>1</v>
      </c>
      <c r="D681" t="s">
        <v>33</v>
      </c>
      <c r="E681" s="14" t="s">
        <v>228</v>
      </c>
      <c r="F681" s="15" t="s">
        <v>185</v>
      </c>
      <c r="G681" t="s">
        <v>77</v>
      </c>
      <c r="I681" t="s">
        <v>188</v>
      </c>
      <c r="J681" t="s">
        <v>129</v>
      </c>
      <c r="K681" t="s">
        <v>214</v>
      </c>
      <c r="L681" t="s">
        <v>215</v>
      </c>
      <c r="M681" t="s">
        <v>211</v>
      </c>
      <c r="N681" t="s">
        <v>212</v>
      </c>
      <c r="Q681" t="s">
        <v>425</v>
      </c>
      <c r="R681" t="s">
        <v>46</v>
      </c>
      <c r="T681" s="17" t="s">
        <v>302</v>
      </c>
      <c r="U681" t="s">
        <v>93</v>
      </c>
      <c r="V681">
        <v>1</v>
      </c>
      <c r="W681">
        <v>46.3</v>
      </c>
      <c r="Z681">
        <v>57</v>
      </c>
    </row>
    <row r="682" spans="1:27" x14ac:dyDescent="0.25">
      <c r="A682" t="s">
        <v>32</v>
      </c>
      <c r="B682" t="s">
        <v>208</v>
      </c>
      <c r="C682">
        <v>1</v>
      </c>
      <c r="D682" t="s">
        <v>33</v>
      </c>
      <c r="E682" s="14" t="s">
        <v>228</v>
      </c>
      <c r="F682" s="15" t="s">
        <v>185</v>
      </c>
      <c r="G682" t="s">
        <v>77</v>
      </c>
      <c r="I682" t="s">
        <v>188</v>
      </c>
      <c r="J682" t="s">
        <v>129</v>
      </c>
      <c r="K682" t="s">
        <v>214</v>
      </c>
      <c r="L682" t="s">
        <v>215</v>
      </c>
      <c r="M682" t="s">
        <v>211</v>
      </c>
      <c r="N682" t="s">
        <v>212</v>
      </c>
      <c r="Q682" t="s">
        <v>425</v>
      </c>
      <c r="R682" t="s">
        <v>46</v>
      </c>
      <c r="T682" s="17" t="s">
        <v>302</v>
      </c>
      <c r="U682" t="s">
        <v>93</v>
      </c>
      <c r="V682">
        <v>1</v>
      </c>
      <c r="W682">
        <v>53.2</v>
      </c>
      <c r="Z682">
        <v>105</v>
      </c>
    </row>
    <row r="683" spans="1:27" x14ac:dyDescent="0.25">
      <c r="A683" t="s">
        <v>32</v>
      </c>
      <c r="B683" t="s">
        <v>208</v>
      </c>
      <c r="C683">
        <v>1</v>
      </c>
      <c r="D683" t="s">
        <v>33</v>
      </c>
      <c r="E683" s="14" t="s">
        <v>228</v>
      </c>
      <c r="F683" s="15" t="s">
        <v>185</v>
      </c>
      <c r="G683" t="s">
        <v>77</v>
      </c>
      <c r="I683" t="s">
        <v>188</v>
      </c>
      <c r="J683" t="s">
        <v>129</v>
      </c>
      <c r="K683" t="s">
        <v>214</v>
      </c>
      <c r="L683" t="s">
        <v>215</v>
      </c>
      <c r="M683" t="s">
        <v>211</v>
      </c>
      <c r="N683" t="s">
        <v>212</v>
      </c>
      <c r="Q683" t="s">
        <v>86</v>
      </c>
      <c r="R683" t="s">
        <v>412</v>
      </c>
      <c r="T683" s="17" t="s">
        <v>413</v>
      </c>
      <c r="U683" t="s">
        <v>414</v>
      </c>
      <c r="Z683">
        <v>795</v>
      </c>
    </row>
    <row r="684" spans="1:27" x14ac:dyDescent="0.25">
      <c r="A684" t="s">
        <v>32</v>
      </c>
      <c r="B684" t="s">
        <v>208</v>
      </c>
      <c r="C684">
        <v>1</v>
      </c>
      <c r="D684" t="s">
        <v>33</v>
      </c>
      <c r="E684" s="14" t="s">
        <v>228</v>
      </c>
      <c r="F684" s="15" t="s">
        <v>185</v>
      </c>
      <c r="G684" t="s">
        <v>77</v>
      </c>
      <c r="I684" t="s">
        <v>188</v>
      </c>
      <c r="J684" t="s">
        <v>129</v>
      </c>
      <c r="K684" t="s">
        <v>214</v>
      </c>
      <c r="L684" t="s">
        <v>215</v>
      </c>
      <c r="M684" t="s">
        <v>211</v>
      </c>
      <c r="N684" t="s">
        <v>212</v>
      </c>
      <c r="Q684" t="s">
        <v>37</v>
      </c>
      <c r="R684" t="s">
        <v>143</v>
      </c>
      <c r="T684" s="17" t="s">
        <v>141</v>
      </c>
      <c r="U684" t="s">
        <v>142</v>
      </c>
      <c r="V684">
        <v>1</v>
      </c>
      <c r="W684">
        <v>7.6</v>
      </c>
      <c r="X684">
        <v>6.2</v>
      </c>
      <c r="Y684">
        <v>1</v>
      </c>
      <c r="Z684">
        <v>4</v>
      </c>
      <c r="AA684" t="s">
        <v>50</v>
      </c>
    </row>
    <row r="685" spans="1:27" x14ac:dyDescent="0.25">
      <c r="A685" t="s">
        <v>32</v>
      </c>
      <c r="B685" t="s">
        <v>208</v>
      </c>
      <c r="C685">
        <v>1</v>
      </c>
      <c r="D685" t="s">
        <v>33</v>
      </c>
      <c r="E685" s="14" t="s">
        <v>228</v>
      </c>
      <c r="F685" s="15" t="s">
        <v>185</v>
      </c>
      <c r="G685" t="s">
        <v>77</v>
      </c>
      <c r="I685" t="s">
        <v>188</v>
      </c>
      <c r="J685" t="s">
        <v>129</v>
      </c>
      <c r="K685" t="s">
        <v>214</v>
      </c>
      <c r="L685" t="s">
        <v>215</v>
      </c>
      <c r="M685" t="s">
        <v>211</v>
      </c>
      <c r="N685" t="s">
        <v>212</v>
      </c>
      <c r="Q685" t="s">
        <v>37</v>
      </c>
      <c r="R685" t="s">
        <v>143</v>
      </c>
      <c r="T685" s="17" t="s">
        <v>141</v>
      </c>
      <c r="U685" t="s">
        <v>142</v>
      </c>
      <c r="V685">
        <v>1</v>
      </c>
      <c r="W685">
        <v>6.8</v>
      </c>
      <c r="X685">
        <v>5.2</v>
      </c>
      <c r="Y685">
        <v>1</v>
      </c>
      <c r="Z685">
        <v>2</v>
      </c>
      <c r="AA685" t="s">
        <v>38</v>
      </c>
    </row>
    <row r="686" spans="1:27" x14ac:dyDescent="0.25">
      <c r="A686" t="s">
        <v>32</v>
      </c>
      <c r="B686" t="s">
        <v>208</v>
      </c>
      <c r="C686">
        <v>1</v>
      </c>
      <c r="D686" t="s">
        <v>33</v>
      </c>
      <c r="E686" s="14" t="s">
        <v>228</v>
      </c>
      <c r="F686" s="15" t="s">
        <v>185</v>
      </c>
      <c r="G686" t="s">
        <v>77</v>
      </c>
      <c r="I686" t="s">
        <v>188</v>
      </c>
      <c r="J686" t="s">
        <v>129</v>
      </c>
      <c r="K686" t="s">
        <v>214</v>
      </c>
      <c r="L686" t="s">
        <v>215</v>
      </c>
      <c r="M686" t="s">
        <v>211</v>
      </c>
      <c r="N686" t="s">
        <v>212</v>
      </c>
      <c r="Q686" t="s">
        <v>37</v>
      </c>
      <c r="R686" t="s">
        <v>143</v>
      </c>
      <c r="T686" s="17" t="s">
        <v>141</v>
      </c>
      <c r="U686" t="s">
        <v>142</v>
      </c>
      <c r="V686">
        <v>1</v>
      </c>
      <c r="W686">
        <v>6.6</v>
      </c>
      <c r="X686">
        <v>5.2</v>
      </c>
      <c r="Y686">
        <v>1</v>
      </c>
      <c r="Z686">
        <v>2</v>
      </c>
      <c r="AA686" t="s">
        <v>38</v>
      </c>
    </row>
    <row r="687" spans="1:27" x14ac:dyDescent="0.25">
      <c r="A687" t="s">
        <v>32</v>
      </c>
      <c r="B687" t="s">
        <v>208</v>
      </c>
      <c r="C687">
        <v>1</v>
      </c>
      <c r="D687" t="s">
        <v>33</v>
      </c>
      <c r="E687" s="14" t="s">
        <v>228</v>
      </c>
      <c r="F687" s="15" t="s">
        <v>185</v>
      </c>
      <c r="G687" t="s">
        <v>77</v>
      </c>
      <c r="I687" t="s">
        <v>188</v>
      </c>
      <c r="J687" t="s">
        <v>129</v>
      </c>
      <c r="K687" t="s">
        <v>214</v>
      </c>
      <c r="L687" t="s">
        <v>215</v>
      </c>
      <c r="M687" t="s">
        <v>211</v>
      </c>
      <c r="N687" t="s">
        <v>212</v>
      </c>
      <c r="Q687" t="s">
        <v>196</v>
      </c>
      <c r="R687" t="s">
        <v>359</v>
      </c>
      <c r="T687" s="17" t="s">
        <v>426</v>
      </c>
      <c r="U687" t="s">
        <v>105</v>
      </c>
      <c r="V687">
        <v>1</v>
      </c>
      <c r="W687">
        <v>8</v>
      </c>
      <c r="X687">
        <v>6.6</v>
      </c>
      <c r="Y687">
        <v>2.2000000000000002</v>
      </c>
      <c r="Z687">
        <v>7</v>
      </c>
      <c r="AA687" t="s">
        <v>50</v>
      </c>
    </row>
    <row r="688" spans="1:27" x14ac:dyDescent="0.25">
      <c r="A688" t="s">
        <v>32</v>
      </c>
      <c r="B688" t="s">
        <v>208</v>
      </c>
      <c r="C688">
        <v>1</v>
      </c>
      <c r="D688" t="s">
        <v>33</v>
      </c>
      <c r="E688" s="14" t="s">
        <v>228</v>
      </c>
      <c r="F688" s="15" t="s">
        <v>185</v>
      </c>
      <c r="G688" t="s">
        <v>77</v>
      </c>
      <c r="I688" t="s">
        <v>188</v>
      </c>
      <c r="J688" t="s">
        <v>129</v>
      </c>
      <c r="K688" t="s">
        <v>214</v>
      </c>
      <c r="L688" t="s">
        <v>215</v>
      </c>
      <c r="M688" t="s">
        <v>211</v>
      </c>
      <c r="N688" t="s">
        <v>212</v>
      </c>
      <c r="Q688" t="s">
        <v>37</v>
      </c>
      <c r="R688" t="s">
        <v>143</v>
      </c>
      <c r="T688" s="17" t="s">
        <v>141</v>
      </c>
      <c r="U688" t="s">
        <v>142</v>
      </c>
      <c r="V688">
        <v>1</v>
      </c>
      <c r="W688">
        <v>28.5</v>
      </c>
      <c r="X688">
        <v>23.1</v>
      </c>
      <c r="Y688">
        <v>5</v>
      </c>
      <c r="Z688">
        <v>202</v>
      </c>
      <c r="AA688" t="s">
        <v>38</v>
      </c>
    </row>
    <row r="689" spans="1:27" x14ac:dyDescent="0.25">
      <c r="A689" t="s">
        <v>32</v>
      </c>
      <c r="B689" t="s">
        <v>208</v>
      </c>
      <c r="C689">
        <v>1</v>
      </c>
      <c r="D689" t="s">
        <v>33</v>
      </c>
      <c r="E689" s="14" t="s">
        <v>228</v>
      </c>
      <c r="F689" s="15" t="s">
        <v>185</v>
      </c>
      <c r="G689" t="s">
        <v>77</v>
      </c>
      <c r="I689" t="s">
        <v>188</v>
      </c>
      <c r="J689" t="s">
        <v>129</v>
      </c>
      <c r="K689" t="s">
        <v>214</v>
      </c>
      <c r="L689" t="s">
        <v>215</v>
      </c>
      <c r="M689" t="s">
        <v>211</v>
      </c>
      <c r="N689" t="s">
        <v>212</v>
      </c>
      <c r="Q689" t="s">
        <v>49</v>
      </c>
      <c r="R689" t="s">
        <v>97</v>
      </c>
      <c r="T689" s="17" t="s">
        <v>98</v>
      </c>
      <c r="U689" t="s">
        <v>145</v>
      </c>
      <c r="V689">
        <v>1</v>
      </c>
      <c r="W689">
        <v>22.5</v>
      </c>
      <c r="X689">
        <v>18.2</v>
      </c>
      <c r="Y689">
        <v>4.5</v>
      </c>
      <c r="Z689">
        <v>111</v>
      </c>
      <c r="AA689" t="s">
        <v>50</v>
      </c>
    </row>
    <row r="690" spans="1:27" x14ac:dyDescent="0.25">
      <c r="A690" t="s">
        <v>32</v>
      </c>
      <c r="B690" t="s">
        <v>208</v>
      </c>
      <c r="C690">
        <v>2</v>
      </c>
      <c r="D690" t="s">
        <v>33</v>
      </c>
      <c r="E690" s="14" t="s">
        <v>229</v>
      </c>
      <c r="F690" s="15" t="s">
        <v>185</v>
      </c>
      <c r="G690" t="s">
        <v>77</v>
      </c>
      <c r="I690" t="s">
        <v>188</v>
      </c>
      <c r="J690" t="s">
        <v>129</v>
      </c>
      <c r="K690" t="s">
        <v>214</v>
      </c>
      <c r="L690" t="s">
        <v>215</v>
      </c>
      <c r="M690" t="s">
        <v>210</v>
      </c>
      <c r="N690" t="s">
        <v>182</v>
      </c>
      <c r="Q690" t="s">
        <v>86</v>
      </c>
      <c r="R690" t="s">
        <v>412</v>
      </c>
      <c r="T690" s="17" t="s">
        <v>413</v>
      </c>
      <c r="U690" t="s">
        <v>414</v>
      </c>
      <c r="Z690">
        <v>553</v>
      </c>
    </row>
    <row r="691" spans="1:27" x14ac:dyDescent="0.25">
      <c r="A691" t="s">
        <v>32</v>
      </c>
      <c r="B691" t="s">
        <v>208</v>
      </c>
      <c r="C691">
        <v>2</v>
      </c>
      <c r="D691" t="s">
        <v>33</v>
      </c>
      <c r="E691" s="14" t="s">
        <v>229</v>
      </c>
      <c r="F691" s="15" t="s">
        <v>185</v>
      </c>
      <c r="G691" t="s">
        <v>77</v>
      </c>
      <c r="I691" t="s">
        <v>188</v>
      </c>
      <c r="J691" t="s">
        <v>129</v>
      </c>
      <c r="K691" t="s">
        <v>214</v>
      </c>
      <c r="L691" t="s">
        <v>215</v>
      </c>
      <c r="M691" t="s">
        <v>210</v>
      </c>
      <c r="N691" t="s">
        <v>182</v>
      </c>
      <c r="Q691" t="s">
        <v>37</v>
      </c>
      <c r="R691" t="s">
        <v>143</v>
      </c>
      <c r="T691" s="17" t="s">
        <v>141</v>
      </c>
      <c r="U691" t="s">
        <v>142</v>
      </c>
      <c r="V691">
        <v>1</v>
      </c>
      <c r="W691">
        <v>26.3</v>
      </c>
      <c r="X691">
        <v>22</v>
      </c>
      <c r="Y691">
        <v>5</v>
      </c>
      <c r="Z691">
        <v>187</v>
      </c>
      <c r="AA691" t="s">
        <v>38</v>
      </c>
    </row>
    <row r="692" spans="1:27" x14ac:dyDescent="0.25">
      <c r="A692" t="s">
        <v>32</v>
      </c>
      <c r="B692" t="s">
        <v>208</v>
      </c>
      <c r="C692">
        <v>2</v>
      </c>
      <c r="D692" t="s">
        <v>33</v>
      </c>
      <c r="E692" s="14" t="s">
        <v>229</v>
      </c>
      <c r="F692" s="15" t="s">
        <v>185</v>
      </c>
      <c r="G692" t="s">
        <v>77</v>
      </c>
      <c r="I692" t="s">
        <v>188</v>
      </c>
      <c r="J692" t="s">
        <v>129</v>
      </c>
      <c r="K692" t="s">
        <v>214</v>
      </c>
      <c r="L692" t="s">
        <v>215</v>
      </c>
      <c r="M692" t="s">
        <v>210</v>
      </c>
      <c r="N692" t="s">
        <v>182</v>
      </c>
      <c r="Q692" t="s">
        <v>37</v>
      </c>
      <c r="R692" t="s">
        <v>143</v>
      </c>
      <c r="T692" s="17" t="s">
        <v>141</v>
      </c>
      <c r="U692" t="s">
        <v>142</v>
      </c>
      <c r="V692">
        <v>1</v>
      </c>
      <c r="W692">
        <v>28.7</v>
      </c>
      <c r="X692">
        <v>23</v>
      </c>
      <c r="Y692">
        <v>4</v>
      </c>
      <c r="Z692">
        <v>179</v>
      </c>
      <c r="AA692" t="s">
        <v>38</v>
      </c>
    </row>
    <row r="693" spans="1:27" x14ac:dyDescent="0.25">
      <c r="A693" t="s">
        <v>32</v>
      </c>
      <c r="B693" t="s">
        <v>208</v>
      </c>
      <c r="C693">
        <v>2</v>
      </c>
      <c r="D693" t="s">
        <v>33</v>
      </c>
      <c r="E693" s="14" t="s">
        <v>229</v>
      </c>
      <c r="F693" s="15" t="s">
        <v>185</v>
      </c>
      <c r="G693" t="s">
        <v>77</v>
      </c>
      <c r="I693" t="s">
        <v>188</v>
      </c>
      <c r="J693" t="s">
        <v>129</v>
      </c>
      <c r="K693" t="s">
        <v>214</v>
      </c>
      <c r="L693" t="s">
        <v>215</v>
      </c>
      <c r="M693" t="s">
        <v>210</v>
      </c>
      <c r="N693" t="s">
        <v>182</v>
      </c>
      <c r="Q693" t="s">
        <v>49</v>
      </c>
      <c r="R693" t="s">
        <v>97</v>
      </c>
      <c r="T693" s="17" t="s">
        <v>98</v>
      </c>
      <c r="U693" t="s">
        <v>145</v>
      </c>
      <c r="V693">
        <v>1</v>
      </c>
      <c r="W693">
        <v>24</v>
      </c>
      <c r="X693">
        <v>21.1</v>
      </c>
      <c r="Y693">
        <v>4.5</v>
      </c>
      <c r="Z693">
        <v>128</v>
      </c>
      <c r="AA693" t="s">
        <v>50</v>
      </c>
    </row>
    <row r="694" spans="1:27" x14ac:dyDescent="0.25">
      <c r="A694" t="s">
        <v>32</v>
      </c>
      <c r="B694" t="s">
        <v>208</v>
      </c>
      <c r="C694">
        <v>2</v>
      </c>
      <c r="D694" t="s">
        <v>33</v>
      </c>
      <c r="E694" s="14" t="s">
        <v>229</v>
      </c>
      <c r="F694" s="15" t="s">
        <v>185</v>
      </c>
      <c r="G694" t="s">
        <v>77</v>
      </c>
      <c r="I694" t="s">
        <v>188</v>
      </c>
      <c r="J694" t="s">
        <v>129</v>
      </c>
      <c r="K694" t="s">
        <v>214</v>
      </c>
      <c r="L694" t="s">
        <v>215</v>
      </c>
      <c r="M694" t="s">
        <v>210</v>
      </c>
      <c r="N694" t="s">
        <v>182</v>
      </c>
      <c r="Q694" t="s">
        <v>49</v>
      </c>
      <c r="R694" t="s">
        <v>97</v>
      </c>
      <c r="T694" s="17" t="s">
        <v>98</v>
      </c>
      <c r="U694" t="s">
        <v>145</v>
      </c>
      <c r="V694">
        <v>1</v>
      </c>
      <c r="W694">
        <v>21</v>
      </c>
      <c r="X694">
        <v>17.100000000000001</v>
      </c>
      <c r="Y694">
        <v>3</v>
      </c>
      <c r="Z694">
        <v>75</v>
      </c>
      <c r="AA694" t="s">
        <v>50</v>
      </c>
    </row>
    <row r="695" spans="1:27" x14ac:dyDescent="0.25">
      <c r="A695" t="s">
        <v>32</v>
      </c>
      <c r="B695" t="s">
        <v>208</v>
      </c>
      <c r="C695">
        <v>2</v>
      </c>
      <c r="D695" t="s">
        <v>33</v>
      </c>
      <c r="E695" s="14" t="s">
        <v>229</v>
      </c>
      <c r="F695" s="15" t="s">
        <v>185</v>
      </c>
      <c r="G695" t="s">
        <v>77</v>
      </c>
      <c r="I695" t="s">
        <v>188</v>
      </c>
      <c r="J695" t="s">
        <v>129</v>
      </c>
      <c r="K695" t="s">
        <v>214</v>
      </c>
      <c r="L695" t="s">
        <v>215</v>
      </c>
      <c r="M695" t="s">
        <v>210</v>
      </c>
      <c r="N695" t="s">
        <v>182</v>
      </c>
      <c r="Q695" t="s">
        <v>49</v>
      </c>
      <c r="R695" t="s">
        <v>97</v>
      </c>
      <c r="T695" s="17" t="s">
        <v>98</v>
      </c>
      <c r="U695" t="s">
        <v>145</v>
      </c>
      <c r="V695">
        <v>1</v>
      </c>
      <c r="W695">
        <v>20</v>
      </c>
      <c r="X695">
        <v>16</v>
      </c>
      <c r="Y695">
        <v>2.5</v>
      </c>
      <c r="Z695">
        <v>55</v>
      </c>
      <c r="AA695" t="s">
        <v>50</v>
      </c>
    </row>
    <row r="696" spans="1:27" x14ac:dyDescent="0.25">
      <c r="A696" t="s">
        <v>32</v>
      </c>
      <c r="B696" t="s">
        <v>208</v>
      </c>
      <c r="C696">
        <v>2</v>
      </c>
      <c r="D696" t="s">
        <v>33</v>
      </c>
      <c r="E696" s="14" t="s">
        <v>229</v>
      </c>
      <c r="F696" s="15" t="s">
        <v>185</v>
      </c>
      <c r="G696" t="s">
        <v>77</v>
      </c>
      <c r="I696" t="s">
        <v>188</v>
      </c>
      <c r="J696" t="s">
        <v>129</v>
      </c>
      <c r="K696" t="s">
        <v>214</v>
      </c>
      <c r="L696" t="s">
        <v>215</v>
      </c>
      <c r="M696" t="s">
        <v>210</v>
      </c>
      <c r="N696" t="s">
        <v>182</v>
      </c>
      <c r="Q696" t="s">
        <v>49</v>
      </c>
      <c r="R696" t="s">
        <v>97</v>
      </c>
      <c r="T696" s="17" t="s">
        <v>98</v>
      </c>
      <c r="U696" t="s">
        <v>145</v>
      </c>
      <c r="V696">
        <v>1</v>
      </c>
      <c r="W696">
        <v>18</v>
      </c>
      <c r="X696">
        <v>14.5</v>
      </c>
      <c r="Y696">
        <v>2.4</v>
      </c>
      <c r="Z696">
        <v>48</v>
      </c>
      <c r="AA696" t="s">
        <v>38</v>
      </c>
    </row>
    <row r="697" spans="1:27" x14ac:dyDescent="0.25">
      <c r="A697" t="s">
        <v>32</v>
      </c>
      <c r="B697" t="s">
        <v>208</v>
      </c>
      <c r="C697">
        <v>2</v>
      </c>
      <c r="D697" t="s">
        <v>33</v>
      </c>
      <c r="E697" s="14" t="s">
        <v>229</v>
      </c>
      <c r="F697" s="15" t="s">
        <v>185</v>
      </c>
      <c r="G697" t="s">
        <v>77</v>
      </c>
      <c r="I697" t="s">
        <v>188</v>
      </c>
      <c r="J697" t="s">
        <v>129</v>
      </c>
      <c r="K697" t="s">
        <v>214</v>
      </c>
      <c r="L697" t="s">
        <v>215</v>
      </c>
      <c r="M697" t="s">
        <v>210</v>
      </c>
      <c r="N697" t="s">
        <v>182</v>
      </c>
      <c r="Q697" t="s">
        <v>49</v>
      </c>
      <c r="R697" t="s">
        <v>97</v>
      </c>
      <c r="T697" s="17" t="s">
        <v>98</v>
      </c>
      <c r="U697" t="s">
        <v>145</v>
      </c>
      <c r="V697">
        <v>1</v>
      </c>
      <c r="W697">
        <v>19.100000000000001</v>
      </c>
      <c r="X697">
        <v>15.6</v>
      </c>
      <c r="Y697">
        <v>3</v>
      </c>
      <c r="Z697">
        <v>52</v>
      </c>
      <c r="AA697" t="s">
        <v>50</v>
      </c>
    </row>
    <row r="698" spans="1:27" x14ac:dyDescent="0.25">
      <c r="A698" t="s">
        <v>32</v>
      </c>
      <c r="B698" t="s">
        <v>208</v>
      </c>
      <c r="C698">
        <v>2</v>
      </c>
      <c r="D698" t="s">
        <v>33</v>
      </c>
      <c r="E698" s="14" t="s">
        <v>229</v>
      </c>
      <c r="F698" s="15" t="s">
        <v>185</v>
      </c>
      <c r="G698" t="s">
        <v>77</v>
      </c>
      <c r="I698" t="s">
        <v>188</v>
      </c>
      <c r="J698" t="s">
        <v>129</v>
      </c>
      <c r="K698" t="s">
        <v>214</v>
      </c>
      <c r="L698" t="s">
        <v>215</v>
      </c>
      <c r="M698" t="s">
        <v>210</v>
      </c>
      <c r="N698" t="s">
        <v>182</v>
      </c>
      <c r="Q698" t="s">
        <v>49</v>
      </c>
      <c r="R698" t="s">
        <v>97</v>
      </c>
      <c r="T698" s="17" t="s">
        <v>98</v>
      </c>
      <c r="U698" t="s">
        <v>145</v>
      </c>
      <c r="V698">
        <v>1</v>
      </c>
      <c r="W698">
        <v>14</v>
      </c>
      <c r="X698">
        <v>11.1</v>
      </c>
      <c r="Y698">
        <v>2</v>
      </c>
      <c r="Z698">
        <v>21</v>
      </c>
      <c r="AA698" t="s">
        <v>50</v>
      </c>
    </row>
    <row r="699" spans="1:27" x14ac:dyDescent="0.25">
      <c r="A699" t="s">
        <v>32</v>
      </c>
      <c r="B699" t="s">
        <v>208</v>
      </c>
      <c r="C699">
        <v>2</v>
      </c>
      <c r="D699" t="s">
        <v>33</v>
      </c>
      <c r="E699" s="14" t="s">
        <v>229</v>
      </c>
      <c r="F699" s="15" t="s">
        <v>185</v>
      </c>
      <c r="G699" t="s">
        <v>77</v>
      </c>
      <c r="I699" t="s">
        <v>188</v>
      </c>
      <c r="J699" t="s">
        <v>129</v>
      </c>
      <c r="K699" t="s">
        <v>214</v>
      </c>
      <c r="L699" t="s">
        <v>215</v>
      </c>
      <c r="M699" t="s">
        <v>210</v>
      </c>
      <c r="N699" t="s">
        <v>182</v>
      </c>
      <c r="Q699" t="s">
        <v>49</v>
      </c>
      <c r="R699" t="s">
        <v>97</v>
      </c>
      <c r="T699" s="17" t="s">
        <v>98</v>
      </c>
      <c r="U699" t="s">
        <v>145</v>
      </c>
      <c r="V699">
        <v>1</v>
      </c>
      <c r="W699">
        <v>14</v>
      </c>
      <c r="X699">
        <v>11.4</v>
      </c>
      <c r="Y699">
        <v>2</v>
      </c>
      <c r="Z699">
        <v>21</v>
      </c>
      <c r="AA699" t="s">
        <v>50</v>
      </c>
    </row>
    <row r="700" spans="1:27" x14ac:dyDescent="0.25">
      <c r="A700" t="s">
        <v>32</v>
      </c>
      <c r="B700" t="s">
        <v>208</v>
      </c>
      <c r="C700">
        <v>2</v>
      </c>
      <c r="D700" t="s">
        <v>33</v>
      </c>
      <c r="E700" s="14" t="s">
        <v>229</v>
      </c>
      <c r="F700" s="15" t="s">
        <v>185</v>
      </c>
      <c r="G700" t="s">
        <v>77</v>
      </c>
      <c r="I700" t="s">
        <v>188</v>
      </c>
      <c r="J700" t="s">
        <v>129</v>
      </c>
      <c r="K700" t="s">
        <v>214</v>
      </c>
      <c r="L700" t="s">
        <v>215</v>
      </c>
      <c r="M700" t="s">
        <v>210</v>
      </c>
      <c r="N700" t="s">
        <v>182</v>
      </c>
      <c r="Q700" t="s">
        <v>49</v>
      </c>
      <c r="R700" t="s">
        <v>97</v>
      </c>
      <c r="T700" s="17" t="s">
        <v>98</v>
      </c>
      <c r="U700" t="s">
        <v>145</v>
      </c>
      <c r="V700">
        <v>1</v>
      </c>
      <c r="W700">
        <v>14</v>
      </c>
      <c r="X700">
        <v>11.2</v>
      </c>
      <c r="Y700">
        <v>2</v>
      </c>
      <c r="Z700">
        <v>20</v>
      </c>
      <c r="AA700" t="s">
        <v>50</v>
      </c>
    </row>
    <row r="701" spans="1:27" x14ac:dyDescent="0.25">
      <c r="A701" t="s">
        <v>32</v>
      </c>
      <c r="B701" t="s">
        <v>208</v>
      </c>
      <c r="C701">
        <v>2</v>
      </c>
      <c r="D701" t="s">
        <v>33</v>
      </c>
      <c r="E701" s="14" t="s">
        <v>229</v>
      </c>
      <c r="F701" s="15" t="s">
        <v>185</v>
      </c>
      <c r="G701" t="s">
        <v>77</v>
      </c>
      <c r="I701" t="s">
        <v>188</v>
      </c>
      <c r="J701" t="s">
        <v>129</v>
      </c>
      <c r="K701" t="s">
        <v>214</v>
      </c>
      <c r="L701" t="s">
        <v>215</v>
      </c>
      <c r="M701" t="s">
        <v>210</v>
      </c>
      <c r="N701" t="s">
        <v>182</v>
      </c>
      <c r="Q701" t="s">
        <v>49</v>
      </c>
      <c r="R701" t="s">
        <v>97</v>
      </c>
      <c r="T701" s="17" t="s">
        <v>98</v>
      </c>
      <c r="U701" t="s">
        <v>145</v>
      </c>
      <c r="V701">
        <v>1</v>
      </c>
      <c r="W701">
        <v>14</v>
      </c>
      <c r="X701">
        <v>11.4</v>
      </c>
      <c r="Y701">
        <v>2</v>
      </c>
      <c r="Z701">
        <v>19</v>
      </c>
      <c r="AA701" t="s">
        <v>50</v>
      </c>
    </row>
    <row r="702" spans="1:27" x14ac:dyDescent="0.25">
      <c r="A702" t="s">
        <v>32</v>
      </c>
      <c r="B702" t="s">
        <v>208</v>
      </c>
      <c r="C702">
        <v>2</v>
      </c>
      <c r="D702" t="s">
        <v>33</v>
      </c>
      <c r="E702" s="14" t="s">
        <v>229</v>
      </c>
      <c r="F702" s="15" t="s">
        <v>185</v>
      </c>
      <c r="G702" t="s">
        <v>77</v>
      </c>
      <c r="I702" t="s">
        <v>188</v>
      </c>
      <c r="J702" t="s">
        <v>129</v>
      </c>
      <c r="K702" t="s">
        <v>214</v>
      </c>
      <c r="L702" t="s">
        <v>215</v>
      </c>
      <c r="M702" t="s">
        <v>210</v>
      </c>
      <c r="N702" t="s">
        <v>182</v>
      </c>
      <c r="Q702" t="s">
        <v>49</v>
      </c>
      <c r="R702" t="s">
        <v>97</v>
      </c>
      <c r="T702" s="17" t="s">
        <v>98</v>
      </c>
      <c r="U702" t="s">
        <v>145</v>
      </c>
      <c r="V702">
        <v>1</v>
      </c>
      <c r="W702">
        <v>13</v>
      </c>
      <c r="X702">
        <v>10.199999999999999</v>
      </c>
      <c r="Y702">
        <v>2</v>
      </c>
      <c r="Z702">
        <v>15</v>
      </c>
      <c r="AA702" t="s">
        <v>50</v>
      </c>
    </row>
    <row r="703" spans="1:27" x14ac:dyDescent="0.25">
      <c r="A703" t="s">
        <v>32</v>
      </c>
      <c r="B703" t="s">
        <v>213</v>
      </c>
      <c r="C703">
        <v>3</v>
      </c>
      <c r="D703" t="s">
        <v>33</v>
      </c>
      <c r="E703" s="14" t="s">
        <v>227</v>
      </c>
      <c r="F703" s="15" t="s">
        <v>185</v>
      </c>
      <c r="G703" t="s">
        <v>76</v>
      </c>
      <c r="I703" t="s">
        <v>188</v>
      </c>
      <c r="J703" t="s">
        <v>151</v>
      </c>
      <c r="K703" t="s">
        <v>216</v>
      </c>
      <c r="L703" t="s">
        <v>217</v>
      </c>
      <c r="M703" t="s">
        <v>219</v>
      </c>
      <c r="N703" t="s">
        <v>218</v>
      </c>
      <c r="Q703" t="s">
        <v>86</v>
      </c>
      <c r="R703" t="s">
        <v>412</v>
      </c>
      <c r="T703" s="17" t="s">
        <v>413</v>
      </c>
      <c r="U703" t="s">
        <v>414</v>
      </c>
      <c r="Z703">
        <v>558</v>
      </c>
    </row>
    <row r="704" spans="1:27" x14ac:dyDescent="0.25">
      <c r="A704" t="s">
        <v>32</v>
      </c>
      <c r="B704" t="s">
        <v>213</v>
      </c>
      <c r="C704">
        <v>3</v>
      </c>
      <c r="D704" t="s">
        <v>33</v>
      </c>
      <c r="E704" s="14" t="s">
        <v>227</v>
      </c>
      <c r="F704" s="15" t="s">
        <v>185</v>
      </c>
      <c r="G704" t="s">
        <v>76</v>
      </c>
      <c r="I704" t="s">
        <v>188</v>
      </c>
      <c r="J704" t="s">
        <v>151</v>
      </c>
      <c r="K704" t="s">
        <v>216</v>
      </c>
      <c r="L704" t="s">
        <v>217</v>
      </c>
      <c r="M704" t="s">
        <v>219</v>
      </c>
      <c r="N704" t="s">
        <v>218</v>
      </c>
      <c r="Q704" t="s">
        <v>49</v>
      </c>
      <c r="R704" t="s">
        <v>97</v>
      </c>
      <c r="T704" s="17" t="s">
        <v>98</v>
      </c>
      <c r="U704" t="s">
        <v>145</v>
      </c>
      <c r="V704">
        <v>1</v>
      </c>
      <c r="W704">
        <v>23.1</v>
      </c>
      <c r="X704">
        <v>18.399999999999999</v>
      </c>
      <c r="Y704">
        <v>4.5</v>
      </c>
      <c r="Z704">
        <v>128</v>
      </c>
      <c r="AA704" t="s">
        <v>38</v>
      </c>
    </row>
    <row r="705" spans="1:26" x14ac:dyDescent="0.25">
      <c r="A705" t="s">
        <v>32</v>
      </c>
      <c r="B705" t="s">
        <v>213</v>
      </c>
      <c r="C705">
        <v>3</v>
      </c>
      <c r="D705" t="s">
        <v>33</v>
      </c>
      <c r="E705" s="14" t="s">
        <v>227</v>
      </c>
      <c r="F705" s="15" t="s">
        <v>185</v>
      </c>
      <c r="G705" t="s">
        <v>76</v>
      </c>
      <c r="I705" t="s">
        <v>188</v>
      </c>
      <c r="J705" t="s">
        <v>151</v>
      </c>
      <c r="K705" t="s">
        <v>216</v>
      </c>
      <c r="L705" t="s">
        <v>217</v>
      </c>
      <c r="M705" t="s">
        <v>219</v>
      </c>
      <c r="N705" t="s">
        <v>218</v>
      </c>
      <c r="Q705" t="s">
        <v>37</v>
      </c>
      <c r="R705" t="s">
        <v>143</v>
      </c>
      <c r="T705" s="17" t="s">
        <v>141</v>
      </c>
      <c r="U705" t="s">
        <v>142</v>
      </c>
      <c r="V705">
        <v>1</v>
      </c>
      <c r="W705">
        <v>7.2</v>
      </c>
      <c r="X705">
        <v>5.3</v>
      </c>
    </row>
    <row r="706" spans="1:26" x14ac:dyDescent="0.25">
      <c r="A706" t="s">
        <v>32</v>
      </c>
      <c r="B706" t="s">
        <v>213</v>
      </c>
      <c r="C706">
        <v>3</v>
      </c>
      <c r="D706" t="s">
        <v>33</v>
      </c>
      <c r="E706" s="14" t="s">
        <v>227</v>
      </c>
      <c r="F706" s="15" t="s">
        <v>185</v>
      </c>
      <c r="G706" t="s">
        <v>76</v>
      </c>
      <c r="I706" t="s">
        <v>188</v>
      </c>
      <c r="J706" t="s">
        <v>151</v>
      </c>
      <c r="K706" t="s">
        <v>216</v>
      </c>
      <c r="L706" t="s">
        <v>217</v>
      </c>
      <c r="M706" t="s">
        <v>219</v>
      </c>
      <c r="N706" t="s">
        <v>218</v>
      </c>
      <c r="Q706" t="s">
        <v>37</v>
      </c>
      <c r="R706" t="s">
        <v>143</v>
      </c>
      <c r="T706" s="17" t="s">
        <v>141</v>
      </c>
      <c r="U706" t="s">
        <v>142</v>
      </c>
      <c r="V706">
        <v>1</v>
      </c>
      <c r="W706">
        <v>7</v>
      </c>
      <c r="X706">
        <v>5.0999999999999996</v>
      </c>
    </row>
    <row r="707" spans="1:26" x14ac:dyDescent="0.25">
      <c r="A707" t="s">
        <v>32</v>
      </c>
      <c r="B707" t="s">
        <v>213</v>
      </c>
      <c r="C707">
        <v>3</v>
      </c>
      <c r="D707" t="s">
        <v>33</v>
      </c>
      <c r="E707" s="14" t="s">
        <v>227</v>
      </c>
      <c r="F707" s="15" t="s">
        <v>185</v>
      </c>
      <c r="G707" t="s">
        <v>76</v>
      </c>
      <c r="I707" t="s">
        <v>188</v>
      </c>
      <c r="J707" t="s">
        <v>151</v>
      </c>
      <c r="K707" t="s">
        <v>216</v>
      </c>
      <c r="L707" t="s">
        <v>217</v>
      </c>
      <c r="M707" t="s">
        <v>219</v>
      </c>
      <c r="N707" t="s">
        <v>218</v>
      </c>
      <c r="Q707" t="s">
        <v>37</v>
      </c>
      <c r="R707" t="s">
        <v>143</v>
      </c>
      <c r="T707" s="17" t="s">
        <v>141</v>
      </c>
      <c r="U707" t="s">
        <v>142</v>
      </c>
      <c r="V707">
        <v>1</v>
      </c>
      <c r="W707">
        <v>6</v>
      </c>
      <c r="X707">
        <v>4.5999999999999996</v>
      </c>
    </row>
    <row r="708" spans="1:26" x14ac:dyDescent="0.25">
      <c r="A708" t="s">
        <v>32</v>
      </c>
      <c r="B708" t="s">
        <v>213</v>
      </c>
      <c r="C708">
        <v>3</v>
      </c>
      <c r="D708" t="s">
        <v>33</v>
      </c>
      <c r="E708" s="14" t="s">
        <v>227</v>
      </c>
      <c r="F708" s="15" t="s">
        <v>185</v>
      </c>
      <c r="G708" t="s">
        <v>76</v>
      </c>
      <c r="I708" t="s">
        <v>188</v>
      </c>
      <c r="J708" t="s">
        <v>151</v>
      </c>
      <c r="K708" t="s">
        <v>216</v>
      </c>
      <c r="L708" t="s">
        <v>217</v>
      </c>
      <c r="M708" t="s">
        <v>219</v>
      </c>
      <c r="N708" t="s">
        <v>218</v>
      </c>
      <c r="Q708" t="s">
        <v>37</v>
      </c>
      <c r="R708" t="s">
        <v>143</v>
      </c>
      <c r="T708" s="17" t="s">
        <v>141</v>
      </c>
      <c r="U708" t="s">
        <v>142</v>
      </c>
      <c r="V708">
        <v>1</v>
      </c>
      <c r="W708">
        <v>6.3</v>
      </c>
      <c r="X708">
        <v>4.7</v>
      </c>
    </row>
    <row r="709" spans="1:26" x14ac:dyDescent="0.25">
      <c r="A709" t="s">
        <v>32</v>
      </c>
      <c r="B709" t="s">
        <v>213</v>
      </c>
      <c r="C709">
        <v>3</v>
      </c>
      <c r="D709" t="s">
        <v>33</v>
      </c>
      <c r="E709" s="14" t="s">
        <v>227</v>
      </c>
      <c r="F709" s="15" t="s">
        <v>185</v>
      </c>
      <c r="G709" t="s">
        <v>76</v>
      </c>
      <c r="I709" t="s">
        <v>188</v>
      </c>
      <c r="J709" t="s">
        <v>151</v>
      </c>
      <c r="K709" t="s">
        <v>216</v>
      </c>
      <c r="L709" t="s">
        <v>217</v>
      </c>
      <c r="M709" t="s">
        <v>219</v>
      </c>
      <c r="N709" t="s">
        <v>218</v>
      </c>
      <c r="Q709" t="s">
        <v>37</v>
      </c>
      <c r="R709" t="s">
        <v>143</v>
      </c>
      <c r="T709" s="17" t="s">
        <v>141</v>
      </c>
      <c r="U709" t="s">
        <v>142</v>
      </c>
      <c r="V709">
        <v>1</v>
      </c>
      <c r="W709">
        <v>5.6</v>
      </c>
      <c r="X709">
        <v>4.5</v>
      </c>
    </row>
    <row r="710" spans="1:26" x14ac:dyDescent="0.25">
      <c r="A710" t="s">
        <v>32</v>
      </c>
      <c r="B710" t="s">
        <v>213</v>
      </c>
      <c r="C710">
        <v>3</v>
      </c>
      <c r="D710" t="s">
        <v>33</v>
      </c>
      <c r="E710" s="14" t="s">
        <v>227</v>
      </c>
      <c r="F710" s="15" t="s">
        <v>185</v>
      </c>
      <c r="G710" t="s">
        <v>76</v>
      </c>
      <c r="I710" t="s">
        <v>188</v>
      </c>
      <c r="J710" t="s">
        <v>151</v>
      </c>
      <c r="K710" t="s">
        <v>216</v>
      </c>
      <c r="L710" t="s">
        <v>217</v>
      </c>
      <c r="M710" t="s">
        <v>219</v>
      </c>
      <c r="N710" t="s">
        <v>218</v>
      </c>
      <c r="Q710" t="s">
        <v>37</v>
      </c>
      <c r="R710" t="s">
        <v>143</v>
      </c>
      <c r="T710" s="17" t="s">
        <v>141</v>
      </c>
      <c r="U710" t="s">
        <v>142</v>
      </c>
      <c r="V710">
        <v>1</v>
      </c>
      <c r="W710">
        <v>5.5</v>
      </c>
      <c r="X710">
        <v>4.3</v>
      </c>
    </row>
    <row r="711" spans="1:26" x14ac:dyDescent="0.25">
      <c r="A711" t="s">
        <v>32</v>
      </c>
      <c r="B711" t="s">
        <v>213</v>
      </c>
      <c r="C711">
        <v>3</v>
      </c>
      <c r="D711" t="s">
        <v>33</v>
      </c>
      <c r="E711" s="14" t="s">
        <v>227</v>
      </c>
      <c r="F711" s="15" t="s">
        <v>185</v>
      </c>
      <c r="G711" t="s">
        <v>76</v>
      </c>
      <c r="I711" t="s">
        <v>188</v>
      </c>
      <c r="J711" t="s">
        <v>151</v>
      </c>
      <c r="K711" t="s">
        <v>216</v>
      </c>
      <c r="L711" t="s">
        <v>217</v>
      </c>
      <c r="M711" t="s">
        <v>219</v>
      </c>
      <c r="N711" t="s">
        <v>218</v>
      </c>
      <c r="Q711" t="s">
        <v>37</v>
      </c>
      <c r="R711" t="s">
        <v>143</v>
      </c>
      <c r="T711" s="17" t="s">
        <v>141</v>
      </c>
      <c r="U711" t="s">
        <v>142</v>
      </c>
      <c r="V711">
        <v>1</v>
      </c>
      <c r="W711">
        <v>5.4</v>
      </c>
      <c r="X711">
        <v>4.2</v>
      </c>
    </row>
    <row r="712" spans="1:26" x14ac:dyDescent="0.25">
      <c r="A712" t="s">
        <v>32</v>
      </c>
      <c r="B712" t="s">
        <v>213</v>
      </c>
      <c r="C712">
        <v>3</v>
      </c>
      <c r="D712" t="s">
        <v>33</v>
      </c>
      <c r="E712" s="14" t="s">
        <v>227</v>
      </c>
      <c r="F712" s="15" t="s">
        <v>185</v>
      </c>
      <c r="G712" t="s">
        <v>76</v>
      </c>
      <c r="I712" t="s">
        <v>188</v>
      </c>
      <c r="J712" t="s">
        <v>151</v>
      </c>
      <c r="K712" t="s">
        <v>216</v>
      </c>
      <c r="L712" t="s">
        <v>217</v>
      </c>
      <c r="M712" t="s">
        <v>219</v>
      </c>
      <c r="N712" t="s">
        <v>218</v>
      </c>
      <c r="Q712" t="s">
        <v>37</v>
      </c>
      <c r="R712" t="s">
        <v>143</v>
      </c>
      <c r="T712" s="17" t="s">
        <v>141</v>
      </c>
      <c r="U712" t="s">
        <v>142</v>
      </c>
      <c r="V712">
        <v>1</v>
      </c>
      <c r="W712">
        <v>5</v>
      </c>
      <c r="X712">
        <v>3.8</v>
      </c>
      <c r="Z712">
        <v>25</v>
      </c>
    </row>
    <row r="713" spans="1:26" x14ac:dyDescent="0.25">
      <c r="A713" t="s">
        <v>32</v>
      </c>
      <c r="B713" t="s">
        <v>213</v>
      </c>
      <c r="C713">
        <v>3</v>
      </c>
      <c r="D713" t="s">
        <v>33</v>
      </c>
      <c r="E713" s="14" t="s">
        <v>227</v>
      </c>
      <c r="F713" s="15" t="s">
        <v>185</v>
      </c>
      <c r="G713" t="s">
        <v>76</v>
      </c>
      <c r="I713" t="s">
        <v>188</v>
      </c>
      <c r="J713" t="s">
        <v>151</v>
      </c>
      <c r="K713" t="s">
        <v>216</v>
      </c>
      <c r="L713" t="s">
        <v>217</v>
      </c>
      <c r="M713" t="s">
        <v>219</v>
      </c>
      <c r="N713" t="s">
        <v>218</v>
      </c>
      <c r="Q713" t="s">
        <v>37</v>
      </c>
      <c r="R713" t="s">
        <v>143</v>
      </c>
      <c r="T713" s="17" t="s">
        <v>141</v>
      </c>
      <c r="U713" t="s">
        <v>142</v>
      </c>
      <c r="V713">
        <v>1</v>
      </c>
      <c r="W713">
        <v>6.4</v>
      </c>
      <c r="X713">
        <v>4.5</v>
      </c>
    </row>
    <row r="714" spans="1:26" x14ac:dyDescent="0.25">
      <c r="A714" t="s">
        <v>32</v>
      </c>
      <c r="B714" t="s">
        <v>213</v>
      </c>
      <c r="C714">
        <v>3</v>
      </c>
      <c r="D714" t="s">
        <v>33</v>
      </c>
      <c r="E714" s="14" t="s">
        <v>227</v>
      </c>
      <c r="F714" s="15" t="s">
        <v>185</v>
      </c>
      <c r="G714" t="s">
        <v>76</v>
      </c>
      <c r="I714" t="s">
        <v>188</v>
      </c>
      <c r="J714" t="s">
        <v>151</v>
      </c>
      <c r="K714" t="s">
        <v>216</v>
      </c>
      <c r="L714" t="s">
        <v>217</v>
      </c>
      <c r="M714" t="s">
        <v>219</v>
      </c>
      <c r="N714" t="s">
        <v>218</v>
      </c>
      <c r="Q714" t="s">
        <v>37</v>
      </c>
      <c r="R714" t="s">
        <v>143</v>
      </c>
      <c r="T714" s="17" t="s">
        <v>141</v>
      </c>
      <c r="U714" t="s">
        <v>142</v>
      </c>
      <c r="V714">
        <v>1</v>
      </c>
      <c r="W714">
        <v>5.3</v>
      </c>
      <c r="X714">
        <v>4.2</v>
      </c>
    </row>
    <row r="715" spans="1:26" x14ac:dyDescent="0.25">
      <c r="A715" t="s">
        <v>32</v>
      </c>
      <c r="B715" t="s">
        <v>213</v>
      </c>
      <c r="C715">
        <v>3</v>
      </c>
      <c r="D715" t="s">
        <v>33</v>
      </c>
      <c r="E715" s="14" t="s">
        <v>227</v>
      </c>
      <c r="F715" s="15" t="s">
        <v>185</v>
      </c>
      <c r="G715" t="s">
        <v>76</v>
      </c>
      <c r="I715" t="s">
        <v>188</v>
      </c>
      <c r="J715" t="s">
        <v>151</v>
      </c>
      <c r="K715" t="s">
        <v>216</v>
      </c>
      <c r="L715" t="s">
        <v>217</v>
      </c>
      <c r="M715" t="s">
        <v>219</v>
      </c>
      <c r="N715" t="s">
        <v>218</v>
      </c>
      <c r="Q715" t="s">
        <v>37</v>
      </c>
      <c r="R715" t="s">
        <v>143</v>
      </c>
      <c r="T715" s="17" t="s">
        <v>141</v>
      </c>
      <c r="U715" t="s">
        <v>142</v>
      </c>
      <c r="V715">
        <v>1</v>
      </c>
      <c r="W715">
        <v>5.4</v>
      </c>
      <c r="X715">
        <v>4.5999999999999996</v>
      </c>
    </row>
    <row r="716" spans="1:26" x14ac:dyDescent="0.25">
      <c r="A716" t="s">
        <v>32</v>
      </c>
      <c r="B716" t="s">
        <v>213</v>
      </c>
      <c r="C716">
        <v>3</v>
      </c>
      <c r="D716" t="s">
        <v>33</v>
      </c>
      <c r="E716" s="14" t="s">
        <v>227</v>
      </c>
      <c r="F716" s="15" t="s">
        <v>185</v>
      </c>
      <c r="G716" t="s">
        <v>76</v>
      </c>
      <c r="I716" t="s">
        <v>188</v>
      </c>
      <c r="J716" t="s">
        <v>151</v>
      </c>
      <c r="K716" t="s">
        <v>216</v>
      </c>
      <c r="L716" t="s">
        <v>217</v>
      </c>
      <c r="M716" t="s">
        <v>219</v>
      </c>
      <c r="N716" t="s">
        <v>218</v>
      </c>
      <c r="Q716" t="s">
        <v>37</v>
      </c>
      <c r="R716" t="s">
        <v>143</v>
      </c>
      <c r="T716" s="17" t="s">
        <v>141</v>
      </c>
      <c r="U716" t="s">
        <v>142</v>
      </c>
      <c r="V716">
        <v>1</v>
      </c>
      <c r="W716">
        <v>4.7</v>
      </c>
      <c r="X716">
        <v>3.8</v>
      </c>
    </row>
    <row r="717" spans="1:26" x14ac:dyDescent="0.25">
      <c r="A717" t="s">
        <v>32</v>
      </c>
      <c r="B717" t="s">
        <v>213</v>
      </c>
      <c r="C717">
        <v>3</v>
      </c>
      <c r="D717" t="s">
        <v>33</v>
      </c>
      <c r="E717" s="14" t="s">
        <v>227</v>
      </c>
      <c r="F717" s="15" t="s">
        <v>185</v>
      </c>
      <c r="G717" t="s">
        <v>76</v>
      </c>
      <c r="I717" t="s">
        <v>188</v>
      </c>
      <c r="J717" t="s">
        <v>151</v>
      </c>
      <c r="K717" t="s">
        <v>216</v>
      </c>
      <c r="L717" t="s">
        <v>217</v>
      </c>
      <c r="M717" t="s">
        <v>219</v>
      </c>
      <c r="N717" t="s">
        <v>218</v>
      </c>
      <c r="Q717" t="s">
        <v>37</v>
      </c>
      <c r="R717" t="s">
        <v>143</v>
      </c>
      <c r="T717" s="17" t="s">
        <v>141</v>
      </c>
      <c r="U717" t="s">
        <v>142</v>
      </c>
      <c r="V717">
        <v>1</v>
      </c>
      <c r="W717">
        <v>5.4</v>
      </c>
      <c r="X717">
        <v>4.2</v>
      </c>
    </row>
    <row r="718" spans="1:26" x14ac:dyDescent="0.25">
      <c r="A718" t="s">
        <v>32</v>
      </c>
      <c r="B718" t="s">
        <v>213</v>
      </c>
      <c r="C718">
        <v>3</v>
      </c>
      <c r="D718" t="s">
        <v>33</v>
      </c>
      <c r="E718" s="14" t="s">
        <v>227</v>
      </c>
      <c r="F718" s="15" t="s">
        <v>185</v>
      </c>
      <c r="G718" t="s">
        <v>76</v>
      </c>
      <c r="I718" t="s">
        <v>188</v>
      </c>
      <c r="J718" t="s">
        <v>151</v>
      </c>
      <c r="K718" t="s">
        <v>216</v>
      </c>
      <c r="L718" t="s">
        <v>217</v>
      </c>
      <c r="M718" t="s">
        <v>219</v>
      </c>
      <c r="N718" t="s">
        <v>218</v>
      </c>
      <c r="Q718" t="s">
        <v>37</v>
      </c>
      <c r="R718" t="s">
        <v>143</v>
      </c>
      <c r="T718" s="17" t="s">
        <v>141</v>
      </c>
      <c r="U718" t="s">
        <v>142</v>
      </c>
      <c r="V718">
        <v>1</v>
      </c>
      <c r="W718">
        <v>5.7</v>
      </c>
      <c r="X718">
        <v>4.5</v>
      </c>
    </row>
    <row r="719" spans="1:26" x14ac:dyDescent="0.25">
      <c r="A719" t="s">
        <v>32</v>
      </c>
      <c r="B719" t="s">
        <v>213</v>
      </c>
      <c r="C719">
        <v>3</v>
      </c>
      <c r="D719" t="s">
        <v>33</v>
      </c>
      <c r="E719" s="14" t="s">
        <v>227</v>
      </c>
      <c r="F719" s="15" t="s">
        <v>185</v>
      </c>
      <c r="G719" t="s">
        <v>76</v>
      </c>
      <c r="I719" t="s">
        <v>188</v>
      </c>
      <c r="J719" t="s">
        <v>151</v>
      </c>
      <c r="K719" t="s">
        <v>216</v>
      </c>
      <c r="L719" t="s">
        <v>217</v>
      </c>
      <c r="M719" t="s">
        <v>219</v>
      </c>
      <c r="N719" t="s">
        <v>218</v>
      </c>
      <c r="Q719" t="s">
        <v>37</v>
      </c>
      <c r="R719" t="s">
        <v>143</v>
      </c>
      <c r="T719" s="17" t="s">
        <v>141</v>
      </c>
      <c r="U719" t="s">
        <v>142</v>
      </c>
      <c r="V719">
        <v>1</v>
      </c>
      <c r="W719">
        <v>4.5</v>
      </c>
      <c r="X719">
        <v>3.5</v>
      </c>
    </row>
    <row r="720" spans="1:26" x14ac:dyDescent="0.25">
      <c r="A720" t="s">
        <v>32</v>
      </c>
      <c r="B720" t="s">
        <v>213</v>
      </c>
      <c r="C720">
        <v>3</v>
      </c>
      <c r="D720" t="s">
        <v>33</v>
      </c>
      <c r="E720" s="14" t="s">
        <v>227</v>
      </c>
      <c r="F720" s="15" t="s">
        <v>185</v>
      </c>
      <c r="G720" t="s">
        <v>76</v>
      </c>
      <c r="I720" t="s">
        <v>188</v>
      </c>
      <c r="J720" t="s">
        <v>151</v>
      </c>
      <c r="K720" t="s">
        <v>216</v>
      </c>
      <c r="L720" t="s">
        <v>217</v>
      </c>
      <c r="M720" t="s">
        <v>219</v>
      </c>
      <c r="N720" t="s">
        <v>218</v>
      </c>
      <c r="Q720" t="s">
        <v>37</v>
      </c>
      <c r="R720" t="s">
        <v>143</v>
      </c>
      <c r="T720" s="17" t="s">
        <v>141</v>
      </c>
      <c r="U720" t="s">
        <v>142</v>
      </c>
      <c r="V720">
        <v>1</v>
      </c>
      <c r="W720">
        <v>4.5999999999999996</v>
      </c>
      <c r="X720">
        <v>3.4</v>
      </c>
    </row>
    <row r="721" spans="1:27" x14ac:dyDescent="0.25">
      <c r="A721" t="s">
        <v>32</v>
      </c>
      <c r="B721" t="s">
        <v>213</v>
      </c>
      <c r="C721">
        <v>3</v>
      </c>
      <c r="D721" t="s">
        <v>33</v>
      </c>
      <c r="E721" s="14" t="s">
        <v>227</v>
      </c>
      <c r="F721" s="15" t="s">
        <v>185</v>
      </c>
      <c r="G721" t="s">
        <v>76</v>
      </c>
      <c r="I721" t="s">
        <v>188</v>
      </c>
      <c r="J721" t="s">
        <v>151</v>
      </c>
      <c r="K721" t="s">
        <v>216</v>
      </c>
      <c r="L721" t="s">
        <v>217</v>
      </c>
      <c r="M721" t="s">
        <v>219</v>
      </c>
      <c r="N721" t="s">
        <v>218</v>
      </c>
      <c r="Q721" t="s">
        <v>37</v>
      </c>
      <c r="R721" t="s">
        <v>143</v>
      </c>
      <c r="T721" s="17" t="s">
        <v>141</v>
      </c>
      <c r="U721" t="s">
        <v>142</v>
      </c>
      <c r="V721">
        <v>1</v>
      </c>
      <c r="W721">
        <v>3.4</v>
      </c>
      <c r="X721">
        <v>3</v>
      </c>
    </row>
    <row r="722" spans="1:27" x14ac:dyDescent="0.25">
      <c r="A722" t="s">
        <v>32</v>
      </c>
      <c r="B722" t="s">
        <v>213</v>
      </c>
      <c r="C722">
        <v>4</v>
      </c>
      <c r="D722" t="s">
        <v>33</v>
      </c>
      <c r="E722" s="14" t="s">
        <v>226</v>
      </c>
      <c r="F722" s="15" t="s">
        <v>185</v>
      </c>
      <c r="G722" t="s">
        <v>77</v>
      </c>
      <c r="I722" t="s">
        <v>188</v>
      </c>
      <c r="J722" t="s">
        <v>151</v>
      </c>
      <c r="K722" t="s">
        <v>216</v>
      </c>
      <c r="L722" t="s">
        <v>217</v>
      </c>
      <c r="M722" t="s">
        <v>223</v>
      </c>
      <c r="N722" t="s">
        <v>181</v>
      </c>
      <c r="Q722" t="s">
        <v>49</v>
      </c>
      <c r="R722" t="s">
        <v>97</v>
      </c>
      <c r="T722" s="17" t="s">
        <v>98</v>
      </c>
      <c r="U722" t="s">
        <v>145</v>
      </c>
      <c r="V722">
        <v>1</v>
      </c>
      <c r="W722">
        <v>22.5</v>
      </c>
      <c r="X722">
        <v>18.5</v>
      </c>
      <c r="Y722">
        <v>3</v>
      </c>
      <c r="Z722">
        <v>85</v>
      </c>
      <c r="AA722" t="s">
        <v>174</v>
      </c>
    </row>
    <row r="723" spans="1:27" x14ac:dyDescent="0.25">
      <c r="A723" t="s">
        <v>32</v>
      </c>
      <c r="B723" t="s">
        <v>213</v>
      </c>
      <c r="C723">
        <v>4</v>
      </c>
      <c r="D723" t="s">
        <v>33</v>
      </c>
      <c r="E723" s="14" t="s">
        <v>226</v>
      </c>
      <c r="F723" s="15" t="s">
        <v>185</v>
      </c>
      <c r="G723" t="s">
        <v>77</v>
      </c>
      <c r="I723" t="s">
        <v>188</v>
      </c>
      <c r="J723" t="s">
        <v>151</v>
      </c>
      <c r="K723" t="s">
        <v>216</v>
      </c>
      <c r="L723" t="s">
        <v>217</v>
      </c>
      <c r="M723" t="s">
        <v>223</v>
      </c>
      <c r="N723" t="s">
        <v>181</v>
      </c>
      <c r="Q723" t="s">
        <v>37</v>
      </c>
      <c r="R723" t="s">
        <v>143</v>
      </c>
      <c r="T723" s="17" t="s">
        <v>141</v>
      </c>
      <c r="U723" t="s">
        <v>142</v>
      </c>
      <c r="V723">
        <v>1</v>
      </c>
      <c r="W723">
        <v>10.3</v>
      </c>
      <c r="X723">
        <v>8.1</v>
      </c>
      <c r="Y723">
        <v>2.1</v>
      </c>
      <c r="Z723">
        <v>14</v>
      </c>
      <c r="AA723" t="s">
        <v>38</v>
      </c>
    </row>
    <row r="724" spans="1:27" x14ac:dyDescent="0.25">
      <c r="A724" t="s">
        <v>32</v>
      </c>
      <c r="B724" t="s">
        <v>213</v>
      </c>
      <c r="C724">
        <v>4</v>
      </c>
      <c r="D724" t="s">
        <v>33</v>
      </c>
      <c r="E724" s="14" t="s">
        <v>226</v>
      </c>
      <c r="F724" s="15" t="s">
        <v>185</v>
      </c>
      <c r="G724" t="s">
        <v>77</v>
      </c>
      <c r="I724" t="s">
        <v>188</v>
      </c>
      <c r="J724" t="s">
        <v>151</v>
      </c>
      <c r="K724" t="s">
        <v>216</v>
      </c>
      <c r="L724" t="s">
        <v>217</v>
      </c>
      <c r="M724" t="s">
        <v>223</v>
      </c>
      <c r="N724" t="s">
        <v>181</v>
      </c>
      <c r="Q724" t="s">
        <v>37</v>
      </c>
      <c r="R724" t="s">
        <v>143</v>
      </c>
      <c r="T724" s="17" t="s">
        <v>141</v>
      </c>
      <c r="U724" t="s">
        <v>142</v>
      </c>
      <c r="V724">
        <v>1</v>
      </c>
      <c r="W724">
        <v>7.4</v>
      </c>
      <c r="X724">
        <v>5.6</v>
      </c>
      <c r="Y724">
        <v>1</v>
      </c>
      <c r="Z724">
        <v>4</v>
      </c>
      <c r="AA724" t="s">
        <v>38</v>
      </c>
    </row>
    <row r="725" spans="1:27" x14ac:dyDescent="0.25">
      <c r="A725" t="s">
        <v>32</v>
      </c>
      <c r="B725" t="s">
        <v>213</v>
      </c>
      <c r="C725">
        <v>4</v>
      </c>
      <c r="D725" t="s">
        <v>33</v>
      </c>
      <c r="E725" s="14" t="s">
        <v>226</v>
      </c>
      <c r="F725" s="15" t="s">
        <v>185</v>
      </c>
      <c r="G725" t="s">
        <v>77</v>
      </c>
      <c r="I725" t="s">
        <v>188</v>
      </c>
      <c r="J725" t="s">
        <v>151</v>
      </c>
      <c r="K725" t="s">
        <v>216</v>
      </c>
      <c r="L725" t="s">
        <v>217</v>
      </c>
      <c r="M725" t="s">
        <v>223</v>
      </c>
      <c r="N725" t="s">
        <v>181</v>
      </c>
      <c r="Q725" t="s">
        <v>37</v>
      </c>
      <c r="R725" t="s">
        <v>143</v>
      </c>
      <c r="T725" s="17" t="s">
        <v>141</v>
      </c>
      <c r="U725" t="s">
        <v>142</v>
      </c>
      <c r="V725">
        <v>1</v>
      </c>
      <c r="W725" s="12">
        <v>5.6</v>
      </c>
      <c r="X725" s="12">
        <v>4.2</v>
      </c>
    </row>
    <row r="726" spans="1:27" x14ac:dyDescent="0.25">
      <c r="A726" t="s">
        <v>32</v>
      </c>
      <c r="B726" t="s">
        <v>213</v>
      </c>
      <c r="C726">
        <v>4</v>
      </c>
      <c r="D726" t="s">
        <v>33</v>
      </c>
      <c r="E726" s="14" t="s">
        <v>226</v>
      </c>
      <c r="F726" s="15" t="s">
        <v>185</v>
      </c>
      <c r="G726" t="s">
        <v>77</v>
      </c>
      <c r="I726" t="s">
        <v>188</v>
      </c>
      <c r="J726" t="s">
        <v>151</v>
      </c>
      <c r="K726" t="s">
        <v>216</v>
      </c>
      <c r="L726" t="s">
        <v>217</v>
      </c>
      <c r="M726" t="s">
        <v>223</v>
      </c>
      <c r="N726" t="s">
        <v>181</v>
      </c>
      <c r="Q726" t="s">
        <v>37</v>
      </c>
      <c r="R726" t="s">
        <v>143</v>
      </c>
      <c r="T726" s="17" t="s">
        <v>141</v>
      </c>
      <c r="U726" t="s">
        <v>142</v>
      </c>
      <c r="V726">
        <v>1</v>
      </c>
      <c r="W726" s="12">
        <v>5.5</v>
      </c>
      <c r="X726" s="12">
        <v>4.8</v>
      </c>
    </row>
    <row r="727" spans="1:27" x14ac:dyDescent="0.25">
      <c r="A727" t="s">
        <v>32</v>
      </c>
      <c r="B727" t="s">
        <v>213</v>
      </c>
      <c r="C727">
        <v>4</v>
      </c>
      <c r="D727" t="s">
        <v>33</v>
      </c>
      <c r="E727" s="14" t="s">
        <v>226</v>
      </c>
      <c r="F727" s="15" t="s">
        <v>185</v>
      </c>
      <c r="G727" t="s">
        <v>77</v>
      </c>
      <c r="I727" t="s">
        <v>188</v>
      </c>
      <c r="J727" t="s">
        <v>151</v>
      </c>
      <c r="K727" t="s">
        <v>216</v>
      </c>
      <c r="L727" t="s">
        <v>217</v>
      </c>
      <c r="M727" t="s">
        <v>223</v>
      </c>
      <c r="N727" t="s">
        <v>181</v>
      </c>
      <c r="Q727" t="s">
        <v>37</v>
      </c>
      <c r="R727" t="s">
        <v>143</v>
      </c>
      <c r="T727" s="17" t="s">
        <v>141</v>
      </c>
      <c r="U727" t="s">
        <v>142</v>
      </c>
      <c r="V727">
        <v>1</v>
      </c>
      <c r="W727" s="12">
        <v>5.7</v>
      </c>
      <c r="X727" s="12">
        <v>4.9000000000000004</v>
      </c>
      <c r="Y727" s="12"/>
      <c r="Z727" s="12">
        <v>10</v>
      </c>
    </row>
    <row r="728" spans="1:27" x14ac:dyDescent="0.25">
      <c r="A728" t="s">
        <v>32</v>
      </c>
      <c r="B728" t="s">
        <v>213</v>
      </c>
      <c r="C728">
        <v>4</v>
      </c>
      <c r="D728" t="s">
        <v>33</v>
      </c>
      <c r="E728" s="14" t="s">
        <v>226</v>
      </c>
      <c r="F728" s="15" t="s">
        <v>185</v>
      </c>
      <c r="G728" t="s">
        <v>77</v>
      </c>
      <c r="I728" t="s">
        <v>188</v>
      </c>
      <c r="J728" t="s">
        <v>151</v>
      </c>
      <c r="K728" t="s">
        <v>216</v>
      </c>
      <c r="L728" t="s">
        <v>217</v>
      </c>
      <c r="M728" t="s">
        <v>223</v>
      </c>
      <c r="N728" t="s">
        <v>181</v>
      </c>
      <c r="Q728" t="s">
        <v>37</v>
      </c>
      <c r="R728" t="s">
        <v>143</v>
      </c>
      <c r="T728" s="17" t="s">
        <v>141</v>
      </c>
      <c r="U728" t="s">
        <v>142</v>
      </c>
      <c r="V728">
        <v>1</v>
      </c>
      <c r="W728" s="12">
        <v>6.3</v>
      </c>
      <c r="X728" s="12">
        <v>4.5999999999999996</v>
      </c>
    </row>
    <row r="729" spans="1:27" x14ac:dyDescent="0.25">
      <c r="A729" t="s">
        <v>32</v>
      </c>
      <c r="B729" t="s">
        <v>213</v>
      </c>
      <c r="C729">
        <v>4</v>
      </c>
      <c r="D729" t="s">
        <v>33</v>
      </c>
      <c r="E729" s="14" t="s">
        <v>226</v>
      </c>
      <c r="F729" s="15" t="s">
        <v>185</v>
      </c>
      <c r="G729" t="s">
        <v>77</v>
      </c>
      <c r="I729" t="s">
        <v>188</v>
      </c>
      <c r="J729" t="s">
        <v>151</v>
      </c>
      <c r="K729" t="s">
        <v>216</v>
      </c>
      <c r="L729" t="s">
        <v>217</v>
      </c>
      <c r="M729" t="s">
        <v>223</v>
      </c>
      <c r="N729" t="s">
        <v>181</v>
      </c>
      <c r="Q729" t="s">
        <v>37</v>
      </c>
      <c r="R729" t="s">
        <v>143</v>
      </c>
      <c r="T729" s="17" t="s">
        <v>141</v>
      </c>
      <c r="U729" t="s">
        <v>142</v>
      </c>
      <c r="V729">
        <v>1</v>
      </c>
      <c r="W729" s="12">
        <v>7.1</v>
      </c>
      <c r="X729" s="12">
        <v>5.9</v>
      </c>
    </row>
    <row r="730" spans="1:27" x14ac:dyDescent="0.25">
      <c r="A730" t="s">
        <v>32</v>
      </c>
      <c r="B730" t="s">
        <v>213</v>
      </c>
      <c r="C730">
        <v>2</v>
      </c>
      <c r="D730" t="s">
        <v>33</v>
      </c>
      <c r="E730" s="14" t="s">
        <v>229</v>
      </c>
      <c r="F730" s="15" t="s">
        <v>185</v>
      </c>
      <c r="G730" t="s">
        <v>77</v>
      </c>
      <c r="I730" t="s">
        <v>188</v>
      </c>
      <c r="J730" t="s">
        <v>151</v>
      </c>
      <c r="K730" t="s">
        <v>216</v>
      </c>
      <c r="L730" t="s">
        <v>217</v>
      </c>
      <c r="M730" t="s">
        <v>175</v>
      </c>
      <c r="N730" t="s">
        <v>222</v>
      </c>
      <c r="Q730" t="s">
        <v>86</v>
      </c>
      <c r="R730" t="s">
        <v>412</v>
      </c>
      <c r="T730" s="17" t="s">
        <v>413</v>
      </c>
      <c r="U730" t="s">
        <v>414</v>
      </c>
      <c r="Z730">
        <v>733</v>
      </c>
    </row>
    <row r="731" spans="1:27" x14ac:dyDescent="0.25">
      <c r="A731" t="s">
        <v>32</v>
      </c>
      <c r="B731" t="s">
        <v>213</v>
      </c>
      <c r="C731">
        <v>2</v>
      </c>
      <c r="D731" t="s">
        <v>33</v>
      </c>
      <c r="E731" s="14" t="s">
        <v>229</v>
      </c>
      <c r="F731" s="15" t="s">
        <v>185</v>
      </c>
      <c r="G731" t="s">
        <v>77</v>
      </c>
      <c r="I731" t="s">
        <v>188</v>
      </c>
      <c r="J731" t="s">
        <v>151</v>
      </c>
      <c r="K731" t="s">
        <v>216</v>
      </c>
      <c r="L731" t="s">
        <v>217</v>
      </c>
      <c r="M731" t="s">
        <v>175</v>
      </c>
      <c r="N731" t="s">
        <v>222</v>
      </c>
      <c r="Q731" t="s">
        <v>37</v>
      </c>
      <c r="R731" t="s">
        <v>143</v>
      </c>
      <c r="T731" s="17" t="s">
        <v>141</v>
      </c>
      <c r="U731" t="s">
        <v>142</v>
      </c>
      <c r="V731">
        <v>1</v>
      </c>
      <c r="W731">
        <v>22.1</v>
      </c>
      <c r="X731">
        <v>19.100000000000001</v>
      </c>
      <c r="Y731">
        <v>3.5</v>
      </c>
      <c r="Z731">
        <v>97</v>
      </c>
      <c r="AA731" t="s">
        <v>38</v>
      </c>
    </row>
    <row r="732" spans="1:27" x14ac:dyDescent="0.25">
      <c r="A732" t="s">
        <v>32</v>
      </c>
      <c r="B732" t="s">
        <v>213</v>
      </c>
      <c r="C732">
        <v>2</v>
      </c>
      <c r="D732" t="s">
        <v>33</v>
      </c>
      <c r="E732" s="14" t="s">
        <v>229</v>
      </c>
      <c r="F732" s="15" t="s">
        <v>185</v>
      </c>
      <c r="G732" t="s">
        <v>77</v>
      </c>
      <c r="I732" t="s">
        <v>188</v>
      </c>
      <c r="J732" t="s">
        <v>151</v>
      </c>
      <c r="K732" t="s">
        <v>216</v>
      </c>
      <c r="L732" t="s">
        <v>217</v>
      </c>
      <c r="M732" t="s">
        <v>175</v>
      </c>
      <c r="N732" t="s">
        <v>222</v>
      </c>
      <c r="Q732" t="s">
        <v>37</v>
      </c>
      <c r="R732" t="s">
        <v>143</v>
      </c>
      <c r="T732" s="17" t="s">
        <v>141</v>
      </c>
      <c r="U732" t="s">
        <v>142</v>
      </c>
      <c r="V732">
        <v>1</v>
      </c>
      <c r="W732">
        <v>15.4</v>
      </c>
      <c r="X732">
        <v>12.5</v>
      </c>
      <c r="Y732">
        <v>2.5</v>
      </c>
      <c r="Z732">
        <v>46</v>
      </c>
      <c r="AA732" t="s">
        <v>38</v>
      </c>
    </row>
    <row r="733" spans="1:27" x14ac:dyDescent="0.25">
      <c r="A733" t="s">
        <v>32</v>
      </c>
      <c r="B733" t="s">
        <v>213</v>
      </c>
      <c r="C733">
        <v>2</v>
      </c>
      <c r="D733" t="s">
        <v>33</v>
      </c>
      <c r="E733" s="14" t="s">
        <v>229</v>
      </c>
      <c r="F733" s="15" t="s">
        <v>185</v>
      </c>
      <c r="G733" t="s">
        <v>77</v>
      </c>
      <c r="I733" t="s">
        <v>188</v>
      </c>
      <c r="J733" t="s">
        <v>151</v>
      </c>
      <c r="K733" t="s">
        <v>216</v>
      </c>
      <c r="L733" t="s">
        <v>217</v>
      </c>
      <c r="M733" t="s">
        <v>175</v>
      </c>
      <c r="N733" t="s">
        <v>222</v>
      </c>
      <c r="Q733" t="s">
        <v>37</v>
      </c>
      <c r="R733" t="s">
        <v>143</v>
      </c>
      <c r="T733" s="17" t="s">
        <v>141</v>
      </c>
      <c r="U733" t="s">
        <v>142</v>
      </c>
      <c r="V733">
        <v>1</v>
      </c>
      <c r="W733">
        <v>14</v>
      </c>
      <c r="X733">
        <v>11.2</v>
      </c>
      <c r="Y733">
        <v>2</v>
      </c>
      <c r="Z733">
        <v>33</v>
      </c>
      <c r="AA733" t="s">
        <v>38</v>
      </c>
    </row>
    <row r="734" spans="1:27" x14ac:dyDescent="0.25">
      <c r="A734" t="s">
        <v>32</v>
      </c>
      <c r="B734" t="s">
        <v>213</v>
      </c>
      <c r="C734">
        <v>2</v>
      </c>
      <c r="D734" t="s">
        <v>33</v>
      </c>
      <c r="E734" s="14" t="s">
        <v>229</v>
      </c>
      <c r="F734" s="15" t="s">
        <v>185</v>
      </c>
      <c r="G734" t="s">
        <v>77</v>
      </c>
      <c r="I734" t="s">
        <v>188</v>
      </c>
      <c r="J734" t="s">
        <v>151</v>
      </c>
      <c r="K734" t="s">
        <v>216</v>
      </c>
      <c r="L734" t="s">
        <v>217</v>
      </c>
      <c r="M734" t="s">
        <v>175</v>
      </c>
      <c r="N734" t="s">
        <v>222</v>
      </c>
      <c r="Q734" t="s">
        <v>37</v>
      </c>
      <c r="R734" t="s">
        <v>143</v>
      </c>
      <c r="T734" s="17" t="s">
        <v>141</v>
      </c>
      <c r="U734" t="s">
        <v>142</v>
      </c>
      <c r="V734">
        <v>1</v>
      </c>
      <c r="W734">
        <v>14.1</v>
      </c>
      <c r="X734">
        <v>11.1</v>
      </c>
      <c r="Y734">
        <v>2</v>
      </c>
      <c r="Z734">
        <v>29</v>
      </c>
      <c r="AA734" t="s">
        <v>38</v>
      </c>
    </row>
    <row r="735" spans="1:27" x14ac:dyDescent="0.25">
      <c r="A735" t="s">
        <v>32</v>
      </c>
      <c r="B735" t="s">
        <v>213</v>
      </c>
      <c r="C735">
        <v>2</v>
      </c>
      <c r="D735" t="s">
        <v>33</v>
      </c>
      <c r="E735" s="14" t="s">
        <v>229</v>
      </c>
      <c r="F735" s="15" t="s">
        <v>185</v>
      </c>
      <c r="G735" t="s">
        <v>77</v>
      </c>
      <c r="I735" t="s">
        <v>188</v>
      </c>
      <c r="J735" t="s">
        <v>151</v>
      </c>
      <c r="K735" t="s">
        <v>216</v>
      </c>
      <c r="L735" t="s">
        <v>217</v>
      </c>
      <c r="M735" t="s">
        <v>175</v>
      </c>
      <c r="N735" t="s">
        <v>222</v>
      </c>
      <c r="Q735" t="s">
        <v>37</v>
      </c>
      <c r="R735" t="s">
        <v>143</v>
      </c>
      <c r="T735" s="17" t="s">
        <v>141</v>
      </c>
      <c r="U735" t="s">
        <v>142</v>
      </c>
      <c r="V735">
        <v>1</v>
      </c>
      <c r="W735">
        <v>19.2</v>
      </c>
      <c r="X735">
        <v>15.5</v>
      </c>
      <c r="Y735">
        <v>3</v>
      </c>
      <c r="Z735">
        <v>56</v>
      </c>
      <c r="AA735" t="s">
        <v>50</v>
      </c>
    </row>
    <row r="736" spans="1:27" x14ac:dyDescent="0.25">
      <c r="A736" t="s">
        <v>32</v>
      </c>
      <c r="B736" t="s">
        <v>213</v>
      </c>
      <c r="C736">
        <v>2</v>
      </c>
      <c r="D736" t="s">
        <v>33</v>
      </c>
      <c r="E736" s="14" t="s">
        <v>229</v>
      </c>
      <c r="F736" s="15" t="s">
        <v>185</v>
      </c>
      <c r="G736" t="s">
        <v>77</v>
      </c>
      <c r="I736" t="s">
        <v>188</v>
      </c>
      <c r="J736" t="s">
        <v>151</v>
      </c>
      <c r="K736" t="s">
        <v>216</v>
      </c>
      <c r="L736" t="s">
        <v>217</v>
      </c>
      <c r="M736" t="s">
        <v>175</v>
      </c>
      <c r="N736" t="s">
        <v>222</v>
      </c>
      <c r="Q736" t="s">
        <v>37</v>
      </c>
      <c r="R736" t="s">
        <v>143</v>
      </c>
      <c r="T736" s="17" t="s">
        <v>141</v>
      </c>
      <c r="U736" t="s">
        <v>142</v>
      </c>
      <c r="V736">
        <v>1</v>
      </c>
      <c r="W736">
        <v>20.3</v>
      </c>
      <c r="X736">
        <v>17</v>
      </c>
      <c r="Y736">
        <v>3.5</v>
      </c>
      <c r="Z736">
        <v>78</v>
      </c>
      <c r="AA736" t="s">
        <v>50</v>
      </c>
    </row>
    <row r="737" spans="1:27" x14ac:dyDescent="0.25">
      <c r="A737" t="s">
        <v>32</v>
      </c>
      <c r="B737" t="s">
        <v>213</v>
      </c>
      <c r="C737">
        <v>2</v>
      </c>
      <c r="D737" t="s">
        <v>33</v>
      </c>
      <c r="E737" s="14" t="s">
        <v>229</v>
      </c>
      <c r="F737" s="15" t="s">
        <v>185</v>
      </c>
      <c r="G737" t="s">
        <v>77</v>
      </c>
      <c r="I737" t="s">
        <v>188</v>
      </c>
      <c r="J737" t="s">
        <v>151</v>
      </c>
      <c r="K737" t="s">
        <v>216</v>
      </c>
      <c r="L737" t="s">
        <v>217</v>
      </c>
      <c r="M737" t="s">
        <v>175</v>
      </c>
      <c r="N737" t="s">
        <v>222</v>
      </c>
      <c r="Q737" t="s">
        <v>49</v>
      </c>
      <c r="R737" t="s">
        <v>97</v>
      </c>
      <c r="T737" s="17" t="s">
        <v>98</v>
      </c>
      <c r="U737" t="s">
        <v>145</v>
      </c>
      <c r="V737">
        <v>1</v>
      </c>
      <c r="W737">
        <v>19.5</v>
      </c>
      <c r="X737">
        <v>15.8</v>
      </c>
      <c r="Y737">
        <v>3</v>
      </c>
      <c r="Z737">
        <v>57</v>
      </c>
      <c r="AA737" t="s">
        <v>50</v>
      </c>
    </row>
    <row r="738" spans="1:27" x14ac:dyDescent="0.25">
      <c r="A738" t="s">
        <v>32</v>
      </c>
      <c r="B738" t="s">
        <v>213</v>
      </c>
      <c r="C738">
        <v>2</v>
      </c>
      <c r="D738" t="s">
        <v>33</v>
      </c>
      <c r="E738" s="14" t="s">
        <v>229</v>
      </c>
      <c r="F738" s="15" t="s">
        <v>185</v>
      </c>
      <c r="G738" t="s">
        <v>77</v>
      </c>
      <c r="I738" t="s">
        <v>188</v>
      </c>
      <c r="J738" t="s">
        <v>151</v>
      </c>
      <c r="K738" t="s">
        <v>216</v>
      </c>
      <c r="L738" t="s">
        <v>217</v>
      </c>
      <c r="M738" t="s">
        <v>175</v>
      </c>
      <c r="N738" t="s">
        <v>222</v>
      </c>
      <c r="Q738" t="s">
        <v>49</v>
      </c>
      <c r="R738" t="s">
        <v>97</v>
      </c>
      <c r="T738" s="17" t="s">
        <v>98</v>
      </c>
      <c r="U738" t="s">
        <v>145</v>
      </c>
      <c r="V738">
        <v>1</v>
      </c>
      <c r="W738">
        <v>20</v>
      </c>
      <c r="X738">
        <v>16</v>
      </c>
      <c r="Y738">
        <v>3</v>
      </c>
      <c r="Z738">
        <v>66</v>
      </c>
      <c r="AA738" t="s">
        <v>50</v>
      </c>
    </row>
    <row r="739" spans="1:27" x14ac:dyDescent="0.25">
      <c r="A739" t="s">
        <v>32</v>
      </c>
      <c r="B739" t="s">
        <v>213</v>
      </c>
      <c r="C739">
        <v>2</v>
      </c>
      <c r="D739" t="s">
        <v>33</v>
      </c>
      <c r="E739" s="14" t="s">
        <v>229</v>
      </c>
      <c r="F739" s="15" t="s">
        <v>185</v>
      </c>
      <c r="G739" t="s">
        <v>77</v>
      </c>
      <c r="I739" t="s">
        <v>188</v>
      </c>
      <c r="J739" t="s">
        <v>151</v>
      </c>
      <c r="K739" t="s">
        <v>216</v>
      </c>
      <c r="L739" t="s">
        <v>217</v>
      </c>
      <c r="M739" t="s">
        <v>175</v>
      </c>
      <c r="N739" t="s">
        <v>222</v>
      </c>
      <c r="Q739" t="s">
        <v>49</v>
      </c>
      <c r="R739" t="s">
        <v>97</v>
      </c>
      <c r="T739" s="17" t="s">
        <v>98</v>
      </c>
      <c r="U739" t="s">
        <v>145</v>
      </c>
      <c r="V739">
        <v>1</v>
      </c>
      <c r="W739">
        <v>17</v>
      </c>
      <c r="X739">
        <v>14.5</v>
      </c>
      <c r="Y739">
        <v>2.2999999999999998</v>
      </c>
      <c r="Z739">
        <v>40</v>
      </c>
      <c r="AA739" t="s">
        <v>50</v>
      </c>
    </row>
    <row r="740" spans="1:27" x14ac:dyDescent="0.25">
      <c r="A740" t="s">
        <v>32</v>
      </c>
      <c r="B740" t="s">
        <v>213</v>
      </c>
      <c r="C740">
        <v>2</v>
      </c>
      <c r="D740" t="s">
        <v>33</v>
      </c>
      <c r="E740" s="14" t="s">
        <v>229</v>
      </c>
      <c r="F740" s="15" t="s">
        <v>185</v>
      </c>
      <c r="G740" t="s">
        <v>77</v>
      </c>
      <c r="I740" t="s">
        <v>188</v>
      </c>
      <c r="J740" t="s">
        <v>151</v>
      </c>
      <c r="K740" t="s">
        <v>216</v>
      </c>
      <c r="L740" t="s">
        <v>217</v>
      </c>
      <c r="M740" t="s">
        <v>175</v>
      </c>
      <c r="N740" t="s">
        <v>222</v>
      </c>
      <c r="Q740" t="s">
        <v>49</v>
      </c>
      <c r="R740" t="s">
        <v>97</v>
      </c>
      <c r="T740" s="17" t="s">
        <v>98</v>
      </c>
      <c r="U740" t="s">
        <v>145</v>
      </c>
      <c r="V740">
        <v>1</v>
      </c>
      <c r="W740">
        <v>23.2</v>
      </c>
      <c r="X740">
        <v>19</v>
      </c>
      <c r="Y740">
        <v>4</v>
      </c>
      <c r="Z740">
        <v>118</v>
      </c>
      <c r="AA740" t="s">
        <v>50</v>
      </c>
    </row>
    <row r="741" spans="1:27" x14ac:dyDescent="0.25">
      <c r="A741" t="s">
        <v>32</v>
      </c>
      <c r="B741" t="s">
        <v>213</v>
      </c>
      <c r="C741">
        <v>2</v>
      </c>
      <c r="D741" t="s">
        <v>33</v>
      </c>
      <c r="E741" s="14" t="s">
        <v>229</v>
      </c>
      <c r="F741" s="15" t="s">
        <v>185</v>
      </c>
      <c r="G741" t="s">
        <v>77</v>
      </c>
      <c r="I741" t="s">
        <v>188</v>
      </c>
      <c r="J741" t="s">
        <v>151</v>
      </c>
      <c r="K741" t="s">
        <v>216</v>
      </c>
      <c r="L741" t="s">
        <v>217</v>
      </c>
      <c r="M741" t="s">
        <v>175</v>
      </c>
      <c r="N741" t="s">
        <v>222</v>
      </c>
      <c r="Q741" t="s">
        <v>49</v>
      </c>
      <c r="R741" t="s">
        <v>97</v>
      </c>
      <c r="T741" s="17" t="s">
        <v>98</v>
      </c>
      <c r="U741" t="s">
        <v>145</v>
      </c>
      <c r="V741">
        <v>1</v>
      </c>
      <c r="W741">
        <v>24</v>
      </c>
      <c r="X741">
        <v>19.100000000000001</v>
      </c>
      <c r="Y741">
        <v>3.5</v>
      </c>
      <c r="Z741">
        <v>113</v>
      </c>
      <c r="AA741" t="s">
        <v>50</v>
      </c>
    </row>
    <row r="742" spans="1:27" x14ac:dyDescent="0.25">
      <c r="A742" t="s">
        <v>32</v>
      </c>
      <c r="B742" t="s">
        <v>213</v>
      </c>
      <c r="C742">
        <v>2</v>
      </c>
      <c r="D742" t="s">
        <v>33</v>
      </c>
      <c r="E742" s="14" t="s">
        <v>229</v>
      </c>
      <c r="F742" s="15" t="s">
        <v>185</v>
      </c>
      <c r="G742" t="s">
        <v>77</v>
      </c>
      <c r="I742" t="s">
        <v>188</v>
      </c>
      <c r="J742" t="s">
        <v>151</v>
      </c>
      <c r="K742" t="s">
        <v>216</v>
      </c>
      <c r="L742" t="s">
        <v>217</v>
      </c>
      <c r="M742" t="s">
        <v>175</v>
      </c>
      <c r="N742" t="s">
        <v>222</v>
      </c>
      <c r="Q742" t="s">
        <v>49</v>
      </c>
      <c r="R742" t="s">
        <v>97</v>
      </c>
      <c r="T742" s="17" t="s">
        <v>98</v>
      </c>
      <c r="U742" t="s">
        <v>145</v>
      </c>
      <c r="V742">
        <v>1</v>
      </c>
      <c r="W742">
        <v>24.1</v>
      </c>
      <c r="X742">
        <v>19.5</v>
      </c>
      <c r="Y742">
        <v>4.5</v>
      </c>
      <c r="Z742">
        <v>117</v>
      </c>
      <c r="AA742" t="s">
        <v>50</v>
      </c>
    </row>
    <row r="743" spans="1:27" x14ac:dyDescent="0.25">
      <c r="A743" t="s">
        <v>32</v>
      </c>
      <c r="B743" t="s">
        <v>213</v>
      </c>
      <c r="C743">
        <v>1</v>
      </c>
      <c r="D743" t="s">
        <v>33</v>
      </c>
      <c r="E743" s="14" t="s">
        <v>228</v>
      </c>
      <c r="F743" s="15" t="s">
        <v>185</v>
      </c>
      <c r="G743" t="s">
        <v>77</v>
      </c>
      <c r="I743" t="s">
        <v>188</v>
      </c>
      <c r="J743" t="s">
        <v>151</v>
      </c>
      <c r="K743" t="s">
        <v>216</v>
      </c>
      <c r="L743" t="s">
        <v>217</v>
      </c>
      <c r="M743" t="s">
        <v>224</v>
      </c>
      <c r="N743" t="s">
        <v>225</v>
      </c>
      <c r="Q743" t="s">
        <v>86</v>
      </c>
      <c r="R743" t="s">
        <v>412</v>
      </c>
      <c r="T743" s="17" t="s">
        <v>413</v>
      </c>
      <c r="U743" t="s">
        <v>414</v>
      </c>
      <c r="Z743">
        <v>775</v>
      </c>
    </row>
    <row r="744" spans="1:27" x14ac:dyDescent="0.25">
      <c r="A744" t="s">
        <v>32</v>
      </c>
      <c r="B744" t="s">
        <v>213</v>
      </c>
      <c r="C744">
        <v>1</v>
      </c>
      <c r="D744" t="s">
        <v>33</v>
      </c>
      <c r="E744" s="14" t="s">
        <v>228</v>
      </c>
      <c r="F744" s="15" t="s">
        <v>185</v>
      </c>
      <c r="G744" t="s">
        <v>77</v>
      </c>
      <c r="I744" t="s">
        <v>188</v>
      </c>
      <c r="J744" t="s">
        <v>151</v>
      </c>
      <c r="K744" t="s">
        <v>216</v>
      </c>
      <c r="L744" t="s">
        <v>217</v>
      </c>
      <c r="M744" t="s">
        <v>224</v>
      </c>
      <c r="N744" t="s">
        <v>225</v>
      </c>
      <c r="Q744" t="s">
        <v>49</v>
      </c>
      <c r="R744" t="s">
        <v>97</v>
      </c>
      <c r="T744" s="17" t="s">
        <v>98</v>
      </c>
      <c r="U744" t="s">
        <v>145</v>
      </c>
      <c r="V744">
        <v>1</v>
      </c>
      <c r="W744">
        <v>22.3</v>
      </c>
      <c r="X744">
        <v>18.2</v>
      </c>
      <c r="Y744">
        <v>3</v>
      </c>
      <c r="Z744">
        <v>94</v>
      </c>
      <c r="AA744" t="s">
        <v>50</v>
      </c>
    </row>
    <row r="745" spans="1:27" x14ac:dyDescent="0.25">
      <c r="A745" t="s">
        <v>32</v>
      </c>
      <c r="B745" t="s">
        <v>213</v>
      </c>
      <c r="C745">
        <v>1</v>
      </c>
      <c r="D745" t="s">
        <v>33</v>
      </c>
      <c r="E745" s="14" t="s">
        <v>228</v>
      </c>
      <c r="F745" s="15" t="s">
        <v>185</v>
      </c>
      <c r="G745" t="s">
        <v>77</v>
      </c>
      <c r="I745" t="s">
        <v>188</v>
      </c>
      <c r="J745" t="s">
        <v>151</v>
      </c>
      <c r="K745" t="s">
        <v>216</v>
      </c>
      <c r="L745" t="s">
        <v>217</v>
      </c>
      <c r="M745" t="s">
        <v>224</v>
      </c>
      <c r="N745" t="s">
        <v>225</v>
      </c>
      <c r="Q745" t="s">
        <v>49</v>
      </c>
      <c r="R745" t="s">
        <v>97</v>
      </c>
      <c r="T745" s="17" t="s">
        <v>98</v>
      </c>
      <c r="U745" t="s">
        <v>145</v>
      </c>
      <c r="V745">
        <v>1</v>
      </c>
      <c r="W745">
        <v>22</v>
      </c>
      <c r="X745">
        <v>18.3</v>
      </c>
      <c r="Y745">
        <v>3.4</v>
      </c>
      <c r="Z745">
        <v>87</v>
      </c>
      <c r="AA745" t="s">
        <v>50</v>
      </c>
    </row>
    <row r="746" spans="1:27" x14ac:dyDescent="0.25">
      <c r="A746" t="s">
        <v>32</v>
      </c>
      <c r="B746" t="s">
        <v>213</v>
      </c>
      <c r="C746">
        <v>1</v>
      </c>
      <c r="D746" t="s">
        <v>33</v>
      </c>
      <c r="E746" s="14" t="s">
        <v>228</v>
      </c>
      <c r="F746" s="15" t="s">
        <v>185</v>
      </c>
      <c r="G746" t="s">
        <v>77</v>
      </c>
      <c r="I746" t="s">
        <v>188</v>
      </c>
      <c r="J746" t="s">
        <v>151</v>
      </c>
      <c r="K746" t="s">
        <v>216</v>
      </c>
      <c r="L746" t="s">
        <v>217</v>
      </c>
      <c r="M746" t="s">
        <v>224</v>
      </c>
      <c r="N746" t="s">
        <v>225</v>
      </c>
      <c r="Q746" t="s">
        <v>49</v>
      </c>
      <c r="R746" t="s">
        <v>97</v>
      </c>
      <c r="T746" s="17" t="s">
        <v>98</v>
      </c>
      <c r="U746" t="s">
        <v>145</v>
      </c>
      <c r="V746">
        <v>1</v>
      </c>
      <c r="W746">
        <v>21.1</v>
      </c>
      <c r="X746">
        <v>17.2</v>
      </c>
      <c r="Y746">
        <v>3</v>
      </c>
      <c r="Z746">
        <v>78</v>
      </c>
      <c r="AA746" t="s">
        <v>50</v>
      </c>
    </row>
    <row r="747" spans="1:27" x14ac:dyDescent="0.25">
      <c r="A747" t="s">
        <v>32</v>
      </c>
      <c r="B747" t="s">
        <v>213</v>
      </c>
      <c r="C747">
        <v>1</v>
      </c>
      <c r="D747" t="s">
        <v>33</v>
      </c>
      <c r="E747" s="14" t="s">
        <v>228</v>
      </c>
      <c r="F747" s="15" t="s">
        <v>185</v>
      </c>
      <c r="G747" t="s">
        <v>77</v>
      </c>
      <c r="I747" t="s">
        <v>188</v>
      </c>
      <c r="J747" t="s">
        <v>151</v>
      </c>
      <c r="K747" t="s">
        <v>216</v>
      </c>
      <c r="L747" t="s">
        <v>217</v>
      </c>
      <c r="M747" t="s">
        <v>224</v>
      </c>
      <c r="N747" t="s">
        <v>225</v>
      </c>
      <c r="Q747" t="s">
        <v>196</v>
      </c>
      <c r="R747" t="s">
        <v>359</v>
      </c>
      <c r="T747" s="17" t="s">
        <v>426</v>
      </c>
      <c r="U747" t="s">
        <v>105</v>
      </c>
      <c r="V747">
        <v>1</v>
      </c>
      <c r="W747">
        <v>15.2</v>
      </c>
      <c r="X747">
        <v>12.1</v>
      </c>
      <c r="Y747">
        <v>5</v>
      </c>
      <c r="Z747">
        <v>67</v>
      </c>
      <c r="AA747" t="s">
        <v>38</v>
      </c>
    </row>
    <row r="748" spans="1:27" x14ac:dyDescent="0.25">
      <c r="A748" t="s">
        <v>32</v>
      </c>
      <c r="B748" t="s">
        <v>213</v>
      </c>
      <c r="C748">
        <v>1</v>
      </c>
      <c r="D748" t="s">
        <v>33</v>
      </c>
      <c r="E748" s="14" t="s">
        <v>228</v>
      </c>
      <c r="F748" s="15" t="s">
        <v>185</v>
      </c>
      <c r="G748" t="s">
        <v>77</v>
      </c>
      <c r="I748" t="s">
        <v>188</v>
      </c>
      <c r="J748" t="s">
        <v>151</v>
      </c>
      <c r="K748" t="s">
        <v>216</v>
      </c>
      <c r="L748" t="s">
        <v>217</v>
      </c>
      <c r="M748" t="s">
        <v>224</v>
      </c>
      <c r="N748" t="s">
        <v>225</v>
      </c>
      <c r="Q748" t="s">
        <v>196</v>
      </c>
      <c r="R748" t="s">
        <v>359</v>
      </c>
      <c r="T748" s="17" t="s">
        <v>426</v>
      </c>
      <c r="U748" t="s">
        <v>105</v>
      </c>
      <c r="V748">
        <v>1</v>
      </c>
      <c r="W748">
        <v>14.5</v>
      </c>
      <c r="X748">
        <v>11.5</v>
      </c>
      <c r="Y748">
        <v>5.2</v>
      </c>
      <c r="Z748">
        <v>61</v>
      </c>
      <c r="AA748" t="s">
        <v>38</v>
      </c>
    </row>
    <row r="749" spans="1:27" x14ac:dyDescent="0.25">
      <c r="A749" t="s">
        <v>32</v>
      </c>
      <c r="B749" t="s">
        <v>213</v>
      </c>
      <c r="C749">
        <v>1</v>
      </c>
      <c r="D749" t="s">
        <v>33</v>
      </c>
      <c r="E749" s="14" t="s">
        <v>228</v>
      </c>
      <c r="F749" s="15" t="s">
        <v>185</v>
      </c>
      <c r="G749" t="s">
        <v>77</v>
      </c>
      <c r="I749" t="s">
        <v>188</v>
      </c>
      <c r="J749" t="s">
        <v>151</v>
      </c>
      <c r="K749" t="s">
        <v>216</v>
      </c>
      <c r="L749" t="s">
        <v>217</v>
      </c>
      <c r="M749" t="s">
        <v>224</v>
      </c>
      <c r="N749" t="s">
        <v>225</v>
      </c>
      <c r="Q749" t="s">
        <v>196</v>
      </c>
      <c r="R749" t="s">
        <v>359</v>
      </c>
      <c r="T749" s="17" t="s">
        <v>426</v>
      </c>
      <c r="U749" t="s">
        <v>105</v>
      </c>
      <c r="V749">
        <v>1</v>
      </c>
      <c r="W749">
        <v>13.4</v>
      </c>
      <c r="X749">
        <v>11.2</v>
      </c>
      <c r="Y749">
        <v>4.0999999999999996</v>
      </c>
      <c r="Z749">
        <v>43</v>
      </c>
      <c r="AA749" t="s">
        <v>38</v>
      </c>
    </row>
    <row r="750" spans="1:27" x14ac:dyDescent="0.25">
      <c r="A750" t="s">
        <v>32</v>
      </c>
      <c r="B750" t="s">
        <v>213</v>
      </c>
      <c r="C750">
        <v>1</v>
      </c>
      <c r="D750" t="s">
        <v>33</v>
      </c>
      <c r="E750" s="14" t="s">
        <v>228</v>
      </c>
      <c r="F750" s="15" t="s">
        <v>185</v>
      </c>
      <c r="G750" t="s">
        <v>77</v>
      </c>
      <c r="I750" t="s">
        <v>188</v>
      </c>
      <c r="J750" t="s">
        <v>151</v>
      </c>
      <c r="K750" t="s">
        <v>216</v>
      </c>
      <c r="L750" t="s">
        <v>217</v>
      </c>
      <c r="M750" t="s">
        <v>224</v>
      </c>
      <c r="N750" t="s">
        <v>225</v>
      </c>
      <c r="Q750" t="s">
        <v>37</v>
      </c>
      <c r="R750" t="s">
        <v>143</v>
      </c>
      <c r="T750" s="17" t="s">
        <v>141</v>
      </c>
      <c r="U750" t="s">
        <v>142</v>
      </c>
      <c r="V750">
        <v>1</v>
      </c>
      <c r="W750">
        <v>15</v>
      </c>
      <c r="X750">
        <v>12.5</v>
      </c>
      <c r="Y750">
        <v>2</v>
      </c>
      <c r="Z750">
        <v>33</v>
      </c>
      <c r="AA750" t="s">
        <v>38</v>
      </c>
    </row>
    <row r="751" spans="1:27" x14ac:dyDescent="0.25">
      <c r="A751" t="s">
        <v>32</v>
      </c>
      <c r="B751" t="s">
        <v>213</v>
      </c>
      <c r="C751">
        <v>1</v>
      </c>
      <c r="D751" t="s">
        <v>33</v>
      </c>
      <c r="E751" s="14" t="s">
        <v>228</v>
      </c>
      <c r="F751" s="15" t="s">
        <v>185</v>
      </c>
      <c r="G751" t="s">
        <v>77</v>
      </c>
      <c r="I751" t="s">
        <v>188</v>
      </c>
      <c r="J751" t="s">
        <v>151</v>
      </c>
      <c r="K751" t="s">
        <v>216</v>
      </c>
      <c r="L751" t="s">
        <v>217</v>
      </c>
      <c r="M751" t="s">
        <v>224</v>
      </c>
      <c r="N751" t="s">
        <v>225</v>
      </c>
      <c r="Q751" t="s">
        <v>37</v>
      </c>
      <c r="R751" t="s">
        <v>143</v>
      </c>
      <c r="T751" s="17" t="s">
        <v>141</v>
      </c>
      <c r="U751" t="s">
        <v>142</v>
      </c>
      <c r="V751">
        <v>1</v>
      </c>
      <c r="W751">
        <v>17.100000000000001</v>
      </c>
      <c r="X751">
        <v>14.3</v>
      </c>
      <c r="Y751">
        <v>2.5</v>
      </c>
      <c r="Z751">
        <v>45</v>
      </c>
      <c r="AA751" t="s">
        <v>38</v>
      </c>
    </row>
    <row r="752" spans="1:27" x14ac:dyDescent="0.25">
      <c r="A752" t="s">
        <v>32</v>
      </c>
      <c r="B752" t="s">
        <v>213</v>
      </c>
      <c r="C752">
        <v>1</v>
      </c>
      <c r="D752" t="s">
        <v>33</v>
      </c>
      <c r="E752" s="14" t="s">
        <v>228</v>
      </c>
      <c r="F752" s="15" t="s">
        <v>185</v>
      </c>
      <c r="G752" t="s">
        <v>77</v>
      </c>
      <c r="I752" t="s">
        <v>188</v>
      </c>
      <c r="J752" t="s">
        <v>151</v>
      </c>
      <c r="K752" t="s">
        <v>216</v>
      </c>
      <c r="L752" t="s">
        <v>217</v>
      </c>
      <c r="M752" t="s">
        <v>224</v>
      </c>
      <c r="N752" t="s">
        <v>225</v>
      </c>
      <c r="Q752" t="s">
        <v>37</v>
      </c>
      <c r="R752" t="s">
        <v>143</v>
      </c>
      <c r="T752" s="17" t="s">
        <v>141</v>
      </c>
      <c r="U752" t="s">
        <v>142</v>
      </c>
      <c r="V752">
        <v>1</v>
      </c>
      <c r="W752">
        <v>15.3</v>
      </c>
      <c r="X752">
        <v>12.5</v>
      </c>
      <c r="Y752">
        <v>2.2999999999999998</v>
      </c>
      <c r="Z752">
        <v>41</v>
      </c>
      <c r="AA752" t="s">
        <v>38</v>
      </c>
    </row>
    <row r="753" spans="1:27" x14ac:dyDescent="0.25">
      <c r="A753" t="s">
        <v>32</v>
      </c>
      <c r="B753" t="s">
        <v>263</v>
      </c>
      <c r="C753">
        <v>1</v>
      </c>
      <c r="D753" t="s">
        <v>33</v>
      </c>
      <c r="E753" s="14" t="s">
        <v>228</v>
      </c>
      <c r="F753" s="15" t="s">
        <v>185</v>
      </c>
      <c r="G753" t="s">
        <v>77</v>
      </c>
      <c r="I753" t="s">
        <v>291</v>
      </c>
      <c r="J753" t="s">
        <v>303</v>
      </c>
      <c r="K753" t="s">
        <v>304</v>
      </c>
      <c r="L753" t="s">
        <v>305</v>
      </c>
      <c r="M753" t="s">
        <v>259</v>
      </c>
      <c r="N753" t="s">
        <v>194</v>
      </c>
      <c r="Q753" t="s">
        <v>37</v>
      </c>
      <c r="R753" t="s">
        <v>143</v>
      </c>
      <c r="T753" s="17" t="s">
        <v>141</v>
      </c>
      <c r="U753" t="s">
        <v>142</v>
      </c>
      <c r="V753">
        <v>1</v>
      </c>
      <c r="W753">
        <v>29</v>
      </c>
      <c r="X753">
        <v>25.5</v>
      </c>
      <c r="Y753">
        <v>5</v>
      </c>
      <c r="Z753">
        <v>247</v>
      </c>
      <c r="AA753" t="s">
        <v>38</v>
      </c>
    </row>
    <row r="754" spans="1:27" x14ac:dyDescent="0.25">
      <c r="A754" t="s">
        <v>32</v>
      </c>
      <c r="B754" t="s">
        <v>263</v>
      </c>
      <c r="C754">
        <v>1</v>
      </c>
      <c r="D754" t="s">
        <v>33</v>
      </c>
      <c r="E754" s="14" t="s">
        <v>228</v>
      </c>
      <c r="F754" s="15" t="s">
        <v>185</v>
      </c>
      <c r="G754" t="s">
        <v>77</v>
      </c>
      <c r="I754" t="s">
        <v>291</v>
      </c>
      <c r="J754" t="s">
        <v>303</v>
      </c>
      <c r="K754" t="s">
        <v>304</v>
      </c>
      <c r="L754" t="s">
        <v>305</v>
      </c>
      <c r="M754" t="s">
        <v>259</v>
      </c>
      <c r="N754" t="s">
        <v>194</v>
      </c>
      <c r="Q754" t="s">
        <v>37</v>
      </c>
      <c r="R754" t="s">
        <v>143</v>
      </c>
      <c r="T754" s="17" t="s">
        <v>141</v>
      </c>
      <c r="U754" t="s">
        <v>142</v>
      </c>
      <c r="V754">
        <v>1</v>
      </c>
      <c r="W754">
        <v>29</v>
      </c>
      <c r="X754">
        <v>24.5</v>
      </c>
      <c r="Y754">
        <v>5</v>
      </c>
      <c r="Z754">
        <v>220</v>
      </c>
      <c r="AA754" t="s">
        <v>38</v>
      </c>
    </row>
    <row r="755" spans="1:27" x14ac:dyDescent="0.25">
      <c r="A755" t="s">
        <v>32</v>
      </c>
      <c r="B755" t="s">
        <v>263</v>
      </c>
      <c r="C755">
        <v>1</v>
      </c>
      <c r="D755" t="s">
        <v>33</v>
      </c>
      <c r="E755" s="14" t="s">
        <v>228</v>
      </c>
      <c r="F755" s="15" t="s">
        <v>185</v>
      </c>
      <c r="G755" t="s">
        <v>77</v>
      </c>
      <c r="I755" t="s">
        <v>291</v>
      </c>
      <c r="J755" t="s">
        <v>303</v>
      </c>
      <c r="K755" t="s">
        <v>304</v>
      </c>
      <c r="L755" t="s">
        <v>305</v>
      </c>
      <c r="M755" t="s">
        <v>259</v>
      </c>
      <c r="N755" t="s">
        <v>194</v>
      </c>
      <c r="Q755" t="s">
        <v>37</v>
      </c>
      <c r="R755" t="s">
        <v>143</v>
      </c>
      <c r="T755" s="17" t="s">
        <v>141</v>
      </c>
      <c r="U755" t="s">
        <v>142</v>
      </c>
      <c r="V755">
        <v>1</v>
      </c>
      <c r="W755">
        <v>26</v>
      </c>
      <c r="X755">
        <v>21.5</v>
      </c>
      <c r="Y755">
        <v>4.5</v>
      </c>
      <c r="Z755">
        <v>173</v>
      </c>
      <c r="AA755" t="s">
        <v>38</v>
      </c>
    </row>
    <row r="756" spans="1:27" x14ac:dyDescent="0.25">
      <c r="A756" t="s">
        <v>32</v>
      </c>
      <c r="B756" t="s">
        <v>263</v>
      </c>
      <c r="C756">
        <v>1</v>
      </c>
      <c r="D756" t="s">
        <v>33</v>
      </c>
      <c r="E756" s="14" t="s">
        <v>228</v>
      </c>
      <c r="F756" s="15" t="s">
        <v>185</v>
      </c>
      <c r="G756" t="s">
        <v>77</v>
      </c>
      <c r="I756" t="s">
        <v>291</v>
      </c>
      <c r="J756" t="s">
        <v>303</v>
      </c>
      <c r="K756" t="s">
        <v>304</v>
      </c>
      <c r="L756" t="s">
        <v>305</v>
      </c>
      <c r="M756" t="s">
        <v>259</v>
      </c>
      <c r="N756" t="s">
        <v>194</v>
      </c>
      <c r="Q756" t="s">
        <v>196</v>
      </c>
      <c r="R756" t="s">
        <v>359</v>
      </c>
      <c r="T756" s="17" t="s">
        <v>426</v>
      </c>
      <c r="U756" t="s">
        <v>105</v>
      </c>
      <c r="V756">
        <v>1</v>
      </c>
      <c r="W756">
        <v>11</v>
      </c>
      <c r="X756">
        <v>8.5</v>
      </c>
      <c r="Y756">
        <v>3.5</v>
      </c>
      <c r="Z756">
        <v>20</v>
      </c>
      <c r="AA756" t="s">
        <v>50</v>
      </c>
    </row>
    <row r="757" spans="1:27" x14ac:dyDescent="0.25">
      <c r="A757" t="s">
        <v>32</v>
      </c>
      <c r="B757" t="s">
        <v>263</v>
      </c>
      <c r="C757">
        <v>1</v>
      </c>
      <c r="D757" t="s">
        <v>33</v>
      </c>
      <c r="E757" s="14" t="s">
        <v>228</v>
      </c>
      <c r="F757" s="15" t="s">
        <v>185</v>
      </c>
      <c r="G757" t="s">
        <v>77</v>
      </c>
      <c r="I757" t="s">
        <v>291</v>
      </c>
      <c r="J757" t="s">
        <v>303</v>
      </c>
      <c r="K757" t="s">
        <v>304</v>
      </c>
      <c r="L757" t="s">
        <v>305</v>
      </c>
      <c r="M757" t="s">
        <v>259</v>
      </c>
      <c r="N757" t="s">
        <v>194</v>
      </c>
      <c r="Q757" t="s">
        <v>196</v>
      </c>
      <c r="R757" t="s">
        <v>359</v>
      </c>
      <c r="T757" s="17" t="s">
        <v>426</v>
      </c>
      <c r="U757" t="s">
        <v>105</v>
      </c>
      <c r="V757">
        <v>1</v>
      </c>
      <c r="W757">
        <v>9</v>
      </c>
      <c r="X757">
        <v>7.2</v>
      </c>
      <c r="Y757">
        <v>2.5</v>
      </c>
      <c r="Z757">
        <v>13</v>
      </c>
      <c r="AA757" t="s">
        <v>50</v>
      </c>
    </row>
    <row r="758" spans="1:27" x14ac:dyDescent="0.25">
      <c r="A758" t="s">
        <v>32</v>
      </c>
      <c r="B758" t="s">
        <v>263</v>
      </c>
      <c r="C758">
        <v>1</v>
      </c>
      <c r="D758" t="s">
        <v>33</v>
      </c>
      <c r="E758" s="14" t="s">
        <v>228</v>
      </c>
      <c r="F758" s="15" t="s">
        <v>185</v>
      </c>
      <c r="G758" t="s">
        <v>77</v>
      </c>
      <c r="I758" t="s">
        <v>291</v>
      </c>
      <c r="J758" t="s">
        <v>303</v>
      </c>
      <c r="K758" t="s">
        <v>304</v>
      </c>
      <c r="L758" t="s">
        <v>305</v>
      </c>
      <c r="M758" t="s">
        <v>259</v>
      </c>
      <c r="N758" t="s">
        <v>194</v>
      </c>
      <c r="Q758" t="s">
        <v>85</v>
      </c>
      <c r="R758" t="s">
        <v>100</v>
      </c>
      <c r="T758" s="17" t="s">
        <v>91</v>
      </c>
      <c r="U758" t="s">
        <v>92</v>
      </c>
      <c r="V758">
        <v>1</v>
      </c>
      <c r="W758">
        <v>9</v>
      </c>
      <c r="X758">
        <v>5.5</v>
      </c>
      <c r="Y758">
        <v>4</v>
      </c>
      <c r="Z758">
        <v>16</v>
      </c>
    </row>
    <row r="759" spans="1:27" x14ac:dyDescent="0.25">
      <c r="A759" t="s">
        <v>32</v>
      </c>
      <c r="B759" t="s">
        <v>263</v>
      </c>
      <c r="C759">
        <v>1</v>
      </c>
      <c r="D759" t="s">
        <v>33</v>
      </c>
      <c r="E759" s="14" t="s">
        <v>228</v>
      </c>
      <c r="F759" s="15" t="s">
        <v>185</v>
      </c>
      <c r="G759" t="s">
        <v>77</v>
      </c>
      <c r="I759" t="s">
        <v>291</v>
      </c>
      <c r="J759" t="s">
        <v>303</v>
      </c>
      <c r="K759" t="s">
        <v>304</v>
      </c>
      <c r="L759" t="s">
        <v>305</v>
      </c>
      <c r="M759" t="s">
        <v>259</v>
      </c>
      <c r="N759" t="s">
        <v>194</v>
      </c>
      <c r="Q759" t="s">
        <v>49</v>
      </c>
      <c r="R759" t="s">
        <v>97</v>
      </c>
      <c r="T759" s="17" t="s">
        <v>98</v>
      </c>
      <c r="U759" t="s">
        <v>145</v>
      </c>
      <c r="V759">
        <v>1</v>
      </c>
      <c r="W759">
        <v>23.5</v>
      </c>
      <c r="X759">
        <v>19.2</v>
      </c>
      <c r="Y759">
        <v>3.5</v>
      </c>
      <c r="Z759">
        <v>121</v>
      </c>
      <c r="AA759" t="s">
        <v>50</v>
      </c>
    </row>
    <row r="760" spans="1:27" x14ac:dyDescent="0.25">
      <c r="A760" t="s">
        <v>32</v>
      </c>
      <c r="B760" t="s">
        <v>263</v>
      </c>
      <c r="C760">
        <v>1</v>
      </c>
      <c r="D760" t="s">
        <v>33</v>
      </c>
      <c r="E760" s="14" t="s">
        <v>228</v>
      </c>
      <c r="F760" s="15" t="s">
        <v>185</v>
      </c>
      <c r="G760" t="s">
        <v>77</v>
      </c>
      <c r="I760" t="s">
        <v>291</v>
      </c>
      <c r="J760" t="s">
        <v>303</v>
      </c>
      <c r="K760" t="s">
        <v>304</v>
      </c>
      <c r="L760" t="s">
        <v>305</v>
      </c>
      <c r="M760" t="s">
        <v>259</v>
      </c>
      <c r="N760" t="s">
        <v>194</v>
      </c>
      <c r="Q760" t="s">
        <v>49</v>
      </c>
      <c r="R760" t="s">
        <v>97</v>
      </c>
      <c r="T760" s="17" t="s">
        <v>98</v>
      </c>
      <c r="U760" t="s">
        <v>145</v>
      </c>
      <c r="V760">
        <v>1</v>
      </c>
      <c r="W760">
        <v>23.2</v>
      </c>
      <c r="X760">
        <v>18.600000000000001</v>
      </c>
      <c r="Y760">
        <v>3.5</v>
      </c>
      <c r="Z760">
        <v>123</v>
      </c>
      <c r="AA760" t="s">
        <v>38</v>
      </c>
    </row>
    <row r="761" spans="1:27" x14ac:dyDescent="0.25">
      <c r="A761" t="s">
        <v>32</v>
      </c>
      <c r="B761" t="s">
        <v>263</v>
      </c>
      <c r="C761">
        <v>1</v>
      </c>
      <c r="D761" t="s">
        <v>33</v>
      </c>
      <c r="E761" s="14" t="s">
        <v>228</v>
      </c>
      <c r="F761" s="15" t="s">
        <v>185</v>
      </c>
      <c r="G761" t="s">
        <v>77</v>
      </c>
      <c r="I761" t="s">
        <v>291</v>
      </c>
      <c r="J761" t="s">
        <v>303</v>
      </c>
      <c r="K761" t="s">
        <v>304</v>
      </c>
      <c r="L761" t="s">
        <v>305</v>
      </c>
      <c r="M761" t="s">
        <v>259</v>
      </c>
      <c r="N761" t="s">
        <v>194</v>
      </c>
      <c r="Q761" t="s">
        <v>49</v>
      </c>
      <c r="R761" t="s">
        <v>97</v>
      </c>
      <c r="T761" s="17" t="s">
        <v>98</v>
      </c>
      <c r="U761" t="s">
        <v>145</v>
      </c>
      <c r="V761">
        <v>1</v>
      </c>
      <c r="W761">
        <v>23.1</v>
      </c>
      <c r="X761">
        <v>18.5</v>
      </c>
      <c r="Y761">
        <v>3.4</v>
      </c>
      <c r="Z761">
        <v>109</v>
      </c>
      <c r="AA761" t="s">
        <v>50</v>
      </c>
    </row>
    <row r="762" spans="1:27" x14ac:dyDescent="0.25">
      <c r="A762" t="s">
        <v>32</v>
      </c>
      <c r="B762" t="s">
        <v>263</v>
      </c>
      <c r="C762">
        <v>1</v>
      </c>
      <c r="D762" t="s">
        <v>33</v>
      </c>
      <c r="E762" s="14" t="s">
        <v>228</v>
      </c>
      <c r="F762" s="15" t="s">
        <v>185</v>
      </c>
      <c r="G762" t="s">
        <v>77</v>
      </c>
      <c r="H762" t="s">
        <v>292</v>
      </c>
      <c r="I762" t="s">
        <v>291</v>
      </c>
      <c r="J762" t="s">
        <v>303</v>
      </c>
      <c r="K762" t="s">
        <v>304</v>
      </c>
      <c r="L762" t="s">
        <v>305</v>
      </c>
      <c r="M762" t="s">
        <v>259</v>
      </c>
      <c r="N762" t="s">
        <v>194</v>
      </c>
      <c r="Q762" t="s">
        <v>186</v>
      </c>
      <c r="R762" t="s">
        <v>423</v>
      </c>
      <c r="S762" t="s">
        <v>41</v>
      </c>
      <c r="T762" s="17" t="s">
        <v>138</v>
      </c>
      <c r="U762" t="s">
        <v>140</v>
      </c>
      <c r="V762">
        <v>1</v>
      </c>
      <c r="W762">
        <v>4.8</v>
      </c>
    </row>
    <row r="763" spans="1:27" x14ac:dyDescent="0.25">
      <c r="A763" t="s">
        <v>32</v>
      </c>
      <c r="B763" t="s">
        <v>263</v>
      </c>
      <c r="C763">
        <v>1</v>
      </c>
      <c r="D763" t="s">
        <v>33</v>
      </c>
      <c r="E763" s="14" t="s">
        <v>228</v>
      </c>
      <c r="F763" s="15" t="s">
        <v>185</v>
      </c>
      <c r="G763" t="s">
        <v>77</v>
      </c>
      <c r="H763" t="s">
        <v>293</v>
      </c>
      <c r="I763" t="s">
        <v>291</v>
      </c>
      <c r="J763" t="s">
        <v>303</v>
      </c>
      <c r="K763" t="s">
        <v>304</v>
      </c>
      <c r="L763" t="s">
        <v>305</v>
      </c>
      <c r="M763" t="s">
        <v>259</v>
      </c>
      <c r="N763" t="s">
        <v>194</v>
      </c>
      <c r="Q763" t="s">
        <v>186</v>
      </c>
      <c r="R763" t="s">
        <v>423</v>
      </c>
      <c r="S763" t="s">
        <v>41</v>
      </c>
      <c r="T763" s="17" t="s">
        <v>138</v>
      </c>
      <c r="U763" t="s">
        <v>140</v>
      </c>
      <c r="V763">
        <v>1</v>
      </c>
      <c r="W763">
        <v>5.3</v>
      </c>
    </row>
    <row r="764" spans="1:27" x14ac:dyDescent="0.25">
      <c r="A764" t="s">
        <v>32</v>
      </c>
      <c r="B764" t="s">
        <v>263</v>
      </c>
      <c r="C764">
        <v>1</v>
      </c>
      <c r="D764" t="s">
        <v>33</v>
      </c>
      <c r="E764" s="14" t="s">
        <v>228</v>
      </c>
      <c r="F764" s="15" t="s">
        <v>185</v>
      </c>
      <c r="G764" t="s">
        <v>77</v>
      </c>
      <c r="H764" t="s">
        <v>294</v>
      </c>
      <c r="I764" t="s">
        <v>291</v>
      </c>
      <c r="J764" t="s">
        <v>303</v>
      </c>
      <c r="K764" t="s">
        <v>304</v>
      </c>
      <c r="L764" t="s">
        <v>305</v>
      </c>
      <c r="M764" t="s">
        <v>259</v>
      </c>
      <c r="N764" t="s">
        <v>194</v>
      </c>
      <c r="Q764" t="s">
        <v>186</v>
      </c>
      <c r="R764" t="s">
        <v>423</v>
      </c>
      <c r="S764" t="s">
        <v>41</v>
      </c>
      <c r="T764" s="17" t="s">
        <v>138</v>
      </c>
      <c r="U764" t="s">
        <v>140</v>
      </c>
      <c r="V764">
        <v>1</v>
      </c>
      <c r="W764">
        <v>5.4</v>
      </c>
    </row>
    <row r="765" spans="1:27" x14ac:dyDescent="0.25">
      <c r="A765" t="s">
        <v>32</v>
      </c>
      <c r="B765" t="s">
        <v>263</v>
      </c>
      <c r="C765">
        <v>1</v>
      </c>
      <c r="D765" t="s">
        <v>33</v>
      </c>
      <c r="E765" s="14" t="s">
        <v>228</v>
      </c>
      <c r="F765" s="15" t="s">
        <v>185</v>
      </c>
      <c r="G765" t="s">
        <v>77</v>
      </c>
      <c r="I765" t="s">
        <v>291</v>
      </c>
      <c r="J765" t="s">
        <v>303</v>
      </c>
      <c r="K765" t="s">
        <v>304</v>
      </c>
      <c r="L765" t="s">
        <v>305</v>
      </c>
      <c r="M765" t="s">
        <v>259</v>
      </c>
      <c r="N765" t="s">
        <v>194</v>
      </c>
      <c r="Q765" t="s">
        <v>49</v>
      </c>
      <c r="R765" t="s">
        <v>97</v>
      </c>
      <c r="T765" s="17" t="s">
        <v>98</v>
      </c>
      <c r="U765" t="s">
        <v>145</v>
      </c>
      <c r="V765">
        <v>1</v>
      </c>
      <c r="W765">
        <v>22.3</v>
      </c>
      <c r="X765">
        <v>18.2</v>
      </c>
      <c r="Y765">
        <v>3.5</v>
      </c>
      <c r="Z765">
        <v>114</v>
      </c>
      <c r="AA765" t="s">
        <v>50</v>
      </c>
    </row>
    <row r="766" spans="1:27" x14ac:dyDescent="0.25">
      <c r="A766" t="s">
        <v>32</v>
      </c>
      <c r="B766" t="s">
        <v>263</v>
      </c>
      <c r="C766">
        <v>2</v>
      </c>
      <c r="D766" t="s">
        <v>33</v>
      </c>
      <c r="E766" s="14" t="s">
        <v>229</v>
      </c>
      <c r="F766" s="15" t="s">
        <v>185</v>
      </c>
      <c r="G766" t="s">
        <v>77</v>
      </c>
      <c r="I766" t="s">
        <v>291</v>
      </c>
      <c r="J766" t="s">
        <v>303</v>
      </c>
      <c r="K766" t="s">
        <v>304</v>
      </c>
      <c r="L766" t="s">
        <v>305</v>
      </c>
      <c r="M766" t="s">
        <v>260</v>
      </c>
      <c r="N766" t="s">
        <v>258</v>
      </c>
      <c r="Q766" t="s">
        <v>37</v>
      </c>
      <c r="R766" t="s">
        <v>143</v>
      </c>
      <c r="T766" s="17" t="s">
        <v>141</v>
      </c>
      <c r="U766" t="s">
        <v>142</v>
      </c>
      <c r="V766">
        <v>1</v>
      </c>
      <c r="W766">
        <v>21.5</v>
      </c>
      <c r="X766">
        <v>17.5</v>
      </c>
      <c r="Y766">
        <v>4</v>
      </c>
      <c r="Z766">
        <v>100</v>
      </c>
      <c r="AA766" t="s">
        <v>38</v>
      </c>
    </row>
    <row r="767" spans="1:27" x14ac:dyDescent="0.25">
      <c r="A767" t="s">
        <v>32</v>
      </c>
      <c r="B767" t="s">
        <v>263</v>
      </c>
      <c r="C767">
        <v>2</v>
      </c>
      <c r="D767" t="s">
        <v>33</v>
      </c>
      <c r="E767" s="14" t="s">
        <v>229</v>
      </c>
      <c r="F767" s="15" t="s">
        <v>185</v>
      </c>
      <c r="G767" t="s">
        <v>77</v>
      </c>
      <c r="I767" t="s">
        <v>291</v>
      </c>
      <c r="J767" t="s">
        <v>303</v>
      </c>
      <c r="K767" t="s">
        <v>304</v>
      </c>
      <c r="L767" t="s">
        <v>305</v>
      </c>
      <c r="M767" t="s">
        <v>260</v>
      </c>
      <c r="N767" t="s">
        <v>258</v>
      </c>
      <c r="Q767" t="s">
        <v>37</v>
      </c>
      <c r="R767" t="s">
        <v>143</v>
      </c>
      <c r="T767" s="17" t="s">
        <v>141</v>
      </c>
      <c r="U767" t="s">
        <v>142</v>
      </c>
      <c r="V767">
        <v>1</v>
      </c>
      <c r="W767">
        <v>19.600000000000001</v>
      </c>
      <c r="X767">
        <v>16.5</v>
      </c>
      <c r="Y767">
        <v>3</v>
      </c>
      <c r="Z767">
        <v>67</v>
      </c>
      <c r="AA767" t="s">
        <v>38</v>
      </c>
    </row>
    <row r="768" spans="1:27" x14ac:dyDescent="0.25">
      <c r="A768" t="s">
        <v>32</v>
      </c>
      <c r="B768" t="s">
        <v>263</v>
      </c>
      <c r="C768">
        <v>2</v>
      </c>
      <c r="D768" t="s">
        <v>33</v>
      </c>
      <c r="E768" s="14" t="s">
        <v>229</v>
      </c>
      <c r="F768" s="15" t="s">
        <v>185</v>
      </c>
      <c r="G768" t="s">
        <v>77</v>
      </c>
      <c r="I768" t="s">
        <v>291</v>
      </c>
      <c r="J768" t="s">
        <v>303</v>
      </c>
      <c r="K768" t="s">
        <v>304</v>
      </c>
      <c r="L768" t="s">
        <v>305</v>
      </c>
      <c r="M768" t="s">
        <v>260</v>
      </c>
      <c r="N768" t="s">
        <v>258</v>
      </c>
      <c r="Q768" t="s">
        <v>196</v>
      </c>
      <c r="R768" t="s">
        <v>359</v>
      </c>
      <c r="T768" s="17" t="s">
        <v>426</v>
      </c>
      <c r="U768" t="s">
        <v>105</v>
      </c>
      <c r="V768">
        <v>1</v>
      </c>
      <c r="W768">
        <v>16</v>
      </c>
      <c r="X768">
        <v>13.2</v>
      </c>
      <c r="Y768">
        <v>5.5</v>
      </c>
      <c r="Z768">
        <v>80</v>
      </c>
      <c r="AA768" t="s">
        <v>50</v>
      </c>
    </row>
    <row r="769" spans="1:27" x14ac:dyDescent="0.25">
      <c r="A769" t="s">
        <v>32</v>
      </c>
      <c r="B769" t="s">
        <v>263</v>
      </c>
      <c r="C769">
        <v>2</v>
      </c>
      <c r="D769" t="s">
        <v>33</v>
      </c>
      <c r="E769" s="14" t="s">
        <v>229</v>
      </c>
      <c r="F769" s="15" t="s">
        <v>185</v>
      </c>
      <c r="G769" t="s">
        <v>77</v>
      </c>
      <c r="H769" t="s">
        <v>295</v>
      </c>
      <c r="I769" t="s">
        <v>291</v>
      </c>
      <c r="J769" t="s">
        <v>303</v>
      </c>
      <c r="K769" t="s">
        <v>304</v>
      </c>
      <c r="L769" t="s">
        <v>305</v>
      </c>
      <c r="M769" t="s">
        <v>260</v>
      </c>
      <c r="N769" t="s">
        <v>258</v>
      </c>
      <c r="Q769" t="s">
        <v>186</v>
      </c>
      <c r="R769" t="s">
        <v>423</v>
      </c>
      <c r="S769" t="s">
        <v>41</v>
      </c>
      <c r="T769" s="17" t="s">
        <v>138</v>
      </c>
      <c r="U769" t="s">
        <v>140</v>
      </c>
      <c r="V769">
        <v>1</v>
      </c>
      <c r="W769">
        <v>4.8</v>
      </c>
    </row>
    <row r="770" spans="1:27" x14ac:dyDescent="0.25">
      <c r="A770" t="s">
        <v>32</v>
      </c>
      <c r="B770" t="s">
        <v>263</v>
      </c>
      <c r="C770">
        <v>2</v>
      </c>
      <c r="D770" t="s">
        <v>33</v>
      </c>
      <c r="E770" s="14" t="s">
        <v>229</v>
      </c>
      <c r="F770" s="15" t="s">
        <v>185</v>
      </c>
      <c r="G770" t="s">
        <v>77</v>
      </c>
      <c r="H770" t="s">
        <v>296</v>
      </c>
      <c r="I770" t="s">
        <v>291</v>
      </c>
      <c r="J770" t="s">
        <v>303</v>
      </c>
      <c r="K770" t="s">
        <v>304</v>
      </c>
      <c r="L770" t="s">
        <v>305</v>
      </c>
      <c r="M770" t="s">
        <v>260</v>
      </c>
      <c r="N770" t="s">
        <v>258</v>
      </c>
      <c r="Q770" t="s">
        <v>186</v>
      </c>
      <c r="R770" t="s">
        <v>423</v>
      </c>
      <c r="S770" t="s">
        <v>41</v>
      </c>
      <c r="T770" s="17" t="s">
        <v>138</v>
      </c>
      <c r="U770" t="s">
        <v>140</v>
      </c>
      <c r="V770">
        <v>1</v>
      </c>
      <c r="W770">
        <v>5.5</v>
      </c>
    </row>
    <row r="771" spans="1:27" x14ac:dyDescent="0.25">
      <c r="A771" t="s">
        <v>32</v>
      </c>
      <c r="B771" t="s">
        <v>263</v>
      </c>
      <c r="C771">
        <v>2</v>
      </c>
      <c r="D771" t="s">
        <v>33</v>
      </c>
      <c r="E771" s="14" t="s">
        <v>229</v>
      </c>
      <c r="F771" s="15" t="s">
        <v>185</v>
      </c>
      <c r="G771" t="s">
        <v>77</v>
      </c>
      <c r="I771" t="s">
        <v>291</v>
      </c>
      <c r="J771" t="s">
        <v>303</v>
      </c>
      <c r="K771" t="s">
        <v>304</v>
      </c>
      <c r="L771" t="s">
        <v>305</v>
      </c>
      <c r="M771" t="s">
        <v>260</v>
      </c>
      <c r="N771" t="s">
        <v>258</v>
      </c>
      <c r="Q771" t="s">
        <v>196</v>
      </c>
      <c r="R771" t="s">
        <v>359</v>
      </c>
      <c r="T771" s="17" t="s">
        <v>426</v>
      </c>
      <c r="U771" t="s">
        <v>105</v>
      </c>
      <c r="V771">
        <v>1</v>
      </c>
      <c r="W771">
        <v>12.6</v>
      </c>
      <c r="X771">
        <v>11.5</v>
      </c>
      <c r="Y771">
        <v>4</v>
      </c>
      <c r="Z771">
        <v>33</v>
      </c>
      <c r="AA771" t="s">
        <v>50</v>
      </c>
    </row>
    <row r="772" spans="1:27" x14ac:dyDescent="0.25">
      <c r="A772" t="s">
        <v>32</v>
      </c>
      <c r="B772" t="s">
        <v>263</v>
      </c>
      <c r="C772">
        <v>2</v>
      </c>
      <c r="D772" t="s">
        <v>33</v>
      </c>
      <c r="E772" s="14" t="s">
        <v>229</v>
      </c>
      <c r="F772" s="15" t="s">
        <v>185</v>
      </c>
      <c r="G772" t="s">
        <v>77</v>
      </c>
      <c r="I772" t="s">
        <v>291</v>
      </c>
      <c r="J772" t="s">
        <v>303</v>
      </c>
      <c r="K772" t="s">
        <v>304</v>
      </c>
      <c r="L772" t="s">
        <v>305</v>
      </c>
      <c r="M772" t="s">
        <v>260</v>
      </c>
      <c r="N772" t="s">
        <v>258</v>
      </c>
      <c r="Q772" t="s">
        <v>196</v>
      </c>
      <c r="R772" t="s">
        <v>359</v>
      </c>
      <c r="T772" s="17" t="s">
        <v>426</v>
      </c>
      <c r="U772" t="s">
        <v>105</v>
      </c>
      <c r="V772">
        <v>1</v>
      </c>
      <c r="W772">
        <v>11.4</v>
      </c>
      <c r="X772">
        <v>9</v>
      </c>
      <c r="Y772">
        <v>3.5</v>
      </c>
      <c r="Z772">
        <v>24</v>
      </c>
      <c r="AA772" t="s">
        <v>50</v>
      </c>
    </row>
    <row r="773" spans="1:27" x14ac:dyDescent="0.25">
      <c r="A773" t="s">
        <v>32</v>
      </c>
      <c r="B773" t="s">
        <v>310</v>
      </c>
      <c r="C773">
        <v>3</v>
      </c>
      <c r="D773" t="s">
        <v>33</v>
      </c>
      <c r="E773" s="14" t="s">
        <v>229</v>
      </c>
      <c r="F773" s="15" t="s">
        <v>185</v>
      </c>
      <c r="G773" t="s">
        <v>77</v>
      </c>
      <c r="H773" t="s">
        <v>299</v>
      </c>
      <c r="I773" t="s">
        <v>291</v>
      </c>
      <c r="J773" t="s">
        <v>303</v>
      </c>
      <c r="K773" t="s">
        <v>304</v>
      </c>
      <c r="L773" t="s">
        <v>305</v>
      </c>
      <c r="M773" t="s">
        <v>260</v>
      </c>
      <c r="N773" t="s">
        <v>258</v>
      </c>
      <c r="Q773" t="s">
        <v>186</v>
      </c>
      <c r="R773" t="s">
        <v>423</v>
      </c>
      <c r="S773" t="s">
        <v>41</v>
      </c>
      <c r="T773" s="17" t="s">
        <v>138</v>
      </c>
      <c r="U773" t="s">
        <v>140</v>
      </c>
      <c r="V773">
        <v>1</v>
      </c>
      <c r="W773">
        <v>5.2</v>
      </c>
    </row>
    <row r="774" spans="1:27" x14ac:dyDescent="0.25">
      <c r="A774" t="s">
        <v>32</v>
      </c>
      <c r="B774" t="s">
        <v>263</v>
      </c>
      <c r="C774">
        <v>4</v>
      </c>
      <c r="D774" t="s">
        <v>33</v>
      </c>
      <c r="E774" s="14" t="s">
        <v>229</v>
      </c>
      <c r="F774" s="15" t="s">
        <v>185</v>
      </c>
      <c r="G774" t="s">
        <v>77</v>
      </c>
      <c r="H774" t="s">
        <v>300</v>
      </c>
      <c r="I774" t="s">
        <v>291</v>
      </c>
      <c r="J774" t="s">
        <v>303</v>
      </c>
      <c r="K774" t="s">
        <v>304</v>
      </c>
      <c r="L774" t="s">
        <v>305</v>
      </c>
      <c r="M774" t="s">
        <v>260</v>
      </c>
      <c r="N774" t="s">
        <v>258</v>
      </c>
      <c r="Q774" t="s">
        <v>186</v>
      </c>
      <c r="R774" t="s">
        <v>423</v>
      </c>
      <c r="S774" t="s">
        <v>41</v>
      </c>
      <c r="T774" s="17" t="s">
        <v>138</v>
      </c>
      <c r="U774" t="s">
        <v>140</v>
      </c>
      <c r="V774">
        <v>1</v>
      </c>
      <c r="W774">
        <v>5.4</v>
      </c>
    </row>
    <row r="775" spans="1:27" x14ac:dyDescent="0.25">
      <c r="A775" t="s">
        <v>32</v>
      </c>
      <c r="B775" t="s">
        <v>312</v>
      </c>
      <c r="C775">
        <v>1</v>
      </c>
      <c r="D775" t="s">
        <v>33</v>
      </c>
      <c r="E775" s="14" t="s">
        <v>228</v>
      </c>
      <c r="F775" s="15" t="s">
        <v>185</v>
      </c>
      <c r="G775" t="s">
        <v>77</v>
      </c>
      <c r="H775" t="s">
        <v>298</v>
      </c>
      <c r="I775" t="s">
        <v>291</v>
      </c>
      <c r="J775" t="s">
        <v>303</v>
      </c>
      <c r="K775" t="s">
        <v>314</v>
      </c>
      <c r="L775" t="s">
        <v>313</v>
      </c>
      <c r="M775" t="s">
        <v>315</v>
      </c>
      <c r="N775" t="s">
        <v>316</v>
      </c>
      <c r="Q775" t="s">
        <v>186</v>
      </c>
      <c r="R775" t="s">
        <v>423</v>
      </c>
      <c r="S775" t="s">
        <v>41</v>
      </c>
      <c r="T775" s="17" t="s">
        <v>138</v>
      </c>
      <c r="U775" t="s">
        <v>140</v>
      </c>
      <c r="V775">
        <v>1</v>
      </c>
      <c r="W775">
        <v>5.3</v>
      </c>
    </row>
    <row r="776" spans="1:27" x14ac:dyDescent="0.25">
      <c r="A776" t="s">
        <v>32</v>
      </c>
      <c r="B776" t="s">
        <v>312</v>
      </c>
      <c r="C776">
        <v>1</v>
      </c>
      <c r="D776" t="s">
        <v>33</v>
      </c>
      <c r="E776" s="14" t="s">
        <v>228</v>
      </c>
      <c r="F776" s="15" t="s">
        <v>185</v>
      </c>
      <c r="G776" t="s">
        <v>77</v>
      </c>
      <c r="H776" t="s">
        <v>297</v>
      </c>
      <c r="I776" t="s">
        <v>291</v>
      </c>
      <c r="J776" t="s">
        <v>303</v>
      </c>
      <c r="K776" t="s">
        <v>314</v>
      </c>
      <c r="L776" t="s">
        <v>313</v>
      </c>
      <c r="M776" t="s">
        <v>315</v>
      </c>
      <c r="N776" t="s">
        <v>316</v>
      </c>
      <c r="Q776" t="s">
        <v>186</v>
      </c>
      <c r="R776" t="s">
        <v>423</v>
      </c>
      <c r="S776" t="s">
        <v>41</v>
      </c>
      <c r="T776" s="17" t="s">
        <v>138</v>
      </c>
      <c r="U776" t="s">
        <v>140</v>
      </c>
      <c r="V776">
        <v>1</v>
      </c>
      <c r="W776">
        <v>5</v>
      </c>
    </row>
    <row r="777" spans="1:27" x14ac:dyDescent="0.25">
      <c r="A777" t="s">
        <v>32</v>
      </c>
      <c r="B777" t="s">
        <v>311</v>
      </c>
      <c r="C777">
        <v>2</v>
      </c>
      <c r="D777" t="s">
        <v>33</v>
      </c>
      <c r="E777" t="s">
        <v>55</v>
      </c>
      <c r="F777" s="15" t="s">
        <v>185</v>
      </c>
      <c r="G777" t="s">
        <v>77</v>
      </c>
      <c r="H777" t="s">
        <v>301</v>
      </c>
      <c r="I777" t="s">
        <v>291</v>
      </c>
      <c r="J777" t="s">
        <v>303</v>
      </c>
      <c r="K777" t="s">
        <v>317</v>
      </c>
      <c r="L777" t="s">
        <v>318</v>
      </c>
      <c r="M777" t="s">
        <v>149</v>
      </c>
      <c r="N777" t="s">
        <v>130</v>
      </c>
      <c r="Q777" t="s">
        <v>186</v>
      </c>
      <c r="R777" t="s">
        <v>423</v>
      </c>
      <c r="S777" t="s">
        <v>41</v>
      </c>
      <c r="T777" s="17" t="s">
        <v>138</v>
      </c>
      <c r="U777" t="s">
        <v>140</v>
      </c>
      <c r="V777">
        <v>1</v>
      </c>
      <c r="W777">
        <v>5.3</v>
      </c>
    </row>
    <row r="778" spans="1:27" x14ac:dyDescent="0.25">
      <c r="A778" t="s">
        <v>32</v>
      </c>
      <c r="B778" t="s">
        <v>243</v>
      </c>
      <c r="C778">
        <v>1</v>
      </c>
      <c r="D778" t="s">
        <v>33</v>
      </c>
      <c r="E778" s="14" t="s">
        <v>228</v>
      </c>
      <c r="F778" s="15" t="s">
        <v>185</v>
      </c>
      <c r="G778" t="s">
        <v>77</v>
      </c>
      <c r="I778" t="s">
        <v>241</v>
      </c>
      <c r="J778" t="s">
        <v>129</v>
      </c>
      <c r="K778" t="s">
        <v>200</v>
      </c>
      <c r="L778" t="s">
        <v>246</v>
      </c>
      <c r="M778" t="s">
        <v>244</v>
      </c>
      <c r="N778" t="s">
        <v>245</v>
      </c>
      <c r="Q778" t="s">
        <v>86</v>
      </c>
      <c r="R778" t="s">
        <v>412</v>
      </c>
      <c r="T778" s="17" t="s">
        <v>413</v>
      </c>
      <c r="U778" t="s">
        <v>414</v>
      </c>
      <c r="V778">
        <v>1</v>
      </c>
      <c r="Z778">
        <v>695</v>
      </c>
    </row>
    <row r="779" spans="1:27" x14ac:dyDescent="0.25">
      <c r="A779" t="s">
        <v>32</v>
      </c>
      <c r="B779" t="s">
        <v>243</v>
      </c>
      <c r="C779">
        <v>1</v>
      </c>
      <c r="D779" t="s">
        <v>33</v>
      </c>
      <c r="E779" s="14" t="s">
        <v>228</v>
      </c>
      <c r="F779" s="15" t="s">
        <v>185</v>
      </c>
      <c r="G779" t="s">
        <v>77</v>
      </c>
      <c r="I779" t="s">
        <v>241</v>
      </c>
      <c r="J779" t="s">
        <v>129</v>
      </c>
      <c r="K779" t="s">
        <v>200</v>
      </c>
      <c r="L779" t="s">
        <v>246</v>
      </c>
      <c r="M779" t="s">
        <v>244</v>
      </c>
      <c r="N779" t="s">
        <v>245</v>
      </c>
      <c r="Q779" s="12" t="s">
        <v>242</v>
      </c>
      <c r="R779" t="s">
        <v>417</v>
      </c>
      <c r="T779" s="17" t="s">
        <v>418</v>
      </c>
      <c r="U779" t="s">
        <v>142</v>
      </c>
      <c r="V779">
        <v>1</v>
      </c>
      <c r="W779">
        <v>23</v>
      </c>
      <c r="X779">
        <v>19</v>
      </c>
      <c r="Y779">
        <v>3.5</v>
      </c>
      <c r="Z779">
        <v>100</v>
      </c>
      <c r="AA779" t="s">
        <v>50</v>
      </c>
    </row>
    <row r="780" spans="1:27" x14ac:dyDescent="0.25">
      <c r="A780" t="s">
        <v>32</v>
      </c>
      <c r="B780" t="s">
        <v>243</v>
      </c>
      <c r="C780">
        <v>1</v>
      </c>
      <c r="D780" t="s">
        <v>33</v>
      </c>
      <c r="E780" s="14" t="s">
        <v>228</v>
      </c>
      <c r="F780" s="15" t="s">
        <v>185</v>
      </c>
      <c r="G780" t="s">
        <v>77</v>
      </c>
      <c r="I780" t="s">
        <v>241</v>
      </c>
      <c r="J780" t="s">
        <v>129</v>
      </c>
      <c r="K780" t="s">
        <v>200</v>
      </c>
      <c r="L780" t="s">
        <v>246</v>
      </c>
      <c r="M780" t="s">
        <v>244</v>
      </c>
      <c r="N780" t="s">
        <v>245</v>
      </c>
      <c r="Q780" t="s">
        <v>196</v>
      </c>
      <c r="R780" t="s">
        <v>416</v>
      </c>
      <c r="T780" s="17" t="s">
        <v>415</v>
      </c>
      <c r="U780" t="s">
        <v>105</v>
      </c>
      <c r="V780">
        <v>10</v>
      </c>
      <c r="W780">
        <v>7.2</v>
      </c>
      <c r="X780">
        <v>5.5</v>
      </c>
      <c r="Y780">
        <v>2.2000000000000002</v>
      </c>
      <c r="Z780">
        <v>37</v>
      </c>
      <c r="AA780" t="s">
        <v>50</v>
      </c>
    </row>
    <row r="781" spans="1:27" x14ac:dyDescent="0.25">
      <c r="A781" t="s">
        <v>32</v>
      </c>
      <c r="B781" t="s">
        <v>243</v>
      </c>
      <c r="C781">
        <v>1</v>
      </c>
      <c r="D781" t="s">
        <v>33</v>
      </c>
      <c r="E781" s="14" t="s">
        <v>228</v>
      </c>
      <c r="F781" s="15" t="s">
        <v>185</v>
      </c>
      <c r="G781" t="s">
        <v>77</v>
      </c>
      <c r="I781" t="s">
        <v>241</v>
      </c>
      <c r="J781" t="s">
        <v>129</v>
      </c>
      <c r="K781" t="s">
        <v>200</v>
      </c>
      <c r="L781" t="s">
        <v>246</v>
      </c>
      <c r="M781" t="s">
        <v>244</v>
      </c>
      <c r="N781" t="s">
        <v>245</v>
      </c>
      <c r="Q781" t="s">
        <v>37</v>
      </c>
      <c r="R781" t="s">
        <v>143</v>
      </c>
      <c r="T781" s="17" t="s">
        <v>141</v>
      </c>
      <c r="U781" t="s">
        <v>142</v>
      </c>
      <c r="V781">
        <v>42</v>
      </c>
      <c r="W781">
        <v>8.1999999999999993</v>
      </c>
      <c r="X781">
        <v>6</v>
      </c>
      <c r="Y781">
        <v>1.1000000000000001</v>
      </c>
      <c r="Z781">
        <v>68</v>
      </c>
      <c r="AA781" t="s">
        <v>38</v>
      </c>
    </row>
    <row r="782" spans="1:27" x14ac:dyDescent="0.25">
      <c r="A782" t="s">
        <v>32</v>
      </c>
      <c r="B782" t="s">
        <v>243</v>
      </c>
      <c r="C782">
        <v>1</v>
      </c>
      <c r="D782" t="s">
        <v>33</v>
      </c>
      <c r="E782" s="14" t="s">
        <v>228</v>
      </c>
      <c r="F782" s="15" t="s">
        <v>185</v>
      </c>
      <c r="G782" t="s">
        <v>77</v>
      </c>
      <c r="I782" t="s">
        <v>241</v>
      </c>
      <c r="J782" t="s">
        <v>129</v>
      </c>
      <c r="K782" t="s">
        <v>200</v>
      </c>
      <c r="L782" t="s">
        <v>246</v>
      </c>
      <c r="M782" t="s">
        <v>244</v>
      </c>
      <c r="N782" t="s">
        <v>245</v>
      </c>
      <c r="Q782" t="s">
        <v>425</v>
      </c>
      <c r="R782" t="s">
        <v>46</v>
      </c>
      <c r="T782" s="17" t="s">
        <v>302</v>
      </c>
      <c r="U782" t="s">
        <v>93</v>
      </c>
      <c r="V782">
        <v>1</v>
      </c>
      <c r="W782">
        <v>56</v>
      </c>
      <c r="Y782">
        <v>2</v>
      </c>
      <c r="Z782">
        <v>111</v>
      </c>
    </row>
    <row r="783" spans="1:27" x14ac:dyDescent="0.25">
      <c r="A783" t="s">
        <v>32</v>
      </c>
      <c r="B783" t="s">
        <v>243</v>
      </c>
      <c r="C783">
        <v>2</v>
      </c>
      <c r="D783" t="s">
        <v>33</v>
      </c>
      <c r="E783" s="14" t="s">
        <v>229</v>
      </c>
      <c r="F783" s="15" t="s">
        <v>185</v>
      </c>
      <c r="G783" t="s">
        <v>77</v>
      </c>
      <c r="I783" t="s">
        <v>241</v>
      </c>
      <c r="J783" t="s">
        <v>129</v>
      </c>
      <c r="K783" t="s">
        <v>200</v>
      </c>
      <c r="L783" t="s">
        <v>246</v>
      </c>
      <c r="M783" t="s">
        <v>248</v>
      </c>
      <c r="N783" t="s">
        <v>247</v>
      </c>
      <c r="Q783" t="s">
        <v>86</v>
      </c>
      <c r="R783" t="s">
        <v>412</v>
      </c>
      <c r="T783" s="17" t="s">
        <v>413</v>
      </c>
      <c r="U783" t="s">
        <v>414</v>
      </c>
      <c r="Z783">
        <v>1186</v>
      </c>
    </row>
    <row r="784" spans="1:27" x14ac:dyDescent="0.25">
      <c r="A784" t="s">
        <v>32</v>
      </c>
      <c r="B784" t="s">
        <v>243</v>
      </c>
      <c r="C784">
        <v>2</v>
      </c>
      <c r="D784" t="s">
        <v>33</v>
      </c>
      <c r="E784" s="14" t="s">
        <v>229</v>
      </c>
      <c r="F784" s="15" t="s">
        <v>185</v>
      </c>
      <c r="G784" t="s">
        <v>77</v>
      </c>
      <c r="I784" t="s">
        <v>241</v>
      </c>
      <c r="J784" t="s">
        <v>129</v>
      </c>
      <c r="K784" t="s">
        <v>200</v>
      </c>
      <c r="L784" t="s">
        <v>246</v>
      </c>
      <c r="M784" t="s">
        <v>248</v>
      </c>
      <c r="N784" t="s">
        <v>247</v>
      </c>
      <c r="Q784" t="s">
        <v>37</v>
      </c>
      <c r="R784" t="s">
        <v>143</v>
      </c>
      <c r="T784" s="17" t="s">
        <v>141</v>
      </c>
      <c r="U784" t="s">
        <v>142</v>
      </c>
      <c r="V784">
        <v>1</v>
      </c>
      <c r="W784">
        <v>25</v>
      </c>
      <c r="X784">
        <v>21.5</v>
      </c>
      <c r="Y784">
        <v>4.5</v>
      </c>
      <c r="Z784">
        <v>146</v>
      </c>
    </row>
    <row r="785" spans="1:26" x14ac:dyDescent="0.25">
      <c r="A785" t="s">
        <v>32</v>
      </c>
      <c r="B785" t="s">
        <v>243</v>
      </c>
      <c r="C785">
        <v>2</v>
      </c>
      <c r="D785" t="s">
        <v>33</v>
      </c>
      <c r="E785" s="14" t="s">
        <v>229</v>
      </c>
      <c r="F785" s="15" t="s">
        <v>185</v>
      </c>
      <c r="G785" t="s">
        <v>77</v>
      </c>
      <c r="I785" t="s">
        <v>241</v>
      </c>
      <c r="J785" t="s">
        <v>129</v>
      </c>
      <c r="K785" t="s">
        <v>200</v>
      </c>
      <c r="L785" t="s">
        <v>246</v>
      </c>
      <c r="M785" t="s">
        <v>248</v>
      </c>
      <c r="N785" t="s">
        <v>247</v>
      </c>
      <c r="Q785" t="s">
        <v>37</v>
      </c>
      <c r="R785" t="s">
        <v>143</v>
      </c>
      <c r="T785" s="17" t="s">
        <v>141</v>
      </c>
      <c r="U785" t="s">
        <v>142</v>
      </c>
      <c r="V785">
        <v>1</v>
      </c>
      <c r="W785">
        <v>18.100000000000001</v>
      </c>
      <c r="X785">
        <v>15</v>
      </c>
      <c r="Y785">
        <v>2.5</v>
      </c>
      <c r="Z785">
        <v>50</v>
      </c>
    </row>
    <row r="786" spans="1:26" x14ac:dyDescent="0.25">
      <c r="A786" t="s">
        <v>32</v>
      </c>
      <c r="B786" t="s">
        <v>243</v>
      </c>
      <c r="C786">
        <v>2</v>
      </c>
      <c r="D786" t="s">
        <v>33</v>
      </c>
      <c r="E786" s="14" t="s">
        <v>229</v>
      </c>
      <c r="F786" s="15" t="s">
        <v>185</v>
      </c>
      <c r="G786" t="s">
        <v>77</v>
      </c>
      <c r="I786" t="s">
        <v>241</v>
      </c>
      <c r="J786" t="s">
        <v>129</v>
      </c>
      <c r="K786" t="s">
        <v>200</v>
      </c>
      <c r="L786" t="s">
        <v>246</v>
      </c>
      <c r="M786" t="s">
        <v>248</v>
      </c>
      <c r="N786" t="s">
        <v>247</v>
      </c>
      <c r="Q786" t="s">
        <v>47</v>
      </c>
      <c r="R786" t="s">
        <v>94</v>
      </c>
      <c r="T786" s="17" t="s">
        <v>96</v>
      </c>
      <c r="U786" t="s">
        <v>95</v>
      </c>
      <c r="V786">
        <v>2</v>
      </c>
      <c r="W786">
        <v>11</v>
      </c>
      <c r="X786">
        <v>8.6</v>
      </c>
      <c r="Y786">
        <v>2.4</v>
      </c>
      <c r="Z786">
        <v>13</v>
      </c>
    </row>
    <row r="787" spans="1:26" x14ac:dyDescent="0.25">
      <c r="A787" t="s">
        <v>32</v>
      </c>
      <c r="B787" t="s">
        <v>243</v>
      </c>
      <c r="C787">
        <v>2</v>
      </c>
      <c r="D787" t="s">
        <v>33</v>
      </c>
      <c r="E787" s="14" t="s">
        <v>229</v>
      </c>
      <c r="F787" s="15" t="s">
        <v>185</v>
      </c>
      <c r="G787" t="s">
        <v>77</v>
      </c>
      <c r="I787" t="s">
        <v>241</v>
      </c>
      <c r="J787" t="s">
        <v>129</v>
      </c>
      <c r="K787" t="s">
        <v>200</v>
      </c>
      <c r="L787" t="s">
        <v>246</v>
      </c>
      <c r="M787" t="s">
        <v>248</v>
      </c>
      <c r="N787" t="s">
        <v>247</v>
      </c>
      <c r="Q787" t="s">
        <v>196</v>
      </c>
      <c r="R787" t="s">
        <v>359</v>
      </c>
      <c r="T787" s="17" t="s">
        <v>426</v>
      </c>
      <c r="U787" t="s">
        <v>105</v>
      </c>
      <c r="V787">
        <v>1</v>
      </c>
      <c r="W787">
        <v>8.5</v>
      </c>
      <c r="X787">
        <v>7</v>
      </c>
      <c r="Y787">
        <v>2.5</v>
      </c>
      <c r="Z787">
        <v>8</v>
      </c>
    </row>
    <row r="788" spans="1:26" x14ac:dyDescent="0.25">
      <c r="A788" t="s">
        <v>32</v>
      </c>
      <c r="B788" t="s">
        <v>243</v>
      </c>
      <c r="C788">
        <v>2</v>
      </c>
      <c r="D788" t="s">
        <v>33</v>
      </c>
      <c r="E788" s="14" t="s">
        <v>229</v>
      </c>
      <c r="F788" s="15" t="s">
        <v>185</v>
      </c>
      <c r="G788" t="s">
        <v>77</v>
      </c>
      <c r="I788" t="s">
        <v>241</v>
      </c>
      <c r="J788" t="s">
        <v>129</v>
      </c>
      <c r="K788" t="s">
        <v>200</v>
      </c>
      <c r="L788" t="s">
        <v>246</v>
      </c>
      <c r="M788" t="s">
        <v>248</v>
      </c>
      <c r="N788" t="s">
        <v>247</v>
      </c>
      <c r="Q788" t="s">
        <v>37</v>
      </c>
      <c r="R788" t="s">
        <v>143</v>
      </c>
      <c r="T788" s="17" t="s">
        <v>141</v>
      </c>
      <c r="U788" t="s">
        <v>142</v>
      </c>
      <c r="V788">
        <v>22</v>
      </c>
      <c r="W788">
        <v>8.6999999999999993</v>
      </c>
      <c r="X788">
        <v>6.5</v>
      </c>
      <c r="Y788">
        <v>1.2</v>
      </c>
      <c r="Z788">
        <v>6</v>
      </c>
    </row>
    <row r="789" spans="1:26" x14ac:dyDescent="0.25">
      <c r="A789" t="s">
        <v>32</v>
      </c>
      <c r="B789" t="s">
        <v>243</v>
      </c>
      <c r="C789">
        <v>2</v>
      </c>
      <c r="D789" t="s">
        <v>33</v>
      </c>
      <c r="E789" s="14" t="s">
        <v>229</v>
      </c>
      <c r="F789" s="15" t="s">
        <v>185</v>
      </c>
      <c r="G789" t="s">
        <v>77</v>
      </c>
      <c r="I789" t="s">
        <v>241</v>
      </c>
      <c r="J789" t="s">
        <v>129</v>
      </c>
      <c r="K789" t="s">
        <v>200</v>
      </c>
      <c r="L789" t="s">
        <v>246</v>
      </c>
      <c r="M789" t="s">
        <v>248</v>
      </c>
      <c r="N789" t="s">
        <v>247</v>
      </c>
      <c r="Q789" t="s">
        <v>425</v>
      </c>
      <c r="R789" t="s">
        <v>46</v>
      </c>
      <c r="T789" s="17" t="s">
        <v>302</v>
      </c>
      <c r="U789" t="s">
        <v>93</v>
      </c>
      <c r="V789">
        <v>1</v>
      </c>
      <c r="W789">
        <v>48</v>
      </c>
      <c r="Y789">
        <v>2.1</v>
      </c>
      <c r="Z789">
        <v>88</v>
      </c>
    </row>
    <row r="790" spans="1:26" x14ac:dyDescent="0.25">
      <c r="A790" t="s">
        <v>32</v>
      </c>
      <c r="B790" t="s">
        <v>243</v>
      </c>
      <c r="C790">
        <v>3</v>
      </c>
      <c r="D790" t="s">
        <v>33</v>
      </c>
      <c r="E790" s="14" t="s">
        <v>229</v>
      </c>
      <c r="F790" s="15" t="s">
        <v>185</v>
      </c>
      <c r="G790" t="s">
        <v>77</v>
      </c>
      <c r="I790" t="s">
        <v>241</v>
      </c>
      <c r="J790" t="s">
        <v>129</v>
      </c>
      <c r="K790" t="s">
        <v>200</v>
      </c>
      <c r="L790" t="s">
        <v>246</v>
      </c>
      <c r="M790" t="s">
        <v>250</v>
      </c>
      <c r="N790" t="s">
        <v>249</v>
      </c>
      <c r="Q790" t="s">
        <v>86</v>
      </c>
      <c r="R790" t="s">
        <v>412</v>
      </c>
      <c r="T790" s="17" t="s">
        <v>413</v>
      </c>
      <c r="U790" t="s">
        <v>414</v>
      </c>
      <c r="Z790">
        <v>993</v>
      </c>
    </row>
    <row r="791" spans="1:26" x14ac:dyDescent="0.25">
      <c r="A791" t="s">
        <v>32</v>
      </c>
      <c r="B791" t="s">
        <v>243</v>
      </c>
      <c r="C791">
        <v>3</v>
      </c>
      <c r="D791" t="s">
        <v>33</v>
      </c>
      <c r="E791" s="14" t="s">
        <v>227</v>
      </c>
      <c r="F791" s="15" t="s">
        <v>185</v>
      </c>
      <c r="G791" t="s">
        <v>77</v>
      </c>
      <c r="I791" t="s">
        <v>241</v>
      </c>
      <c r="J791" t="s">
        <v>129</v>
      </c>
      <c r="K791" t="s">
        <v>200</v>
      </c>
      <c r="L791" t="s">
        <v>246</v>
      </c>
      <c r="M791" t="s">
        <v>250</v>
      </c>
      <c r="N791" t="s">
        <v>249</v>
      </c>
      <c r="Q791" t="s">
        <v>196</v>
      </c>
      <c r="R791" t="s">
        <v>416</v>
      </c>
      <c r="T791" s="17" t="s">
        <v>415</v>
      </c>
      <c r="U791" t="s">
        <v>105</v>
      </c>
      <c r="V791">
        <v>1</v>
      </c>
      <c r="W791">
        <v>9.5</v>
      </c>
      <c r="X791">
        <v>8</v>
      </c>
      <c r="Y791">
        <v>3.4</v>
      </c>
      <c r="Z791">
        <v>16</v>
      </c>
    </row>
    <row r="792" spans="1:26" x14ac:dyDescent="0.25">
      <c r="A792" t="s">
        <v>32</v>
      </c>
      <c r="B792" t="s">
        <v>243</v>
      </c>
      <c r="C792">
        <v>3</v>
      </c>
      <c r="D792" t="s">
        <v>33</v>
      </c>
      <c r="E792" s="14" t="s">
        <v>227</v>
      </c>
      <c r="F792" s="15" t="s">
        <v>185</v>
      </c>
      <c r="G792" t="s">
        <v>77</v>
      </c>
      <c r="I792" t="s">
        <v>241</v>
      </c>
      <c r="J792" t="s">
        <v>129</v>
      </c>
      <c r="K792" t="s">
        <v>200</v>
      </c>
      <c r="L792" t="s">
        <v>246</v>
      </c>
      <c r="M792" t="s">
        <v>250</v>
      </c>
      <c r="N792" t="s">
        <v>249</v>
      </c>
      <c r="Q792" t="s">
        <v>196</v>
      </c>
      <c r="R792" t="s">
        <v>416</v>
      </c>
      <c r="T792" s="17" t="s">
        <v>415</v>
      </c>
      <c r="U792" t="s">
        <v>105</v>
      </c>
      <c r="V792">
        <v>1</v>
      </c>
      <c r="W792">
        <v>8.6</v>
      </c>
      <c r="X792">
        <v>7</v>
      </c>
      <c r="Y792">
        <v>3</v>
      </c>
      <c r="Z792">
        <v>11</v>
      </c>
    </row>
    <row r="793" spans="1:26" x14ac:dyDescent="0.25">
      <c r="A793" t="s">
        <v>32</v>
      </c>
      <c r="B793" t="s">
        <v>243</v>
      </c>
      <c r="C793">
        <v>3</v>
      </c>
      <c r="D793" t="s">
        <v>33</v>
      </c>
      <c r="E793" s="14" t="s">
        <v>227</v>
      </c>
      <c r="F793" s="15" t="s">
        <v>185</v>
      </c>
      <c r="G793" t="s">
        <v>77</v>
      </c>
      <c r="I793" t="s">
        <v>241</v>
      </c>
      <c r="J793" t="s">
        <v>129</v>
      </c>
      <c r="K793" t="s">
        <v>200</v>
      </c>
      <c r="L793" t="s">
        <v>246</v>
      </c>
      <c r="M793" t="s">
        <v>250</v>
      </c>
      <c r="N793" t="s">
        <v>249</v>
      </c>
      <c r="Q793" t="s">
        <v>196</v>
      </c>
      <c r="R793" t="s">
        <v>416</v>
      </c>
      <c r="T793" s="17" t="s">
        <v>415</v>
      </c>
      <c r="U793" t="s">
        <v>105</v>
      </c>
      <c r="V793">
        <v>1</v>
      </c>
      <c r="W793">
        <v>6.2</v>
      </c>
      <c r="X793">
        <v>5</v>
      </c>
      <c r="Y793">
        <v>2</v>
      </c>
      <c r="Z793">
        <v>4</v>
      </c>
    </row>
    <row r="794" spans="1:26" x14ac:dyDescent="0.25">
      <c r="A794" t="s">
        <v>32</v>
      </c>
      <c r="B794" t="s">
        <v>243</v>
      </c>
      <c r="C794">
        <v>3</v>
      </c>
      <c r="D794" t="s">
        <v>33</v>
      </c>
      <c r="E794" s="14" t="s">
        <v>227</v>
      </c>
      <c r="F794" s="15" t="s">
        <v>185</v>
      </c>
      <c r="G794" t="s">
        <v>77</v>
      </c>
      <c r="I794" t="s">
        <v>241</v>
      </c>
      <c r="J794" t="s">
        <v>129</v>
      </c>
      <c r="K794" t="s">
        <v>200</v>
      </c>
      <c r="L794" t="s">
        <v>246</v>
      </c>
      <c r="M794" t="s">
        <v>250</v>
      </c>
      <c r="N794" t="s">
        <v>249</v>
      </c>
      <c r="Q794" s="12" t="s">
        <v>242</v>
      </c>
      <c r="R794" t="s">
        <v>417</v>
      </c>
      <c r="T794" s="17" t="s">
        <v>418</v>
      </c>
      <c r="U794" t="s">
        <v>142</v>
      </c>
      <c r="V794">
        <v>1</v>
      </c>
      <c r="W794">
        <v>19.399999999999999</v>
      </c>
      <c r="X794">
        <v>16</v>
      </c>
      <c r="Y794">
        <v>3.4</v>
      </c>
      <c r="Z794">
        <v>60</v>
      </c>
    </row>
    <row r="795" spans="1:26" x14ac:dyDescent="0.25">
      <c r="A795" t="s">
        <v>32</v>
      </c>
      <c r="B795" t="s">
        <v>243</v>
      </c>
      <c r="C795">
        <v>3</v>
      </c>
      <c r="D795" t="s">
        <v>33</v>
      </c>
      <c r="E795" s="14" t="s">
        <v>227</v>
      </c>
      <c r="F795" s="15" t="s">
        <v>185</v>
      </c>
      <c r="G795" t="s">
        <v>77</v>
      </c>
      <c r="I795" t="s">
        <v>241</v>
      </c>
      <c r="J795" t="s">
        <v>129</v>
      </c>
      <c r="K795" t="s">
        <v>200</v>
      </c>
      <c r="L795" t="s">
        <v>246</v>
      </c>
      <c r="M795" t="s">
        <v>250</v>
      </c>
      <c r="N795" t="s">
        <v>249</v>
      </c>
      <c r="Q795" t="s">
        <v>37</v>
      </c>
      <c r="R795" t="s">
        <v>143</v>
      </c>
      <c r="T795" s="17" t="s">
        <v>141</v>
      </c>
      <c r="U795" t="s">
        <v>142</v>
      </c>
      <c r="V795">
        <v>1</v>
      </c>
      <c r="W795">
        <v>7.3</v>
      </c>
      <c r="X795">
        <v>5.5</v>
      </c>
      <c r="Y795">
        <v>1.1000000000000001</v>
      </c>
      <c r="Z795">
        <v>72</v>
      </c>
    </row>
    <row r="796" spans="1:26" x14ac:dyDescent="0.25">
      <c r="A796" t="s">
        <v>32</v>
      </c>
      <c r="B796" t="s">
        <v>243</v>
      </c>
      <c r="C796">
        <v>3</v>
      </c>
      <c r="D796" t="s">
        <v>33</v>
      </c>
      <c r="E796" s="14" t="s">
        <v>227</v>
      </c>
      <c r="F796" s="15" t="s">
        <v>185</v>
      </c>
      <c r="G796" t="s">
        <v>77</v>
      </c>
      <c r="I796" t="s">
        <v>241</v>
      </c>
      <c r="J796" t="s">
        <v>129</v>
      </c>
      <c r="K796" t="s">
        <v>200</v>
      </c>
      <c r="L796" t="s">
        <v>246</v>
      </c>
      <c r="M796" t="s">
        <v>250</v>
      </c>
      <c r="N796" t="s">
        <v>249</v>
      </c>
      <c r="Q796" t="s">
        <v>85</v>
      </c>
      <c r="R796" t="s">
        <v>100</v>
      </c>
      <c r="T796" s="17" t="s">
        <v>91</v>
      </c>
      <c r="U796" t="s">
        <v>92</v>
      </c>
      <c r="V796">
        <v>1</v>
      </c>
      <c r="W796">
        <v>5</v>
      </c>
      <c r="X796">
        <v>3.5</v>
      </c>
      <c r="Y796">
        <v>4</v>
      </c>
      <c r="Z796">
        <v>227</v>
      </c>
    </row>
    <row r="797" spans="1:26" x14ac:dyDescent="0.25">
      <c r="A797" t="s">
        <v>32</v>
      </c>
      <c r="B797" t="s">
        <v>243</v>
      </c>
      <c r="C797">
        <v>3</v>
      </c>
      <c r="D797" t="s">
        <v>33</v>
      </c>
      <c r="E797" s="14" t="s">
        <v>227</v>
      </c>
      <c r="F797" s="15" t="s">
        <v>185</v>
      </c>
      <c r="G797" t="s">
        <v>77</v>
      </c>
      <c r="I797" t="s">
        <v>241</v>
      </c>
      <c r="J797" t="s">
        <v>129</v>
      </c>
      <c r="K797" t="s">
        <v>200</v>
      </c>
      <c r="L797" t="s">
        <v>246</v>
      </c>
      <c r="M797" t="s">
        <v>250</v>
      </c>
      <c r="N797" t="s">
        <v>249</v>
      </c>
      <c r="Q797" t="s">
        <v>425</v>
      </c>
      <c r="R797" t="s">
        <v>46</v>
      </c>
      <c r="T797" s="17" t="s">
        <v>302</v>
      </c>
      <c r="U797" t="s">
        <v>93</v>
      </c>
      <c r="V797">
        <v>1</v>
      </c>
      <c r="W797">
        <v>54</v>
      </c>
      <c r="Y797">
        <v>2.5</v>
      </c>
      <c r="Z797">
        <v>106</v>
      </c>
    </row>
    <row r="798" spans="1:26" x14ac:dyDescent="0.25">
      <c r="A798" t="s">
        <v>32</v>
      </c>
      <c r="B798" t="s">
        <v>243</v>
      </c>
      <c r="C798">
        <v>4</v>
      </c>
      <c r="D798" t="s">
        <v>33</v>
      </c>
      <c r="E798" s="14" t="s">
        <v>226</v>
      </c>
      <c r="F798" s="15" t="s">
        <v>185</v>
      </c>
      <c r="G798" t="s">
        <v>77</v>
      </c>
      <c r="I798" t="s">
        <v>241</v>
      </c>
      <c r="J798" t="s">
        <v>129</v>
      </c>
      <c r="K798" t="s">
        <v>200</v>
      </c>
      <c r="L798" t="s">
        <v>246</v>
      </c>
      <c r="M798" t="s">
        <v>251</v>
      </c>
      <c r="N798" t="s">
        <v>108</v>
      </c>
      <c r="Q798" t="s">
        <v>86</v>
      </c>
      <c r="R798" t="s">
        <v>412</v>
      </c>
      <c r="T798" s="17" t="s">
        <v>413</v>
      </c>
      <c r="U798" t="s">
        <v>414</v>
      </c>
      <c r="Z798">
        <v>449</v>
      </c>
    </row>
    <row r="799" spans="1:26" x14ac:dyDescent="0.25">
      <c r="A799" t="s">
        <v>32</v>
      </c>
      <c r="B799" t="s">
        <v>243</v>
      </c>
      <c r="C799">
        <v>4</v>
      </c>
      <c r="D799" t="s">
        <v>33</v>
      </c>
      <c r="E799" s="14" t="s">
        <v>226</v>
      </c>
      <c r="F799" s="15" t="s">
        <v>185</v>
      </c>
      <c r="G799" t="s">
        <v>77</v>
      </c>
      <c r="I799" t="s">
        <v>241</v>
      </c>
      <c r="J799" t="s">
        <v>129</v>
      </c>
      <c r="K799" t="s">
        <v>200</v>
      </c>
      <c r="L799" t="s">
        <v>246</v>
      </c>
      <c r="M799" t="s">
        <v>251</v>
      </c>
      <c r="N799" t="s">
        <v>108</v>
      </c>
      <c r="Q799" t="s">
        <v>196</v>
      </c>
      <c r="R799" t="s">
        <v>359</v>
      </c>
      <c r="T799" s="17" t="s">
        <v>426</v>
      </c>
      <c r="U799" t="s">
        <v>105</v>
      </c>
      <c r="V799">
        <v>3</v>
      </c>
      <c r="W799">
        <v>7</v>
      </c>
      <c r="X799">
        <v>5.5</v>
      </c>
      <c r="Y799">
        <v>2.2999999999999998</v>
      </c>
      <c r="Z799">
        <v>6</v>
      </c>
    </row>
    <row r="800" spans="1:26" x14ac:dyDescent="0.25">
      <c r="A800" t="s">
        <v>32</v>
      </c>
      <c r="B800" t="s">
        <v>243</v>
      </c>
      <c r="C800">
        <v>4</v>
      </c>
      <c r="D800" t="s">
        <v>33</v>
      </c>
      <c r="E800" s="14" t="s">
        <v>226</v>
      </c>
      <c r="F800" s="15" t="s">
        <v>185</v>
      </c>
      <c r="G800" t="s">
        <v>77</v>
      </c>
      <c r="I800" t="s">
        <v>241</v>
      </c>
      <c r="J800" t="s">
        <v>129</v>
      </c>
      <c r="K800" t="s">
        <v>200</v>
      </c>
      <c r="L800" t="s">
        <v>246</v>
      </c>
      <c r="M800" t="s">
        <v>251</v>
      </c>
      <c r="N800" t="s">
        <v>108</v>
      </c>
      <c r="Q800" t="s">
        <v>196</v>
      </c>
      <c r="R800" t="s">
        <v>359</v>
      </c>
      <c r="T800" s="17" t="s">
        <v>426</v>
      </c>
      <c r="U800" t="s">
        <v>105</v>
      </c>
      <c r="V800">
        <v>7</v>
      </c>
      <c r="W800">
        <v>5</v>
      </c>
      <c r="X800">
        <v>4</v>
      </c>
      <c r="Y800">
        <v>1.1000000000000001</v>
      </c>
      <c r="Z800">
        <v>3</v>
      </c>
    </row>
    <row r="801" spans="1:27" x14ac:dyDescent="0.25">
      <c r="A801" t="s">
        <v>32</v>
      </c>
      <c r="B801" t="s">
        <v>243</v>
      </c>
      <c r="C801">
        <v>4</v>
      </c>
      <c r="D801" t="s">
        <v>33</v>
      </c>
      <c r="E801" s="14" t="s">
        <v>226</v>
      </c>
      <c r="F801" s="15" t="s">
        <v>185</v>
      </c>
      <c r="G801" t="s">
        <v>77</v>
      </c>
      <c r="I801" t="s">
        <v>241</v>
      </c>
      <c r="J801" t="s">
        <v>129</v>
      </c>
      <c r="K801" t="s">
        <v>200</v>
      </c>
      <c r="L801" t="s">
        <v>246</v>
      </c>
      <c r="M801" t="s">
        <v>251</v>
      </c>
      <c r="N801" t="s">
        <v>108</v>
      </c>
      <c r="Q801" t="s">
        <v>37</v>
      </c>
      <c r="R801" t="s">
        <v>143</v>
      </c>
      <c r="T801" s="17" t="s">
        <v>141</v>
      </c>
      <c r="U801" t="s">
        <v>142</v>
      </c>
      <c r="V801">
        <v>104</v>
      </c>
      <c r="W801">
        <v>9</v>
      </c>
      <c r="X801">
        <v>6.5</v>
      </c>
      <c r="Y801">
        <v>1.5</v>
      </c>
      <c r="Z801">
        <v>36</v>
      </c>
    </row>
    <row r="802" spans="1:27" x14ac:dyDescent="0.25">
      <c r="A802" t="s">
        <v>32</v>
      </c>
      <c r="B802" t="s">
        <v>243</v>
      </c>
      <c r="C802">
        <v>4</v>
      </c>
      <c r="D802" t="s">
        <v>33</v>
      </c>
      <c r="E802" s="14" t="s">
        <v>226</v>
      </c>
      <c r="F802" s="15" t="s">
        <v>185</v>
      </c>
      <c r="G802" t="s">
        <v>77</v>
      </c>
      <c r="I802" t="s">
        <v>241</v>
      </c>
      <c r="J802" t="s">
        <v>129</v>
      </c>
      <c r="K802" t="s">
        <v>200</v>
      </c>
      <c r="L802" t="s">
        <v>246</v>
      </c>
      <c r="M802" t="s">
        <v>251</v>
      </c>
      <c r="N802" t="s">
        <v>108</v>
      </c>
      <c r="Q802" t="s">
        <v>425</v>
      </c>
      <c r="R802" t="s">
        <v>46</v>
      </c>
      <c r="T802" s="17" t="s">
        <v>302</v>
      </c>
      <c r="U802" t="s">
        <v>93</v>
      </c>
      <c r="V802">
        <v>1</v>
      </c>
      <c r="W802">
        <v>42</v>
      </c>
      <c r="Y802">
        <v>1.5</v>
      </c>
      <c r="Z802">
        <v>70</v>
      </c>
    </row>
    <row r="803" spans="1:27" x14ac:dyDescent="0.25">
      <c r="A803" t="s">
        <v>32</v>
      </c>
      <c r="B803" t="s">
        <v>252</v>
      </c>
      <c r="C803">
        <v>3</v>
      </c>
      <c r="D803" t="s">
        <v>33</v>
      </c>
      <c r="E803" s="14" t="s">
        <v>227</v>
      </c>
      <c r="F803" s="15" t="s">
        <v>185</v>
      </c>
      <c r="G803" t="s">
        <v>76</v>
      </c>
      <c r="I803" t="s">
        <v>241</v>
      </c>
      <c r="J803" t="s">
        <v>129</v>
      </c>
      <c r="K803" t="s">
        <v>265</v>
      </c>
      <c r="L803" t="s">
        <v>266</v>
      </c>
      <c r="M803" t="s">
        <v>261</v>
      </c>
      <c r="N803" t="s">
        <v>257</v>
      </c>
      <c r="Q803" t="s">
        <v>86</v>
      </c>
      <c r="R803" t="s">
        <v>412</v>
      </c>
      <c r="T803" s="17" t="s">
        <v>413</v>
      </c>
      <c r="U803" t="s">
        <v>414</v>
      </c>
      <c r="Z803">
        <v>748</v>
      </c>
    </row>
    <row r="804" spans="1:27" x14ac:dyDescent="0.25">
      <c r="A804" t="s">
        <v>32</v>
      </c>
      <c r="B804" t="s">
        <v>252</v>
      </c>
      <c r="C804">
        <v>3</v>
      </c>
      <c r="D804" t="s">
        <v>33</v>
      </c>
      <c r="E804" s="14" t="s">
        <v>227</v>
      </c>
      <c r="F804" s="15" t="s">
        <v>185</v>
      </c>
      <c r="G804" t="s">
        <v>76</v>
      </c>
      <c r="I804" t="s">
        <v>241</v>
      </c>
      <c r="J804" t="s">
        <v>129</v>
      </c>
      <c r="K804" t="s">
        <v>265</v>
      </c>
      <c r="L804" t="s">
        <v>266</v>
      </c>
      <c r="M804" t="s">
        <v>261</v>
      </c>
      <c r="N804" t="s">
        <v>257</v>
      </c>
      <c r="Q804" t="s">
        <v>49</v>
      </c>
      <c r="R804" t="s">
        <v>97</v>
      </c>
      <c r="T804" s="17" t="s">
        <v>98</v>
      </c>
      <c r="U804" t="s">
        <v>145</v>
      </c>
      <c r="V804">
        <v>1</v>
      </c>
      <c r="W804">
        <v>22</v>
      </c>
      <c r="X804">
        <v>17.3</v>
      </c>
      <c r="Y804">
        <v>3.5</v>
      </c>
      <c r="Z804">
        <v>99</v>
      </c>
      <c r="AA804" t="s">
        <v>50</v>
      </c>
    </row>
    <row r="805" spans="1:27" x14ac:dyDescent="0.25">
      <c r="A805" t="s">
        <v>32</v>
      </c>
      <c r="B805" t="s">
        <v>252</v>
      </c>
      <c r="C805">
        <v>3</v>
      </c>
      <c r="D805" t="s">
        <v>33</v>
      </c>
      <c r="E805" s="14" t="s">
        <v>227</v>
      </c>
      <c r="F805" s="15" t="s">
        <v>185</v>
      </c>
      <c r="G805" t="s">
        <v>76</v>
      </c>
      <c r="I805" t="s">
        <v>241</v>
      </c>
      <c r="J805" t="s">
        <v>129</v>
      </c>
      <c r="K805" t="s">
        <v>265</v>
      </c>
      <c r="L805" t="s">
        <v>266</v>
      </c>
      <c r="M805" t="s">
        <v>261</v>
      </c>
      <c r="N805" t="s">
        <v>257</v>
      </c>
      <c r="Q805" t="s">
        <v>196</v>
      </c>
      <c r="R805" t="s">
        <v>359</v>
      </c>
      <c r="T805" s="17" t="s">
        <v>426</v>
      </c>
      <c r="U805" t="s">
        <v>105</v>
      </c>
      <c r="V805">
        <v>1</v>
      </c>
      <c r="W805">
        <v>6.5</v>
      </c>
      <c r="X805">
        <v>5.2</v>
      </c>
      <c r="Y805">
        <v>2</v>
      </c>
      <c r="Z805">
        <v>5</v>
      </c>
      <c r="AA805" t="s">
        <v>50</v>
      </c>
    </row>
    <row r="806" spans="1:27" x14ac:dyDescent="0.25">
      <c r="A806" t="s">
        <v>32</v>
      </c>
      <c r="B806" t="s">
        <v>252</v>
      </c>
      <c r="C806">
        <v>3</v>
      </c>
      <c r="D806" t="s">
        <v>33</v>
      </c>
      <c r="E806" s="14" t="s">
        <v>227</v>
      </c>
      <c r="F806" s="15" t="s">
        <v>185</v>
      </c>
      <c r="G806" t="s">
        <v>76</v>
      </c>
      <c r="I806" t="s">
        <v>241</v>
      </c>
      <c r="J806" t="s">
        <v>129</v>
      </c>
      <c r="K806" t="s">
        <v>265</v>
      </c>
      <c r="L806" t="s">
        <v>266</v>
      </c>
      <c r="M806" t="s">
        <v>261</v>
      </c>
      <c r="N806" t="s">
        <v>257</v>
      </c>
      <c r="Q806" t="s">
        <v>47</v>
      </c>
      <c r="R806" t="s">
        <v>94</v>
      </c>
      <c r="T806" s="17" t="s">
        <v>96</v>
      </c>
      <c r="U806" t="s">
        <v>95</v>
      </c>
      <c r="V806">
        <v>1</v>
      </c>
      <c r="W806">
        <v>6.8</v>
      </c>
      <c r="X806">
        <v>5</v>
      </c>
      <c r="Y806">
        <v>1.5</v>
      </c>
      <c r="Z806">
        <v>3</v>
      </c>
      <c r="AA806" t="s">
        <v>50</v>
      </c>
    </row>
    <row r="807" spans="1:27" x14ac:dyDescent="0.25">
      <c r="A807" t="s">
        <v>32</v>
      </c>
      <c r="B807" t="s">
        <v>252</v>
      </c>
      <c r="C807">
        <v>3</v>
      </c>
      <c r="D807" t="s">
        <v>33</v>
      </c>
      <c r="E807" s="14" t="s">
        <v>227</v>
      </c>
      <c r="F807" s="15" t="s">
        <v>185</v>
      </c>
      <c r="G807" t="s">
        <v>76</v>
      </c>
      <c r="I807" t="s">
        <v>241</v>
      </c>
      <c r="J807" t="s">
        <v>129</v>
      </c>
      <c r="K807" t="s">
        <v>265</v>
      </c>
      <c r="L807" t="s">
        <v>266</v>
      </c>
      <c r="M807" t="s">
        <v>261</v>
      </c>
      <c r="N807" t="s">
        <v>257</v>
      </c>
      <c r="Q807" t="s">
        <v>242</v>
      </c>
      <c r="R807" t="s">
        <v>417</v>
      </c>
      <c r="T807" s="17" t="s">
        <v>418</v>
      </c>
      <c r="U807" t="s">
        <v>142</v>
      </c>
      <c r="V807">
        <v>1</v>
      </c>
      <c r="W807">
        <v>6.8</v>
      </c>
      <c r="X807">
        <v>5</v>
      </c>
      <c r="Y807">
        <v>1.5</v>
      </c>
      <c r="Z807">
        <v>3</v>
      </c>
      <c r="AA807" t="s">
        <v>50</v>
      </c>
    </row>
    <row r="808" spans="1:27" x14ac:dyDescent="0.25">
      <c r="A808" t="s">
        <v>32</v>
      </c>
      <c r="B808" t="s">
        <v>252</v>
      </c>
      <c r="C808">
        <v>3</v>
      </c>
      <c r="D808" t="s">
        <v>33</v>
      </c>
      <c r="E808" s="14" t="s">
        <v>227</v>
      </c>
      <c r="F808" s="15" t="s">
        <v>185</v>
      </c>
      <c r="G808" t="s">
        <v>76</v>
      </c>
      <c r="I808" t="s">
        <v>241</v>
      </c>
      <c r="J808" t="s">
        <v>129</v>
      </c>
      <c r="K808" t="s">
        <v>265</v>
      </c>
      <c r="L808" t="s">
        <v>266</v>
      </c>
      <c r="M808" t="s">
        <v>261</v>
      </c>
      <c r="N808" t="s">
        <v>257</v>
      </c>
      <c r="Q808" t="s">
        <v>242</v>
      </c>
      <c r="R808" t="s">
        <v>417</v>
      </c>
      <c r="T808" s="17" t="s">
        <v>418</v>
      </c>
      <c r="U808" t="s">
        <v>142</v>
      </c>
      <c r="V808">
        <v>1</v>
      </c>
      <c r="W808">
        <v>5</v>
      </c>
      <c r="X808">
        <v>4</v>
      </c>
      <c r="Y808">
        <v>1</v>
      </c>
      <c r="Z808">
        <v>2</v>
      </c>
      <c r="AA808" t="s">
        <v>50</v>
      </c>
    </row>
    <row r="809" spans="1:27" x14ac:dyDescent="0.25">
      <c r="A809" t="s">
        <v>32</v>
      </c>
      <c r="B809" t="s">
        <v>252</v>
      </c>
      <c r="C809">
        <v>3</v>
      </c>
      <c r="D809" t="s">
        <v>33</v>
      </c>
      <c r="E809" s="14" t="s">
        <v>227</v>
      </c>
      <c r="F809" s="15" t="s">
        <v>185</v>
      </c>
      <c r="G809" t="s">
        <v>76</v>
      </c>
      <c r="I809" t="s">
        <v>241</v>
      </c>
      <c r="J809" t="s">
        <v>129</v>
      </c>
      <c r="K809" t="s">
        <v>265</v>
      </c>
      <c r="L809" t="s">
        <v>266</v>
      </c>
      <c r="M809" t="s">
        <v>261</v>
      </c>
      <c r="N809" t="s">
        <v>257</v>
      </c>
      <c r="Q809" t="s">
        <v>37</v>
      </c>
      <c r="R809" t="s">
        <v>143</v>
      </c>
      <c r="T809" s="17" t="s">
        <v>141</v>
      </c>
      <c r="U809" t="s">
        <v>142</v>
      </c>
      <c r="V809">
        <v>1</v>
      </c>
      <c r="W809">
        <v>8</v>
      </c>
      <c r="X809">
        <v>6.2</v>
      </c>
      <c r="Y809">
        <v>2</v>
      </c>
      <c r="Z809">
        <v>12</v>
      </c>
      <c r="AA809" t="s">
        <v>50</v>
      </c>
    </row>
    <row r="810" spans="1:27" x14ac:dyDescent="0.25">
      <c r="A810" t="s">
        <v>32</v>
      </c>
      <c r="B810" t="s">
        <v>252</v>
      </c>
      <c r="C810">
        <v>3</v>
      </c>
      <c r="D810" t="s">
        <v>33</v>
      </c>
      <c r="E810" s="14" t="s">
        <v>227</v>
      </c>
      <c r="F810" s="15" t="s">
        <v>185</v>
      </c>
      <c r="G810" t="s">
        <v>76</v>
      </c>
      <c r="I810" t="s">
        <v>241</v>
      </c>
      <c r="J810" t="s">
        <v>129</v>
      </c>
      <c r="K810" t="s">
        <v>265</v>
      </c>
      <c r="L810" t="s">
        <v>266</v>
      </c>
      <c r="M810" t="s">
        <v>261</v>
      </c>
      <c r="N810" t="s">
        <v>257</v>
      </c>
      <c r="Q810" t="s">
        <v>37</v>
      </c>
      <c r="R810" t="s">
        <v>143</v>
      </c>
      <c r="T810" s="17" t="s">
        <v>141</v>
      </c>
      <c r="U810" t="s">
        <v>142</v>
      </c>
      <c r="V810">
        <v>1</v>
      </c>
      <c r="W810">
        <v>5.5</v>
      </c>
      <c r="X810">
        <v>4.2</v>
      </c>
      <c r="Y810">
        <v>1.6</v>
      </c>
      <c r="Z810">
        <v>16</v>
      </c>
      <c r="AA810" t="s">
        <v>50</v>
      </c>
    </row>
    <row r="811" spans="1:27" x14ac:dyDescent="0.25">
      <c r="A811" t="s">
        <v>32</v>
      </c>
      <c r="B811" t="s">
        <v>252</v>
      </c>
      <c r="C811">
        <v>4</v>
      </c>
      <c r="D811" t="s">
        <v>33</v>
      </c>
      <c r="E811" s="14" t="s">
        <v>227</v>
      </c>
      <c r="F811" s="15" t="s">
        <v>185</v>
      </c>
      <c r="G811" t="s">
        <v>77</v>
      </c>
      <c r="I811" t="s">
        <v>241</v>
      </c>
      <c r="J811" t="s">
        <v>129</v>
      </c>
      <c r="K811" t="s">
        <v>265</v>
      </c>
      <c r="L811" t="s">
        <v>266</v>
      </c>
      <c r="M811" t="s">
        <v>262</v>
      </c>
      <c r="N811" t="s">
        <v>163</v>
      </c>
      <c r="Q811" t="s">
        <v>86</v>
      </c>
      <c r="R811" t="s">
        <v>412</v>
      </c>
      <c r="T811" s="17" t="s">
        <v>413</v>
      </c>
      <c r="U811" t="s">
        <v>414</v>
      </c>
      <c r="Z811">
        <v>356</v>
      </c>
    </row>
    <row r="812" spans="1:27" x14ac:dyDescent="0.25">
      <c r="A812" t="s">
        <v>32</v>
      </c>
      <c r="B812" t="s">
        <v>252</v>
      </c>
      <c r="C812">
        <v>4</v>
      </c>
      <c r="D812" t="s">
        <v>33</v>
      </c>
      <c r="E812" s="14" t="s">
        <v>227</v>
      </c>
      <c r="F812" s="15" t="s">
        <v>185</v>
      </c>
      <c r="G812" t="s">
        <v>77</v>
      </c>
      <c r="I812" t="s">
        <v>241</v>
      </c>
      <c r="J812" t="s">
        <v>129</v>
      </c>
      <c r="K812" t="s">
        <v>265</v>
      </c>
      <c r="L812" t="s">
        <v>266</v>
      </c>
      <c r="M812" t="s">
        <v>262</v>
      </c>
      <c r="N812" t="s">
        <v>163</v>
      </c>
      <c r="Q812" t="s">
        <v>196</v>
      </c>
      <c r="R812" t="s">
        <v>359</v>
      </c>
      <c r="T812" s="17" t="s">
        <v>426</v>
      </c>
      <c r="U812" t="s">
        <v>105</v>
      </c>
      <c r="V812">
        <v>1</v>
      </c>
      <c r="W812">
        <v>9.1</v>
      </c>
      <c r="X812">
        <v>7.2</v>
      </c>
      <c r="Y812">
        <v>2.5</v>
      </c>
      <c r="Z812">
        <v>11</v>
      </c>
      <c r="AA812" t="s">
        <v>50</v>
      </c>
    </row>
    <row r="813" spans="1:27" x14ac:dyDescent="0.25">
      <c r="A813" t="s">
        <v>32</v>
      </c>
      <c r="B813" t="s">
        <v>252</v>
      </c>
      <c r="C813">
        <v>4</v>
      </c>
      <c r="D813" t="s">
        <v>33</v>
      </c>
      <c r="E813" s="14" t="s">
        <v>227</v>
      </c>
      <c r="F813" s="15" t="s">
        <v>185</v>
      </c>
      <c r="G813" t="s">
        <v>77</v>
      </c>
      <c r="I813" t="s">
        <v>241</v>
      </c>
      <c r="J813" t="s">
        <v>129</v>
      </c>
      <c r="K813" t="s">
        <v>265</v>
      </c>
      <c r="L813" t="s">
        <v>266</v>
      </c>
      <c r="M813" t="s">
        <v>262</v>
      </c>
      <c r="N813" t="s">
        <v>163</v>
      </c>
      <c r="Q813" t="s">
        <v>196</v>
      </c>
      <c r="R813" t="s">
        <v>359</v>
      </c>
      <c r="T813" s="17" t="s">
        <v>426</v>
      </c>
      <c r="U813" t="s">
        <v>105</v>
      </c>
      <c r="V813">
        <v>1</v>
      </c>
      <c r="W813">
        <v>6.5</v>
      </c>
      <c r="X813">
        <v>5</v>
      </c>
      <c r="Y813">
        <v>2</v>
      </c>
      <c r="Z813">
        <v>5</v>
      </c>
      <c r="AA813" t="s">
        <v>50</v>
      </c>
    </row>
    <row r="814" spans="1:27" x14ac:dyDescent="0.25">
      <c r="A814" t="s">
        <v>32</v>
      </c>
      <c r="B814" t="s">
        <v>252</v>
      </c>
      <c r="C814">
        <v>4</v>
      </c>
      <c r="D814" t="s">
        <v>33</v>
      </c>
      <c r="E814" s="14" t="s">
        <v>227</v>
      </c>
      <c r="F814" s="15" t="s">
        <v>185</v>
      </c>
      <c r="G814" t="s">
        <v>77</v>
      </c>
      <c r="I814" t="s">
        <v>241</v>
      </c>
      <c r="J814" t="s">
        <v>129</v>
      </c>
      <c r="K814" t="s">
        <v>265</v>
      </c>
      <c r="L814" t="s">
        <v>266</v>
      </c>
      <c r="M814" t="s">
        <v>262</v>
      </c>
      <c r="N814" t="s">
        <v>163</v>
      </c>
      <c r="Q814" t="s">
        <v>196</v>
      </c>
      <c r="R814" t="s">
        <v>359</v>
      </c>
      <c r="T814" s="17" t="s">
        <v>426</v>
      </c>
      <c r="U814" t="s">
        <v>105</v>
      </c>
      <c r="V814">
        <v>1</v>
      </c>
      <c r="W814">
        <v>7.5</v>
      </c>
      <c r="X814">
        <v>6.2</v>
      </c>
      <c r="Y814">
        <v>2.2999999999999998</v>
      </c>
      <c r="Z814">
        <v>6</v>
      </c>
      <c r="AA814" t="s">
        <v>50</v>
      </c>
    </row>
    <row r="815" spans="1:27" x14ac:dyDescent="0.25">
      <c r="A815" t="s">
        <v>32</v>
      </c>
      <c r="B815" t="s">
        <v>252</v>
      </c>
      <c r="C815">
        <v>4</v>
      </c>
      <c r="D815" t="s">
        <v>33</v>
      </c>
      <c r="E815" s="14" t="s">
        <v>227</v>
      </c>
      <c r="F815" s="15" t="s">
        <v>185</v>
      </c>
      <c r="G815" t="s">
        <v>77</v>
      </c>
      <c r="I815" t="s">
        <v>241</v>
      </c>
      <c r="J815" t="s">
        <v>129</v>
      </c>
      <c r="K815" t="s">
        <v>265</v>
      </c>
      <c r="L815" t="s">
        <v>266</v>
      </c>
      <c r="M815" t="s">
        <v>262</v>
      </c>
      <c r="N815" t="s">
        <v>163</v>
      </c>
      <c r="Q815" t="s">
        <v>196</v>
      </c>
      <c r="R815" t="s">
        <v>416</v>
      </c>
      <c r="T815" s="17" t="s">
        <v>415</v>
      </c>
      <c r="U815" t="s">
        <v>105</v>
      </c>
      <c r="V815">
        <v>1</v>
      </c>
      <c r="W815">
        <v>5.8</v>
      </c>
      <c r="X815">
        <v>4</v>
      </c>
      <c r="Y815">
        <v>2</v>
      </c>
      <c r="Z815">
        <v>8</v>
      </c>
      <c r="AA815" t="s">
        <v>50</v>
      </c>
    </row>
    <row r="816" spans="1:27" x14ac:dyDescent="0.25">
      <c r="A816" t="s">
        <v>32</v>
      </c>
      <c r="B816" t="s">
        <v>252</v>
      </c>
      <c r="C816">
        <v>4</v>
      </c>
      <c r="D816" t="s">
        <v>33</v>
      </c>
      <c r="E816" s="14" t="s">
        <v>227</v>
      </c>
      <c r="F816" s="15" t="s">
        <v>185</v>
      </c>
      <c r="G816" t="s">
        <v>77</v>
      </c>
      <c r="I816" t="s">
        <v>241</v>
      </c>
      <c r="J816" t="s">
        <v>129</v>
      </c>
      <c r="K816" t="s">
        <v>265</v>
      </c>
      <c r="L816" t="s">
        <v>266</v>
      </c>
      <c r="M816" t="s">
        <v>262</v>
      </c>
      <c r="N816" t="s">
        <v>163</v>
      </c>
      <c r="Q816" t="s">
        <v>196</v>
      </c>
      <c r="R816" t="s">
        <v>416</v>
      </c>
      <c r="T816" s="17" t="s">
        <v>415</v>
      </c>
      <c r="U816" t="s">
        <v>105</v>
      </c>
      <c r="V816">
        <v>5</v>
      </c>
      <c r="W816">
        <v>6</v>
      </c>
      <c r="X816">
        <v>4.8</v>
      </c>
      <c r="Y816">
        <v>1.5</v>
      </c>
      <c r="Z816">
        <v>5</v>
      </c>
      <c r="AA816" t="s">
        <v>50</v>
      </c>
    </row>
    <row r="817" spans="1:27" x14ac:dyDescent="0.25">
      <c r="A817" t="s">
        <v>32</v>
      </c>
      <c r="B817" t="s">
        <v>252</v>
      </c>
      <c r="C817">
        <v>4</v>
      </c>
      <c r="D817" t="s">
        <v>33</v>
      </c>
      <c r="E817" s="14" t="s">
        <v>227</v>
      </c>
      <c r="F817" s="15" t="s">
        <v>185</v>
      </c>
      <c r="G817" t="s">
        <v>77</v>
      </c>
      <c r="I817" t="s">
        <v>241</v>
      </c>
      <c r="J817" t="s">
        <v>129</v>
      </c>
      <c r="K817" t="s">
        <v>265</v>
      </c>
      <c r="L817" t="s">
        <v>266</v>
      </c>
      <c r="M817" t="s">
        <v>262</v>
      </c>
      <c r="N817" t="s">
        <v>163</v>
      </c>
      <c r="Q817" t="s">
        <v>37</v>
      </c>
      <c r="R817" t="s">
        <v>143</v>
      </c>
      <c r="T817" s="17" t="s">
        <v>141</v>
      </c>
      <c r="U817" t="s">
        <v>142</v>
      </c>
      <c r="V817">
        <v>1</v>
      </c>
      <c r="W817">
        <v>5.2</v>
      </c>
      <c r="X817">
        <v>4.5</v>
      </c>
      <c r="Y817">
        <v>1.5</v>
      </c>
      <c r="Z817">
        <v>2</v>
      </c>
      <c r="AA817" t="s">
        <v>38</v>
      </c>
    </row>
    <row r="818" spans="1:27" x14ac:dyDescent="0.25">
      <c r="A818" t="s">
        <v>32</v>
      </c>
      <c r="B818" t="s">
        <v>252</v>
      </c>
      <c r="C818">
        <v>4</v>
      </c>
      <c r="D818" t="s">
        <v>33</v>
      </c>
      <c r="E818" s="14" t="s">
        <v>227</v>
      </c>
      <c r="F818" s="15" t="s">
        <v>185</v>
      </c>
      <c r="G818" t="s">
        <v>77</v>
      </c>
      <c r="I818" t="s">
        <v>241</v>
      </c>
      <c r="J818" t="s">
        <v>129</v>
      </c>
      <c r="K818" t="s">
        <v>265</v>
      </c>
      <c r="L818" t="s">
        <v>266</v>
      </c>
      <c r="M818" t="s">
        <v>262</v>
      </c>
      <c r="N818" t="s">
        <v>163</v>
      </c>
      <c r="Q818" t="s">
        <v>47</v>
      </c>
      <c r="R818" t="s">
        <v>94</v>
      </c>
      <c r="T818" s="17" t="s">
        <v>96</v>
      </c>
      <c r="U818" t="s">
        <v>95</v>
      </c>
      <c r="V818">
        <v>1</v>
      </c>
      <c r="W818">
        <v>9</v>
      </c>
      <c r="X818">
        <v>7.1</v>
      </c>
      <c r="Y818">
        <v>2.2999999999999998</v>
      </c>
      <c r="Z818">
        <v>7</v>
      </c>
      <c r="AA818" t="s">
        <v>50</v>
      </c>
    </row>
    <row r="819" spans="1:27" x14ac:dyDescent="0.25">
      <c r="A819" t="s">
        <v>32</v>
      </c>
      <c r="B819" t="s">
        <v>252</v>
      </c>
      <c r="C819">
        <v>4</v>
      </c>
      <c r="D819" t="s">
        <v>33</v>
      </c>
      <c r="E819" s="14" t="s">
        <v>227</v>
      </c>
      <c r="F819" s="15" t="s">
        <v>185</v>
      </c>
      <c r="G819" t="s">
        <v>77</v>
      </c>
      <c r="I819" t="s">
        <v>241</v>
      </c>
      <c r="J819" t="s">
        <v>129</v>
      </c>
      <c r="K819" t="s">
        <v>265</v>
      </c>
      <c r="L819" t="s">
        <v>266</v>
      </c>
      <c r="M819" t="s">
        <v>262</v>
      </c>
      <c r="N819" t="s">
        <v>163</v>
      </c>
      <c r="Q819" t="s">
        <v>37</v>
      </c>
      <c r="R819" t="s">
        <v>143</v>
      </c>
      <c r="T819" s="17" t="s">
        <v>141</v>
      </c>
      <c r="U819" t="s">
        <v>142</v>
      </c>
      <c r="V819">
        <v>1</v>
      </c>
      <c r="W819">
        <v>6.5</v>
      </c>
      <c r="X819">
        <v>5</v>
      </c>
      <c r="Y819">
        <v>1.5</v>
      </c>
      <c r="Z819">
        <v>18</v>
      </c>
      <c r="AA819" t="s">
        <v>38</v>
      </c>
    </row>
    <row r="820" spans="1:27" x14ac:dyDescent="0.25">
      <c r="A820" t="s">
        <v>32</v>
      </c>
      <c r="B820" t="s">
        <v>252</v>
      </c>
      <c r="C820">
        <v>1</v>
      </c>
      <c r="D820" t="s">
        <v>33</v>
      </c>
      <c r="E820" s="14" t="s">
        <v>228</v>
      </c>
      <c r="F820" s="15" t="s">
        <v>185</v>
      </c>
      <c r="G820" t="s">
        <v>77</v>
      </c>
      <c r="I820" t="s">
        <v>241</v>
      </c>
      <c r="J820" t="s">
        <v>129</v>
      </c>
      <c r="K820" t="s">
        <v>265</v>
      </c>
      <c r="L820" t="s">
        <v>266</v>
      </c>
      <c r="M820" t="s">
        <v>267</v>
      </c>
      <c r="N820" t="s">
        <v>264</v>
      </c>
      <c r="Q820" t="s">
        <v>86</v>
      </c>
      <c r="R820" t="s">
        <v>412</v>
      </c>
      <c r="T820" s="17" t="s">
        <v>413</v>
      </c>
      <c r="U820" t="s">
        <v>414</v>
      </c>
      <c r="Z820">
        <v>3084</v>
      </c>
    </row>
    <row r="821" spans="1:27" x14ac:dyDescent="0.25">
      <c r="A821" t="s">
        <v>32</v>
      </c>
      <c r="B821" t="s">
        <v>252</v>
      </c>
      <c r="C821">
        <v>1</v>
      </c>
      <c r="D821" t="s">
        <v>33</v>
      </c>
      <c r="E821" s="14" t="s">
        <v>228</v>
      </c>
      <c r="F821" s="15" t="s">
        <v>185</v>
      </c>
      <c r="G821" t="s">
        <v>77</v>
      </c>
      <c r="I821" t="s">
        <v>241</v>
      </c>
      <c r="J821" t="s">
        <v>129</v>
      </c>
      <c r="K821" t="s">
        <v>265</v>
      </c>
      <c r="L821" t="s">
        <v>266</v>
      </c>
      <c r="M821" t="s">
        <v>267</v>
      </c>
      <c r="N821" t="s">
        <v>264</v>
      </c>
      <c r="Q821" t="s">
        <v>85</v>
      </c>
      <c r="R821" t="s">
        <v>100</v>
      </c>
      <c r="T821" s="17" t="s">
        <v>91</v>
      </c>
      <c r="U821" t="s">
        <v>92</v>
      </c>
      <c r="V821">
        <v>1</v>
      </c>
      <c r="W821">
        <v>8.5</v>
      </c>
      <c r="X821">
        <v>4</v>
      </c>
      <c r="Y821">
        <v>5.5</v>
      </c>
      <c r="Z821">
        <v>76</v>
      </c>
    </row>
    <row r="822" spans="1:27" x14ac:dyDescent="0.25">
      <c r="A822" t="s">
        <v>32</v>
      </c>
      <c r="B822" t="s">
        <v>252</v>
      </c>
      <c r="C822">
        <v>1</v>
      </c>
      <c r="D822" t="s">
        <v>33</v>
      </c>
      <c r="E822" s="14" t="s">
        <v>228</v>
      </c>
      <c r="F822" s="15" t="s">
        <v>185</v>
      </c>
      <c r="G822" t="s">
        <v>77</v>
      </c>
      <c r="I822" t="s">
        <v>241</v>
      </c>
      <c r="J822" t="s">
        <v>129</v>
      </c>
      <c r="K822" t="s">
        <v>265</v>
      </c>
      <c r="L822" t="s">
        <v>266</v>
      </c>
      <c r="M822" t="s">
        <v>267</v>
      </c>
      <c r="N822" t="s">
        <v>264</v>
      </c>
      <c r="Q822" t="s">
        <v>196</v>
      </c>
      <c r="R822" t="s">
        <v>359</v>
      </c>
      <c r="T822" s="17" t="s">
        <v>426</v>
      </c>
      <c r="U822" t="s">
        <v>105</v>
      </c>
      <c r="V822">
        <v>1</v>
      </c>
      <c r="W822">
        <v>11.3</v>
      </c>
      <c r="X822">
        <v>9.1999999999999993</v>
      </c>
      <c r="Y822">
        <v>3.5</v>
      </c>
      <c r="Z822">
        <v>26</v>
      </c>
      <c r="AA822" t="s">
        <v>38</v>
      </c>
    </row>
    <row r="823" spans="1:27" x14ac:dyDescent="0.25">
      <c r="A823" t="s">
        <v>32</v>
      </c>
      <c r="B823" t="s">
        <v>252</v>
      </c>
      <c r="C823">
        <v>1</v>
      </c>
      <c r="D823" t="s">
        <v>33</v>
      </c>
      <c r="E823" s="14" t="s">
        <v>228</v>
      </c>
      <c r="F823" s="15" t="s">
        <v>185</v>
      </c>
      <c r="G823" t="s">
        <v>77</v>
      </c>
      <c r="I823" t="s">
        <v>241</v>
      </c>
      <c r="J823" t="s">
        <v>129</v>
      </c>
      <c r="K823" t="s">
        <v>265</v>
      </c>
      <c r="L823" t="s">
        <v>266</v>
      </c>
      <c r="M823" t="s">
        <v>267</v>
      </c>
      <c r="N823" t="s">
        <v>264</v>
      </c>
      <c r="Q823" t="s">
        <v>196</v>
      </c>
      <c r="R823" t="s">
        <v>359</v>
      </c>
      <c r="T823" s="17" t="s">
        <v>426</v>
      </c>
      <c r="U823" t="s">
        <v>105</v>
      </c>
      <c r="V823">
        <v>1</v>
      </c>
      <c r="W823">
        <v>10.199999999999999</v>
      </c>
      <c r="X823">
        <v>8.1</v>
      </c>
      <c r="Y823">
        <v>3</v>
      </c>
      <c r="Z823">
        <v>19</v>
      </c>
      <c r="AA823" t="s">
        <v>38</v>
      </c>
    </row>
    <row r="824" spans="1:27" x14ac:dyDescent="0.25">
      <c r="A824" t="s">
        <v>32</v>
      </c>
      <c r="B824" t="s">
        <v>252</v>
      </c>
      <c r="C824">
        <v>1</v>
      </c>
      <c r="D824" t="s">
        <v>33</v>
      </c>
      <c r="E824" s="14" t="s">
        <v>228</v>
      </c>
      <c r="F824" s="15" t="s">
        <v>185</v>
      </c>
      <c r="G824" t="s">
        <v>77</v>
      </c>
      <c r="I824" t="s">
        <v>241</v>
      </c>
      <c r="J824" t="s">
        <v>129</v>
      </c>
      <c r="K824" t="s">
        <v>265</v>
      </c>
      <c r="L824" t="s">
        <v>266</v>
      </c>
      <c r="M824" t="s">
        <v>267</v>
      </c>
      <c r="N824" t="s">
        <v>264</v>
      </c>
      <c r="Q824" t="s">
        <v>196</v>
      </c>
      <c r="R824" t="s">
        <v>359</v>
      </c>
      <c r="T824" s="17" t="s">
        <v>426</v>
      </c>
      <c r="U824" t="s">
        <v>105</v>
      </c>
      <c r="V824">
        <v>1</v>
      </c>
      <c r="W824">
        <v>8.5</v>
      </c>
      <c r="X824">
        <v>6</v>
      </c>
      <c r="Y824">
        <v>2.5</v>
      </c>
      <c r="Z824">
        <v>10</v>
      </c>
      <c r="AA824" t="s">
        <v>38</v>
      </c>
    </row>
    <row r="825" spans="1:27" x14ac:dyDescent="0.25">
      <c r="A825" t="s">
        <v>32</v>
      </c>
      <c r="B825" t="s">
        <v>252</v>
      </c>
      <c r="C825">
        <v>1</v>
      </c>
      <c r="D825" t="s">
        <v>33</v>
      </c>
      <c r="E825" s="14" t="s">
        <v>228</v>
      </c>
      <c r="F825" s="15" t="s">
        <v>185</v>
      </c>
      <c r="G825" t="s">
        <v>77</v>
      </c>
      <c r="I825" t="s">
        <v>241</v>
      </c>
      <c r="J825" t="s">
        <v>129</v>
      </c>
      <c r="K825" t="s">
        <v>265</v>
      </c>
      <c r="L825" t="s">
        <v>266</v>
      </c>
      <c r="M825" t="s">
        <v>267</v>
      </c>
      <c r="N825" t="s">
        <v>264</v>
      </c>
      <c r="Q825" t="s">
        <v>196</v>
      </c>
      <c r="R825" t="s">
        <v>359</v>
      </c>
      <c r="T825" s="17" t="s">
        <v>426</v>
      </c>
      <c r="U825" t="s">
        <v>105</v>
      </c>
      <c r="V825">
        <v>1</v>
      </c>
      <c r="W825">
        <v>8.6999999999999993</v>
      </c>
      <c r="X825">
        <v>7.2</v>
      </c>
      <c r="Y825">
        <v>2.4</v>
      </c>
      <c r="Z825">
        <v>12</v>
      </c>
      <c r="AA825" t="s">
        <v>38</v>
      </c>
    </row>
    <row r="826" spans="1:27" x14ac:dyDescent="0.25">
      <c r="A826" t="s">
        <v>32</v>
      </c>
      <c r="B826" t="s">
        <v>252</v>
      </c>
      <c r="C826">
        <v>1</v>
      </c>
      <c r="D826" t="s">
        <v>33</v>
      </c>
      <c r="E826" s="14" t="s">
        <v>228</v>
      </c>
      <c r="F826" s="15" t="s">
        <v>185</v>
      </c>
      <c r="G826" t="s">
        <v>77</v>
      </c>
      <c r="I826" t="s">
        <v>241</v>
      </c>
      <c r="J826" t="s">
        <v>129</v>
      </c>
      <c r="K826" t="s">
        <v>265</v>
      </c>
      <c r="L826" t="s">
        <v>266</v>
      </c>
      <c r="M826" t="s">
        <v>267</v>
      </c>
      <c r="N826" t="s">
        <v>264</v>
      </c>
      <c r="Q826" t="s">
        <v>196</v>
      </c>
      <c r="R826" t="s">
        <v>416</v>
      </c>
      <c r="T826" s="17" t="s">
        <v>415</v>
      </c>
      <c r="U826" t="s">
        <v>105</v>
      </c>
      <c r="V826">
        <v>1</v>
      </c>
      <c r="W826">
        <v>9.1999999999999993</v>
      </c>
      <c r="X826">
        <v>7</v>
      </c>
      <c r="Y826">
        <v>3</v>
      </c>
      <c r="Z826">
        <v>13</v>
      </c>
      <c r="AA826" t="s">
        <v>38</v>
      </c>
    </row>
    <row r="827" spans="1:27" x14ac:dyDescent="0.25">
      <c r="A827" t="s">
        <v>32</v>
      </c>
      <c r="B827" t="s">
        <v>252</v>
      </c>
      <c r="C827">
        <v>1</v>
      </c>
      <c r="D827" t="s">
        <v>33</v>
      </c>
      <c r="E827" s="14" t="s">
        <v>228</v>
      </c>
      <c r="F827" s="15" t="s">
        <v>185</v>
      </c>
      <c r="G827" t="s">
        <v>77</v>
      </c>
      <c r="I827" t="s">
        <v>241</v>
      </c>
      <c r="J827" t="s">
        <v>129</v>
      </c>
      <c r="K827" t="s">
        <v>265</v>
      </c>
      <c r="L827" t="s">
        <v>266</v>
      </c>
      <c r="M827" t="s">
        <v>267</v>
      </c>
      <c r="N827" t="s">
        <v>264</v>
      </c>
      <c r="Q827" t="s">
        <v>196</v>
      </c>
      <c r="R827" t="s">
        <v>416</v>
      </c>
      <c r="T827" s="17" t="s">
        <v>415</v>
      </c>
      <c r="U827" t="s">
        <v>105</v>
      </c>
      <c r="V827">
        <v>1</v>
      </c>
      <c r="W827">
        <v>8.1999999999999993</v>
      </c>
      <c r="X827">
        <v>6.5</v>
      </c>
      <c r="Y827">
        <v>2.5</v>
      </c>
      <c r="Z827">
        <v>9</v>
      </c>
      <c r="AA827" t="s">
        <v>50</v>
      </c>
    </row>
    <row r="828" spans="1:27" x14ac:dyDescent="0.25">
      <c r="A828" t="s">
        <v>32</v>
      </c>
      <c r="B828" t="s">
        <v>252</v>
      </c>
      <c r="C828">
        <v>1</v>
      </c>
      <c r="D828" t="s">
        <v>33</v>
      </c>
      <c r="E828" s="14" t="s">
        <v>228</v>
      </c>
      <c r="F828" s="15" t="s">
        <v>185</v>
      </c>
      <c r="G828" t="s">
        <v>77</v>
      </c>
      <c r="I828" t="s">
        <v>241</v>
      </c>
      <c r="J828" t="s">
        <v>129</v>
      </c>
      <c r="K828" t="s">
        <v>265</v>
      </c>
      <c r="L828" t="s">
        <v>266</v>
      </c>
      <c r="M828" t="s">
        <v>267</v>
      </c>
      <c r="N828" t="s">
        <v>264</v>
      </c>
      <c r="Q828" t="s">
        <v>196</v>
      </c>
      <c r="R828" t="s">
        <v>416</v>
      </c>
      <c r="T828" s="17" t="s">
        <v>415</v>
      </c>
      <c r="U828" t="s">
        <v>105</v>
      </c>
      <c r="V828">
        <v>1</v>
      </c>
      <c r="W828">
        <v>7.4</v>
      </c>
      <c r="X828">
        <v>6</v>
      </c>
      <c r="Y828">
        <v>2</v>
      </c>
      <c r="Z828">
        <v>6</v>
      </c>
      <c r="AA828" t="s">
        <v>38</v>
      </c>
    </row>
    <row r="829" spans="1:27" x14ac:dyDescent="0.25">
      <c r="A829" t="s">
        <v>32</v>
      </c>
      <c r="B829" t="s">
        <v>252</v>
      </c>
      <c r="C829">
        <v>1</v>
      </c>
      <c r="D829" t="s">
        <v>33</v>
      </c>
      <c r="E829" s="14" t="s">
        <v>228</v>
      </c>
      <c r="F829" s="15" t="s">
        <v>185</v>
      </c>
      <c r="G829" t="s">
        <v>77</v>
      </c>
      <c r="I829" t="s">
        <v>241</v>
      </c>
      <c r="J829" t="s">
        <v>129</v>
      </c>
      <c r="K829" t="s">
        <v>265</v>
      </c>
      <c r="L829" t="s">
        <v>266</v>
      </c>
      <c r="M829" t="s">
        <v>267</v>
      </c>
      <c r="N829" t="s">
        <v>264</v>
      </c>
      <c r="Q829" t="s">
        <v>196</v>
      </c>
      <c r="R829" t="s">
        <v>416</v>
      </c>
      <c r="T829" s="17" t="s">
        <v>415</v>
      </c>
      <c r="U829" t="s">
        <v>105</v>
      </c>
      <c r="V829">
        <v>1</v>
      </c>
      <c r="W829">
        <v>12</v>
      </c>
      <c r="X829">
        <v>9.5</v>
      </c>
      <c r="Y829">
        <v>4</v>
      </c>
      <c r="Z829">
        <v>29</v>
      </c>
      <c r="AA829" t="s">
        <v>38</v>
      </c>
    </row>
    <row r="830" spans="1:27" x14ac:dyDescent="0.25">
      <c r="A830" t="s">
        <v>32</v>
      </c>
      <c r="B830" t="s">
        <v>252</v>
      </c>
      <c r="C830">
        <v>1</v>
      </c>
      <c r="D830" t="s">
        <v>33</v>
      </c>
      <c r="E830" s="14" t="s">
        <v>228</v>
      </c>
      <c r="F830" s="15" t="s">
        <v>185</v>
      </c>
      <c r="G830" t="s">
        <v>77</v>
      </c>
      <c r="I830" t="s">
        <v>241</v>
      </c>
      <c r="J830" t="s">
        <v>129</v>
      </c>
      <c r="K830" t="s">
        <v>265</v>
      </c>
      <c r="L830" t="s">
        <v>266</v>
      </c>
      <c r="M830" t="s">
        <v>267</v>
      </c>
      <c r="N830" t="s">
        <v>264</v>
      </c>
      <c r="Q830" t="s">
        <v>196</v>
      </c>
      <c r="R830" t="s">
        <v>416</v>
      </c>
      <c r="T830" s="17" t="s">
        <v>415</v>
      </c>
      <c r="U830" t="s">
        <v>105</v>
      </c>
      <c r="V830">
        <v>1</v>
      </c>
      <c r="W830">
        <v>8.5</v>
      </c>
      <c r="X830">
        <v>6.5</v>
      </c>
      <c r="Y830">
        <v>2.5</v>
      </c>
      <c r="Z830">
        <v>10</v>
      </c>
      <c r="AA830" t="s">
        <v>38</v>
      </c>
    </row>
    <row r="831" spans="1:27" x14ac:dyDescent="0.25">
      <c r="A831" t="s">
        <v>32</v>
      </c>
      <c r="B831" t="s">
        <v>252</v>
      </c>
      <c r="C831">
        <v>1</v>
      </c>
      <c r="D831" t="s">
        <v>33</v>
      </c>
      <c r="E831" s="14" t="s">
        <v>228</v>
      </c>
      <c r="F831" s="15" t="s">
        <v>185</v>
      </c>
      <c r="G831" t="s">
        <v>77</v>
      </c>
      <c r="I831" t="s">
        <v>241</v>
      </c>
      <c r="J831" t="s">
        <v>129</v>
      </c>
      <c r="K831" t="s">
        <v>265</v>
      </c>
      <c r="L831" t="s">
        <v>266</v>
      </c>
      <c r="M831" t="s">
        <v>267</v>
      </c>
      <c r="N831" t="s">
        <v>264</v>
      </c>
      <c r="Q831" t="s">
        <v>196</v>
      </c>
      <c r="R831" t="s">
        <v>416</v>
      </c>
      <c r="T831" s="17" t="s">
        <v>415</v>
      </c>
      <c r="U831" t="s">
        <v>105</v>
      </c>
      <c r="V831">
        <v>1</v>
      </c>
      <c r="W831">
        <v>10.199999999999999</v>
      </c>
      <c r="X831">
        <v>8.5</v>
      </c>
      <c r="Y831">
        <v>3</v>
      </c>
      <c r="Z831">
        <v>16</v>
      </c>
      <c r="AA831" t="s">
        <v>38</v>
      </c>
    </row>
    <row r="832" spans="1:27" x14ac:dyDescent="0.25">
      <c r="A832" t="s">
        <v>32</v>
      </c>
      <c r="B832" t="s">
        <v>252</v>
      </c>
      <c r="C832">
        <v>1</v>
      </c>
      <c r="D832" t="s">
        <v>33</v>
      </c>
      <c r="E832" s="14" t="s">
        <v>228</v>
      </c>
      <c r="F832" s="15" t="s">
        <v>185</v>
      </c>
      <c r="G832" t="s">
        <v>77</v>
      </c>
      <c r="I832" t="s">
        <v>241</v>
      </c>
      <c r="J832" t="s">
        <v>129</v>
      </c>
      <c r="K832" t="s">
        <v>265</v>
      </c>
      <c r="L832" t="s">
        <v>266</v>
      </c>
      <c r="M832" t="s">
        <v>267</v>
      </c>
      <c r="N832" t="s">
        <v>264</v>
      </c>
      <c r="Q832" t="s">
        <v>196</v>
      </c>
      <c r="R832" t="s">
        <v>416</v>
      </c>
      <c r="T832" s="17" t="s">
        <v>415</v>
      </c>
      <c r="U832" t="s">
        <v>105</v>
      </c>
      <c r="V832">
        <v>1</v>
      </c>
      <c r="W832">
        <v>9.1999999999999993</v>
      </c>
      <c r="X832">
        <v>7.1</v>
      </c>
      <c r="Y832">
        <v>3</v>
      </c>
      <c r="Z832">
        <v>13</v>
      </c>
      <c r="AA832" t="s">
        <v>38</v>
      </c>
    </row>
    <row r="833" spans="1:27" x14ac:dyDescent="0.25">
      <c r="A833" t="s">
        <v>32</v>
      </c>
      <c r="B833" t="s">
        <v>252</v>
      </c>
      <c r="C833">
        <v>1</v>
      </c>
      <c r="D833" t="s">
        <v>33</v>
      </c>
      <c r="E833" s="14" t="s">
        <v>228</v>
      </c>
      <c r="F833" s="15" t="s">
        <v>185</v>
      </c>
      <c r="G833" t="s">
        <v>77</v>
      </c>
      <c r="I833" t="s">
        <v>241</v>
      </c>
      <c r="J833" t="s">
        <v>129</v>
      </c>
      <c r="K833" t="s">
        <v>265</v>
      </c>
      <c r="L833" t="s">
        <v>266</v>
      </c>
      <c r="M833" t="s">
        <v>267</v>
      </c>
      <c r="N833" t="s">
        <v>264</v>
      </c>
      <c r="Q833" t="s">
        <v>196</v>
      </c>
      <c r="R833" t="s">
        <v>416</v>
      </c>
      <c r="T833" s="17" t="s">
        <v>415</v>
      </c>
      <c r="U833" t="s">
        <v>105</v>
      </c>
      <c r="V833">
        <v>1</v>
      </c>
      <c r="W833">
        <v>10.3</v>
      </c>
      <c r="X833">
        <v>8</v>
      </c>
      <c r="Y833">
        <v>3</v>
      </c>
      <c r="Z833">
        <v>17</v>
      </c>
      <c r="AA833" t="s">
        <v>38</v>
      </c>
    </row>
    <row r="834" spans="1:27" x14ac:dyDescent="0.25">
      <c r="A834" t="s">
        <v>32</v>
      </c>
      <c r="B834" t="s">
        <v>252</v>
      </c>
      <c r="C834">
        <v>1</v>
      </c>
      <c r="D834" t="s">
        <v>33</v>
      </c>
      <c r="E834" s="14" t="s">
        <v>228</v>
      </c>
      <c r="F834" s="15" t="s">
        <v>185</v>
      </c>
      <c r="G834" t="s">
        <v>77</v>
      </c>
      <c r="I834" t="s">
        <v>241</v>
      </c>
      <c r="J834" t="s">
        <v>129</v>
      </c>
      <c r="K834" t="s">
        <v>265</v>
      </c>
      <c r="L834" t="s">
        <v>266</v>
      </c>
      <c r="M834" t="s">
        <v>267</v>
      </c>
      <c r="N834" t="s">
        <v>264</v>
      </c>
      <c r="Q834" t="s">
        <v>47</v>
      </c>
      <c r="R834" t="s">
        <v>94</v>
      </c>
      <c r="T834" s="17" t="s">
        <v>96</v>
      </c>
      <c r="U834" t="s">
        <v>95</v>
      </c>
      <c r="V834">
        <v>1</v>
      </c>
      <c r="W834">
        <v>13.1</v>
      </c>
      <c r="X834">
        <v>11</v>
      </c>
      <c r="Y834">
        <v>3.5</v>
      </c>
      <c r="Z834">
        <v>28</v>
      </c>
      <c r="AA834" t="s">
        <v>50</v>
      </c>
    </row>
    <row r="835" spans="1:27" x14ac:dyDescent="0.25">
      <c r="A835" t="s">
        <v>32</v>
      </c>
      <c r="B835" t="s">
        <v>252</v>
      </c>
      <c r="C835">
        <v>1</v>
      </c>
      <c r="D835" t="s">
        <v>33</v>
      </c>
      <c r="E835" s="14" t="s">
        <v>228</v>
      </c>
      <c r="F835" s="15" t="s">
        <v>185</v>
      </c>
      <c r="G835" t="s">
        <v>77</v>
      </c>
      <c r="I835" t="s">
        <v>241</v>
      </c>
      <c r="J835" t="s">
        <v>129</v>
      </c>
      <c r="K835" t="s">
        <v>265</v>
      </c>
      <c r="L835" t="s">
        <v>266</v>
      </c>
      <c r="M835" t="s">
        <v>267</v>
      </c>
      <c r="N835" t="s">
        <v>264</v>
      </c>
      <c r="Q835" t="s">
        <v>47</v>
      </c>
      <c r="R835" t="s">
        <v>94</v>
      </c>
      <c r="T835" s="17" t="s">
        <v>96</v>
      </c>
      <c r="U835" t="s">
        <v>95</v>
      </c>
      <c r="V835">
        <v>1</v>
      </c>
      <c r="W835">
        <v>11</v>
      </c>
      <c r="X835">
        <v>9.1999999999999993</v>
      </c>
      <c r="Y835">
        <v>3</v>
      </c>
      <c r="Z835">
        <v>49</v>
      </c>
      <c r="AA835" t="s">
        <v>50</v>
      </c>
    </row>
    <row r="836" spans="1:27" x14ac:dyDescent="0.25">
      <c r="A836" t="s">
        <v>32</v>
      </c>
      <c r="B836" t="s">
        <v>252</v>
      </c>
      <c r="C836">
        <v>1</v>
      </c>
      <c r="D836" t="s">
        <v>33</v>
      </c>
      <c r="E836" s="14" t="s">
        <v>228</v>
      </c>
      <c r="F836" s="15" t="s">
        <v>185</v>
      </c>
      <c r="G836" t="s">
        <v>77</v>
      </c>
      <c r="I836" t="s">
        <v>241</v>
      </c>
      <c r="J836" t="s">
        <v>129</v>
      </c>
      <c r="K836" t="s">
        <v>265</v>
      </c>
      <c r="L836" t="s">
        <v>266</v>
      </c>
      <c r="M836" t="s">
        <v>267</v>
      </c>
      <c r="N836" t="s">
        <v>264</v>
      </c>
      <c r="Q836" t="s">
        <v>37</v>
      </c>
      <c r="R836" t="s">
        <v>143</v>
      </c>
      <c r="T836" s="17" t="s">
        <v>141</v>
      </c>
      <c r="U836" t="s">
        <v>142</v>
      </c>
      <c r="V836">
        <v>1</v>
      </c>
      <c r="W836">
        <v>9.1999999999999993</v>
      </c>
      <c r="X836">
        <v>6.5</v>
      </c>
      <c r="Y836">
        <v>1.3</v>
      </c>
      <c r="Z836">
        <v>84</v>
      </c>
      <c r="AA836" t="s">
        <v>50</v>
      </c>
    </row>
    <row r="837" spans="1:27" x14ac:dyDescent="0.25">
      <c r="A837" t="s">
        <v>32</v>
      </c>
      <c r="B837" t="s">
        <v>252</v>
      </c>
      <c r="C837">
        <v>1</v>
      </c>
      <c r="D837" t="s">
        <v>33</v>
      </c>
      <c r="E837" s="14" t="s">
        <v>228</v>
      </c>
      <c r="F837" s="15" t="s">
        <v>185</v>
      </c>
      <c r="G837" t="s">
        <v>77</v>
      </c>
      <c r="I837" t="s">
        <v>241</v>
      </c>
      <c r="J837" t="s">
        <v>129</v>
      </c>
      <c r="K837" t="s">
        <v>265</v>
      </c>
      <c r="L837" t="s">
        <v>266</v>
      </c>
      <c r="M837" t="s">
        <v>267</v>
      </c>
      <c r="N837" t="s">
        <v>264</v>
      </c>
      <c r="Q837" t="s">
        <v>425</v>
      </c>
      <c r="R837" t="s">
        <v>46</v>
      </c>
      <c r="T837" s="17" t="s">
        <v>302</v>
      </c>
      <c r="U837" t="s">
        <v>93</v>
      </c>
      <c r="V837">
        <v>1</v>
      </c>
      <c r="W837">
        <v>32</v>
      </c>
      <c r="Y837">
        <v>2.5</v>
      </c>
      <c r="Z837">
        <v>42</v>
      </c>
    </row>
    <row r="838" spans="1:27" x14ac:dyDescent="0.25">
      <c r="A838" t="s">
        <v>32</v>
      </c>
      <c r="B838" t="s">
        <v>268</v>
      </c>
      <c r="C838">
        <v>4</v>
      </c>
      <c r="D838" t="s">
        <v>33</v>
      </c>
      <c r="E838" s="14" t="s">
        <v>226</v>
      </c>
      <c r="F838" s="15" t="s">
        <v>185</v>
      </c>
      <c r="G838" t="s">
        <v>77</v>
      </c>
      <c r="I838" t="s">
        <v>241</v>
      </c>
      <c r="J838" t="s">
        <v>129</v>
      </c>
      <c r="K838" t="s">
        <v>270</v>
      </c>
      <c r="L838" t="s">
        <v>269</v>
      </c>
      <c r="M838" t="s">
        <v>201</v>
      </c>
      <c r="N838" t="s">
        <v>122</v>
      </c>
      <c r="Q838" t="s">
        <v>86</v>
      </c>
      <c r="R838" t="s">
        <v>412</v>
      </c>
      <c r="T838" s="17" t="s">
        <v>413</v>
      </c>
      <c r="U838" t="s">
        <v>414</v>
      </c>
      <c r="Z838">
        <v>830</v>
      </c>
    </row>
    <row r="839" spans="1:27" x14ac:dyDescent="0.25">
      <c r="A839" t="s">
        <v>32</v>
      </c>
      <c r="B839" t="s">
        <v>268</v>
      </c>
      <c r="C839">
        <v>4</v>
      </c>
      <c r="D839" t="s">
        <v>33</v>
      </c>
      <c r="E839" s="14" t="s">
        <v>226</v>
      </c>
      <c r="F839" s="15" t="s">
        <v>185</v>
      </c>
      <c r="G839" t="s">
        <v>77</v>
      </c>
      <c r="I839" t="s">
        <v>241</v>
      </c>
      <c r="J839" t="s">
        <v>129</v>
      </c>
      <c r="K839" t="s">
        <v>270</v>
      </c>
      <c r="L839" t="s">
        <v>269</v>
      </c>
      <c r="M839" t="s">
        <v>201</v>
      </c>
      <c r="N839" t="s">
        <v>122</v>
      </c>
      <c r="Q839" t="s">
        <v>37</v>
      </c>
      <c r="R839" t="s">
        <v>143</v>
      </c>
      <c r="T839" s="17" t="s">
        <v>141</v>
      </c>
      <c r="U839" t="s">
        <v>142</v>
      </c>
      <c r="V839">
        <v>1</v>
      </c>
      <c r="W839">
        <v>23.2</v>
      </c>
      <c r="X839">
        <v>19</v>
      </c>
      <c r="Y839">
        <v>3.4</v>
      </c>
      <c r="Z839">
        <v>102</v>
      </c>
      <c r="AA839" t="s">
        <v>38</v>
      </c>
    </row>
    <row r="840" spans="1:27" x14ac:dyDescent="0.25">
      <c r="A840" t="s">
        <v>32</v>
      </c>
      <c r="B840" t="s">
        <v>268</v>
      </c>
      <c r="C840">
        <v>4</v>
      </c>
      <c r="D840" t="s">
        <v>33</v>
      </c>
      <c r="E840" s="14" t="s">
        <v>226</v>
      </c>
      <c r="F840" s="15" t="s">
        <v>185</v>
      </c>
      <c r="G840" t="s">
        <v>77</v>
      </c>
      <c r="I840" t="s">
        <v>241</v>
      </c>
      <c r="J840" t="s">
        <v>129</v>
      </c>
      <c r="K840" t="s">
        <v>270</v>
      </c>
      <c r="L840" t="s">
        <v>269</v>
      </c>
      <c r="M840" t="s">
        <v>201</v>
      </c>
      <c r="N840" t="s">
        <v>122</v>
      </c>
      <c r="Q840" t="s">
        <v>37</v>
      </c>
      <c r="R840" t="s">
        <v>143</v>
      </c>
      <c r="T840" s="17" t="s">
        <v>141</v>
      </c>
      <c r="U840" t="s">
        <v>142</v>
      </c>
      <c r="V840">
        <v>1</v>
      </c>
      <c r="W840">
        <v>7.2</v>
      </c>
      <c r="X840">
        <v>6.4</v>
      </c>
      <c r="Y840">
        <v>1</v>
      </c>
      <c r="Z840">
        <v>37</v>
      </c>
      <c r="AA840" t="s">
        <v>38</v>
      </c>
    </row>
    <row r="841" spans="1:27" x14ac:dyDescent="0.25">
      <c r="A841" t="s">
        <v>32</v>
      </c>
      <c r="B841" t="s">
        <v>268</v>
      </c>
      <c r="C841">
        <v>4</v>
      </c>
      <c r="D841" t="s">
        <v>33</v>
      </c>
      <c r="E841" s="14" t="s">
        <v>226</v>
      </c>
      <c r="F841" s="15" t="s">
        <v>185</v>
      </c>
      <c r="G841" t="s">
        <v>77</v>
      </c>
      <c r="I841" t="s">
        <v>241</v>
      </c>
      <c r="J841" t="s">
        <v>129</v>
      </c>
      <c r="K841" t="s">
        <v>270</v>
      </c>
      <c r="L841" t="s">
        <v>269</v>
      </c>
      <c r="M841" t="s">
        <v>201</v>
      </c>
      <c r="N841" t="s">
        <v>122</v>
      </c>
      <c r="Q841" t="s">
        <v>37</v>
      </c>
      <c r="R841" t="s">
        <v>143</v>
      </c>
      <c r="T841" s="17" t="s">
        <v>141</v>
      </c>
      <c r="U841" t="s">
        <v>142</v>
      </c>
      <c r="V841">
        <v>1</v>
      </c>
      <c r="W841">
        <v>5.5</v>
      </c>
      <c r="X841">
        <v>4.5</v>
      </c>
      <c r="Y841">
        <v>1.5</v>
      </c>
      <c r="Z841">
        <v>2</v>
      </c>
      <c r="AA841" t="s">
        <v>38</v>
      </c>
    </row>
    <row r="842" spans="1:27" ht="15.75" customHeight="1" x14ac:dyDescent="0.25">
      <c r="A842" t="s">
        <v>32</v>
      </c>
      <c r="B842" t="s">
        <v>268</v>
      </c>
      <c r="C842">
        <v>4</v>
      </c>
      <c r="D842" t="s">
        <v>33</v>
      </c>
      <c r="E842" s="14" t="s">
        <v>226</v>
      </c>
      <c r="F842" s="15" t="s">
        <v>185</v>
      </c>
      <c r="G842" t="s">
        <v>77</v>
      </c>
      <c r="H842" t="s">
        <v>271</v>
      </c>
      <c r="I842" t="s">
        <v>241</v>
      </c>
      <c r="J842" t="s">
        <v>129</v>
      </c>
      <c r="K842" t="s">
        <v>270</v>
      </c>
      <c r="L842" t="s">
        <v>269</v>
      </c>
      <c r="M842" t="s">
        <v>201</v>
      </c>
      <c r="N842" t="s">
        <v>122</v>
      </c>
      <c r="Q842" t="s">
        <v>186</v>
      </c>
      <c r="R842" t="s">
        <v>423</v>
      </c>
      <c r="S842" t="s">
        <v>41</v>
      </c>
      <c r="T842" s="17" t="s">
        <v>138</v>
      </c>
      <c r="U842" t="s">
        <v>140</v>
      </c>
      <c r="V842">
        <v>1</v>
      </c>
      <c r="W842">
        <v>5.7</v>
      </c>
    </row>
    <row r="843" spans="1:27" x14ac:dyDescent="0.25">
      <c r="A843" t="s">
        <v>32</v>
      </c>
      <c r="B843" t="s">
        <v>268</v>
      </c>
      <c r="C843">
        <v>4</v>
      </c>
      <c r="D843" t="s">
        <v>33</v>
      </c>
      <c r="E843" s="14" t="s">
        <v>226</v>
      </c>
      <c r="F843" s="15" t="s">
        <v>185</v>
      </c>
      <c r="G843" t="s">
        <v>77</v>
      </c>
      <c r="H843" t="s">
        <v>272</v>
      </c>
      <c r="I843" t="s">
        <v>241</v>
      </c>
      <c r="J843" t="s">
        <v>129</v>
      </c>
      <c r="K843" t="s">
        <v>270</v>
      </c>
      <c r="L843" t="s">
        <v>269</v>
      </c>
      <c r="M843" t="s">
        <v>201</v>
      </c>
      <c r="N843" t="s">
        <v>122</v>
      </c>
      <c r="Q843" t="s">
        <v>186</v>
      </c>
      <c r="R843" t="s">
        <v>423</v>
      </c>
      <c r="S843" t="s">
        <v>41</v>
      </c>
      <c r="T843" s="17" t="s">
        <v>138</v>
      </c>
      <c r="U843" t="s">
        <v>140</v>
      </c>
      <c r="V843">
        <v>1</v>
      </c>
      <c r="W843">
        <v>5.6</v>
      </c>
    </row>
    <row r="844" spans="1:27" x14ac:dyDescent="0.25">
      <c r="A844" t="s">
        <v>32</v>
      </c>
      <c r="B844" t="s">
        <v>268</v>
      </c>
      <c r="C844">
        <v>4</v>
      </c>
      <c r="D844" t="s">
        <v>33</v>
      </c>
      <c r="E844" s="14" t="s">
        <v>226</v>
      </c>
      <c r="F844" s="15" t="s">
        <v>185</v>
      </c>
      <c r="G844" t="s">
        <v>77</v>
      </c>
      <c r="I844" t="s">
        <v>241</v>
      </c>
      <c r="J844" t="s">
        <v>129</v>
      </c>
      <c r="K844" t="s">
        <v>270</v>
      </c>
      <c r="L844" t="s">
        <v>269</v>
      </c>
      <c r="M844" t="s">
        <v>201</v>
      </c>
      <c r="N844" t="s">
        <v>122</v>
      </c>
      <c r="Q844" t="s">
        <v>196</v>
      </c>
      <c r="R844" t="s">
        <v>359</v>
      </c>
      <c r="T844" s="17" t="s">
        <v>426</v>
      </c>
      <c r="U844" t="s">
        <v>105</v>
      </c>
      <c r="V844">
        <v>1</v>
      </c>
      <c r="W844">
        <v>10</v>
      </c>
      <c r="X844">
        <v>7.2</v>
      </c>
      <c r="Y844">
        <v>3</v>
      </c>
      <c r="Z844">
        <v>15</v>
      </c>
      <c r="AA844" t="s">
        <v>50</v>
      </c>
    </row>
    <row r="845" spans="1:27" x14ac:dyDescent="0.25">
      <c r="A845" t="s">
        <v>32</v>
      </c>
      <c r="B845" t="s">
        <v>268</v>
      </c>
      <c r="C845">
        <v>4</v>
      </c>
      <c r="D845" t="s">
        <v>33</v>
      </c>
      <c r="E845" s="14" t="s">
        <v>226</v>
      </c>
      <c r="F845" s="15" t="s">
        <v>185</v>
      </c>
      <c r="G845" t="s">
        <v>77</v>
      </c>
      <c r="I845" t="s">
        <v>241</v>
      </c>
      <c r="J845" t="s">
        <v>129</v>
      </c>
      <c r="K845" t="s">
        <v>270</v>
      </c>
      <c r="L845" t="s">
        <v>269</v>
      </c>
      <c r="M845" t="s">
        <v>201</v>
      </c>
      <c r="N845" t="s">
        <v>122</v>
      </c>
      <c r="Q845" t="s">
        <v>196</v>
      </c>
      <c r="R845" t="s">
        <v>359</v>
      </c>
      <c r="T845" s="17" t="s">
        <v>426</v>
      </c>
      <c r="U845" t="s">
        <v>105</v>
      </c>
      <c r="V845">
        <v>1</v>
      </c>
      <c r="W845">
        <v>8</v>
      </c>
      <c r="X845">
        <v>6.5</v>
      </c>
      <c r="Y845">
        <v>2.5</v>
      </c>
      <c r="Z845">
        <v>8</v>
      </c>
      <c r="AA845" t="s">
        <v>50</v>
      </c>
    </row>
    <row r="846" spans="1:27" x14ac:dyDescent="0.25">
      <c r="A846" t="s">
        <v>32</v>
      </c>
      <c r="B846" t="s">
        <v>268</v>
      </c>
      <c r="C846">
        <v>4</v>
      </c>
      <c r="D846" t="s">
        <v>33</v>
      </c>
      <c r="E846" s="14" t="s">
        <v>226</v>
      </c>
      <c r="F846" s="15" t="s">
        <v>185</v>
      </c>
      <c r="G846" t="s">
        <v>77</v>
      </c>
      <c r="I846" t="s">
        <v>241</v>
      </c>
      <c r="J846" t="s">
        <v>129</v>
      </c>
      <c r="K846" t="s">
        <v>270</v>
      </c>
      <c r="L846" t="s">
        <v>269</v>
      </c>
      <c r="M846" t="s">
        <v>201</v>
      </c>
      <c r="N846" t="s">
        <v>122</v>
      </c>
      <c r="Q846" t="s">
        <v>196</v>
      </c>
      <c r="R846" t="s">
        <v>359</v>
      </c>
      <c r="T846" s="17" t="s">
        <v>426</v>
      </c>
      <c r="U846" t="s">
        <v>105</v>
      </c>
      <c r="V846">
        <v>1</v>
      </c>
      <c r="W846">
        <v>7.5</v>
      </c>
      <c r="X846">
        <v>6</v>
      </c>
      <c r="Y846">
        <v>2</v>
      </c>
      <c r="Z846">
        <v>8</v>
      </c>
      <c r="AA846" t="s">
        <v>50</v>
      </c>
    </row>
    <row r="847" spans="1:27" x14ac:dyDescent="0.25">
      <c r="A847" t="s">
        <v>32</v>
      </c>
      <c r="B847" t="s">
        <v>268</v>
      </c>
      <c r="C847">
        <v>4</v>
      </c>
      <c r="D847" t="s">
        <v>33</v>
      </c>
      <c r="E847" s="14" t="s">
        <v>226</v>
      </c>
      <c r="F847" s="15" t="s">
        <v>185</v>
      </c>
      <c r="G847" t="s">
        <v>77</v>
      </c>
      <c r="I847" t="s">
        <v>241</v>
      </c>
      <c r="J847" t="s">
        <v>129</v>
      </c>
      <c r="K847" t="s">
        <v>270</v>
      </c>
      <c r="L847" t="s">
        <v>269</v>
      </c>
      <c r="M847" t="s">
        <v>201</v>
      </c>
      <c r="N847" t="s">
        <v>122</v>
      </c>
      <c r="Q847" t="s">
        <v>196</v>
      </c>
      <c r="R847" t="s">
        <v>359</v>
      </c>
      <c r="T847" s="17" t="s">
        <v>426</v>
      </c>
      <c r="U847" t="s">
        <v>105</v>
      </c>
      <c r="V847">
        <v>1</v>
      </c>
      <c r="W847">
        <v>6.4</v>
      </c>
      <c r="X847">
        <v>5.5</v>
      </c>
      <c r="Y847">
        <v>2</v>
      </c>
      <c r="Z847">
        <v>6</v>
      </c>
      <c r="AA847" t="s">
        <v>50</v>
      </c>
    </row>
    <row r="848" spans="1:27" x14ac:dyDescent="0.25">
      <c r="A848" t="s">
        <v>32</v>
      </c>
      <c r="B848" t="s">
        <v>268</v>
      </c>
      <c r="C848">
        <v>4</v>
      </c>
      <c r="D848" t="s">
        <v>33</v>
      </c>
      <c r="E848" s="14" t="s">
        <v>226</v>
      </c>
      <c r="F848" s="15" t="s">
        <v>185</v>
      </c>
      <c r="G848" t="s">
        <v>77</v>
      </c>
      <c r="I848" t="s">
        <v>241</v>
      </c>
      <c r="J848" t="s">
        <v>129</v>
      </c>
      <c r="K848" t="s">
        <v>270</v>
      </c>
      <c r="L848" t="s">
        <v>269</v>
      </c>
      <c r="M848" t="s">
        <v>201</v>
      </c>
      <c r="N848" t="s">
        <v>122</v>
      </c>
      <c r="Q848" t="s">
        <v>196</v>
      </c>
      <c r="R848" t="s">
        <v>359</v>
      </c>
      <c r="T848" s="17" t="s">
        <v>426</v>
      </c>
      <c r="U848" t="s">
        <v>105</v>
      </c>
      <c r="V848">
        <v>1</v>
      </c>
      <c r="W848">
        <v>10</v>
      </c>
      <c r="X848">
        <v>8.1999999999999993</v>
      </c>
      <c r="Y848">
        <v>3</v>
      </c>
      <c r="Z848">
        <v>17</v>
      </c>
      <c r="AA848" t="s">
        <v>50</v>
      </c>
    </row>
    <row r="849" spans="1:27" x14ac:dyDescent="0.25">
      <c r="A849" t="s">
        <v>32</v>
      </c>
      <c r="B849" t="s">
        <v>268</v>
      </c>
      <c r="C849">
        <v>4</v>
      </c>
      <c r="D849" t="s">
        <v>33</v>
      </c>
      <c r="E849" s="14" t="s">
        <v>226</v>
      </c>
      <c r="F849" s="15" t="s">
        <v>185</v>
      </c>
      <c r="G849" t="s">
        <v>77</v>
      </c>
      <c r="I849" t="s">
        <v>241</v>
      </c>
      <c r="J849" t="s">
        <v>129</v>
      </c>
      <c r="K849" t="s">
        <v>270</v>
      </c>
      <c r="L849" t="s">
        <v>269</v>
      </c>
      <c r="M849" t="s">
        <v>201</v>
      </c>
      <c r="N849" t="s">
        <v>122</v>
      </c>
      <c r="Q849" t="s">
        <v>196</v>
      </c>
      <c r="R849" t="s">
        <v>359</v>
      </c>
      <c r="T849" s="17" t="s">
        <v>426</v>
      </c>
      <c r="U849" t="s">
        <v>105</v>
      </c>
      <c r="V849">
        <v>1</v>
      </c>
      <c r="W849">
        <v>6</v>
      </c>
      <c r="X849">
        <v>4.5</v>
      </c>
      <c r="Y849">
        <v>1.5</v>
      </c>
      <c r="Z849">
        <v>4</v>
      </c>
      <c r="AA849" t="s">
        <v>50</v>
      </c>
    </row>
    <row r="850" spans="1:27" x14ac:dyDescent="0.25">
      <c r="A850" t="s">
        <v>32</v>
      </c>
      <c r="B850" t="s">
        <v>268</v>
      </c>
      <c r="C850">
        <v>3</v>
      </c>
      <c r="D850" t="s">
        <v>33</v>
      </c>
      <c r="E850" s="14" t="s">
        <v>227</v>
      </c>
      <c r="F850" s="15" t="s">
        <v>185</v>
      </c>
      <c r="G850" t="s">
        <v>77</v>
      </c>
      <c r="I850" t="s">
        <v>241</v>
      </c>
      <c r="J850" t="s">
        <v>129</v>
      </c>
      <c r="K850" t="s">
        <v>270</v>
      </c>
      <c r="L850" t="s">
        <v>269</v>
      </c>
      <c r="M850" t="s">
        <v>182</v>
      </c>
      <c r="N850" t="s">
        <v>273</v>
      </c>
      <c r="Q850" t="s">
        <v>86</v>
      </c>
      <c r="R850" t="s">
        <v>412</v>
      </c>
      <c r="T850" s="17" t="s">
        <v>413</v>
      </c>
      <c r="U850" t="s">
        <v>414</v>
      </c>
      <c r="Z850">
        <v>332</v>
      </c>
    </row>
    <row r="851" spans="1:27" x14ac:dyDescent="0.25">
      <c r="A851" t="s">
        <v>32</v>
      </c>
      <c r="B851" t="s">
        <v>268</v>
      </c>
      <c r="C851">
        <v>3</v>
      </c>
      <c r="D851" t="s">
        <v>33</v>
      </c>
      <c r="E851" s="14" t="s">
        <v>227</v>
      </c>
      <c r="F851" s="15" t="s">
        <v>185</v>
      </c>
      <c r="G851" t="s">
        <v>77</v>
      </c>
      <c r="I851" t="s">
        <v>241</v>
      </c>
      <c r="J851" t="s">
        <v>129</v>
      </c>
      <c r="K851" t="s">
        <v>270</v>
      </c>
      <c r="L851" t="s">
        <v>269</v>
      </c>
      <c r="M851" t="s">
        <v>182</v>
      </c>
      <c r="N851" t="s">
        <v>273</v>
      </c>
      <c r="Q851" t="s">
        <v>37</v>
      </c>
      <c r="R851" t="s">
        <v>143</v>
      </c>
      <c r="T851" s="17" t="s">
        <v>141</v>
      </c>
      <c r="U851" t="s">
        <v>142</v>
      </c>
      <c r="V851">
        <v>1</v>
      </c>
      <c r="W851">
        <v>9.5</v>
      </c>
      <c r="X851">
        <v>7</v>
      </c>
      <c r="Y851">
        <v>2</v>
      </c>
      <c r="Z851">
        <v>40</v>
      </c>
      <c r="AA851" t="s">
        <v>38</v>
      </c>
    </row>
    <row r="852" spans="1:27" x14ac:dyDescent="0.25">
      <c r="A852" t="s">
        <v>32</v>
      </c>
      <c r="B852" t="s">
        <v>268</v>
      </c>
      <c r="C852">
        <v>2</v>
      </c>
      <c r="D852" t="s">
        <v>33</v>
      </c>
      <c r="E852" s="14" t="s">
        <v>229</v>
      </c>
      <c r="F852" s="15" t="s">
        <v>185</v>
      </c>
      <c r="G852" t="s">
        <v>77</v>
      </c>
      <c r="I852" t="s">
        <v>241</v>
      </c>
      <c r="J852" t="s">
        <v>129</v>
      </c>
      <c r="K852" t="s">
        <v>270</v>
      </c>
      <c r="L852" t="s">
        <v>269</v>
      </c>
      <c r="M852" t="s">
        <v>61</v>
      </c>
      <c r="N852" t="s">
        <v>274</v>
      </c>
      <c r="Q852" t="s">
        <v>37</v>
      </c>
      <c r="R852" t="s">
        <v>143</v>
      </c>
      <c r="T852" s="17" t="s">
        <v>141</v>
      </c>
      <c r="U852" t="s">
        <v>142</v>
      </c>
      <c r="V852">
        <v>1</v>
      </c>
      <c r="W852">
        <v>10</v>
      </c>
      <c r="X852">
        <v>8.5</v>
      </c>
      <c r="Y852">
        <v>2</v>
      </c>
      <c r="Z852">
        <v>14</v>
      </c>
      <c r="AA852" t="s">
        <v>38</v>
      </c>
    </row>
    <row r="853" spans="1:27" x14ac:dyDescent="0.25">
      <c r="A853" t="s">
        <v>32</v>
      </c>
      <c r="B853" t="s">
        <v>268</v>
      </c>
      <c r="C853">
        <v>2</v>
      </c>
      <c r="D853" t="s">
        <v>33</v>
      </c>
      <c r="E853" s="14" t="s">
        <v>229</v>
      </c>
      <c r="F853" s="15" t="s">
        <v>185</v>
      </c>
      <c r="G853" t="s">
        <v>77</v>
      </c>
      <c r="I853" t="s">
        <v>241</v>
      </c>
      <c r="J853" t="s">
        <v>129</v>
      </c>
      <c r="K853" t="s">
        <v>270</v>
      </c>
      <c r="L853" t="s">
        <v>269</v>
      </c>
      <c r="M853" t="s">
        <v>61</v>
      </c>
      <c r="N853" t="s">
        <v>274</v>
      </c>
      <c r="Q853" t="s">
        <v>196</v>
      </c>
      <c r="R853" t="s">
        <v>359</v>
      </c>
      <c r="T853" s="17" t="s">
        <v>426</v>
      </c>
      <c r="U853" t="s">
        <v>105</v>
      </c>
      <c r="V853">
        <v>1</v>
      </c>
      <c r="W853">
        <v>10.199999999999999</v>
      </c>
      <c r="X853">
        <v>8</v>
      </c>
      <c r="Y853">
        <v>2.5</v>
      </c>
      <c r="Z853">
        <v>16</v>
      </c>
      <c r="AA853" t="s">
        <v>38</v>
      </c>
    </row>
    <row r="854" spans="1:27" x14ac:dyDescent="0.25">
      <c r="A854" t="s">
        <v>32</v>
      </c>
      <c r="B854" t="s">
        <v>268</v>
      </c>
      <c r="C854">
        <v>2</v>
      </c>
      <c r="D854" t="s">
        <v>33</v>
      </c>
      <c r="E854" s="14" t="s">
        <v>229</v>
      </c>
      <c r="F854" s="15" t="s">
        <v>185</v>
      </c>
      <c r="G854" t="s">
        <v>77</v>
      </c>
      <c r="I854" t="s">
        <v>241</v>
      </c>
      <c r="J854" t="s">
        <v>129</v>
      </c>
      <c r="K854" t="s">
        <v>270</v>
      </c>
      <c r="L854" t="s">
        <v>269</v>
      </c>
      <c r="M854" t="s">
        <v>61</v>
      </c>
      <c r="N854" t="s">
        <v>274</v>
      </c>
      <c r="Q854" t="s">
        <v>85</v>
      </c>
      <c r="R854" t="s">
        <v>100</v>
      </c>
      <c r="T854" s="17" t="s">
        <v>91</v>
      </c>
      <c r="U854" t="s">
        <v>92</v>
      </c>
      <c r="V854">
        <v>1</v>
      </c>
      <c r="W854">
        <v>7</v>
      </c>
      <c r="X854">
        <v>6</v>
      </c>
      <c r="Y854">
        <v>6.5</v>
      </c>
      <c r="Z854">
        <v>191</v>
      </c>
    </row>
    <row r="855" spans="1:27" x14ac:dyDescent="0.25">
      <c r="A855" t="s">
        <v>32</v>
      </c>
      <c r="B855" t="s">
        <v>268</v>
      </c>
      <c r="C855">
        <v>2</v>
      </c>
      <c r="D855" t="s">
        <v>33</v>
      </c>
      <c r="E855" s="14" t="s">
        <v>229</v>
      </c>
      <c r="F855" s="15" t="s">
        <v>185</v>
      </c>
      <c r="G855" t="s">
        <v>77</v>
      </c>
      <c r="I855" t="s">
        <v>241</v>
      </c>
      <c r="J855" t="s">
        <v>129</v>
      </c>
      <c r="K855" t="s">
        <v>270</v>
      </c>
      <c r="L855" t="s">
        <v>269</v>
      </c>
      <c r="M855" t="s">
        <v>61</v>
      </c>
      <c r="N855" t="s">
        <v>274</v>
      </c>
      <c r="Q855" t="s">
        <v>85</v>
      </c>
      <c r="R855" t="s">
        <v>100</v>
      </c>
      <c r="T855" s="17" t="s">
        <v>91</v>
      </c>
      <c r="U855" t="s">
        <v>92</v>
      </c>
      <c r="V855">
        <v>1</v>
      </c>
      <c r="W855">
        <v>8.5</v>
      </c>
      <c r="X855">
        <v>6.5</v>
      </c>
      <c r="Y855">
        <v>6</v>
      </c>
      <c r="Z855">
        <v>117</v>
      </c>
    </row>
    <row r="856" spans="1:27" x14ac:dyDescent="0.25">
      <c r="A856" t="s">
        <v>32</v>
      </c>
      <c r="B856" t="s">
        <v>268</v>
      </c>
      <c r="C856">
        <v>2</v>
      </c>
      <c r="D856" t="s">
        <v>33</v>
      </c>
      <c r="E856" s="14" t="s">
        <v>229</v>
      </c>
      <c r="F856" s="15" t="s">
        <v>185</v>
      </c>
      <c r="G856" t="s">
        <v>77</v>
      </c>
      <c r="H856" t="s">
        <v>275</v>
      </c>
      <c r="I856" t="s">
        <v>241</v>
      </c>
      <c r="J856" t="s">
        <v>129</v>
      </c>
      <c r="K856" t="s">
        <v>270</v>
      </c>
      <c r="L856" t="s">
        <v>269</v>
      </c>
      <c r="M856" t="s">
        <v>61</v>
      </c>
      <c r="N856" t="s">
        <v>274</v>
      </c>
      <c r="Q856" t="s">
        <v>186</v>
      </c>
      <c r="R856" t="s">
        <v>423</v>
      </c>
      <c r="T856" s="17" t="s">
        <v>138</v>
      </c>
      <c r="U856" t="s">
        <v>140</v>
      </c>
      <c r="V856">
        <v>1</v>
      </c>
      <c r="W856">
        <v>5.2</v>
      </c>
    </row>
    <row r="857" spans="1:27" x14ac:dyDescent="0.25">
      <c r="A857" t="s">
        <v>32</v>
      </c>
      <c r="B857" t="s">
        <v>268</v>
      </c>
      <c r="C857">
        <v>2</v>
      </c>
      <c r="D857" t="s">
        <v>33</v>
      </c>
      <c r="E857" s="14" t="s">
        <v>229</v>
      </c>
      <c r="F857" s="15" t="s">
        <v>185</v>
      </c>
      <c r="G857" t="s">
        <v>77</v>
      </c>
      <c r="H857" t="s">
        <v>276</v>
      </c>
      <c r="I857" t="s">
        <v>241</v>
      </c>
      <c r="J857" t="s">
        <v>129</v>
      </c>
      <c r="K857" t="s">
        <v>270</v>
      </c>
      <c r="L857" t="s">
        <v>269</v>
      </c>
      <c r="M857" t="s">
        <v>61</v>
      </c>
      <c r="N857" t="s">
        <v>274</v>
      </c>
      <c r="Q857" t="s">
        <v>186</v>
      </c>
      <c r="R857" t="s">
        <v>423</v>
      </c>
      <c r="T857" s="17" t="s">
        <v>138</v>
      </c>
      <c r="U857" t="s">
        <v>140</v>
      </c>
      <c r="V857">
        <v>1</v>
      </c>
      <c r="W857">
        <v>5.4</v>
      </c>
    </row>
    <row r="858" spans="1:27" x14ac:dyDescent="0.25">
      <c r="A858" t="s">
        <v>32</v>
      </c>
      <c r="B858" t="s">
        <v>268</v>
      </c>
      <c r="C858">
        <v>2</v>
      </c>
      <c r="D858" t="s">
        <v>33</v>
      </c>
      <c r="E858" s="14" t="s">
        <v>229</v>
      </c>
      <c r="F858" s="15" t="s">
        <v>185</v>
      </c>
      <c r="G858" t="s">
        <v>77</v>
      </c>
      <c r="H858" t="s">
        <v>277</v>
      </c>
      <c r="I858" t="s">
        <v>241</v>
      </c>
      <c r="J858" t="s">
        <v>129</v>
      </c>
      <c r="K858" t="s">
        <v>270</v>
      </c>
      <c r="L858" t="s">
        <v>269</v>
      </c>
      <c r="M858" t="s">
        <v>61</v>
      </c>
      <c r="N858" t="s">
        <v>274</v>
      </c>
      <c r="Q858" t="s">
        <v>186</v>
      </c>
      <c r="R858" t="s">
        <v>423</v>
      </c>
      <c r="T858" s="17" t="s">
        <v>138</v>
      </c>
      <c r="U858" t="s">
        <v>140</v>
      </c>
      <c r="V858">
        <v>1</v>
      </c>
      <c r="W858">
        <v>5.4</v>
      </c>
    </row>
    <row r="859" spans="1:27" x14ac:dyDescent="0.25">
      <c r="A859" t="s">
        <v>32</v>
      </c>
      <c r="B859" t="s">
        <v>268</v>
      </c>
      <c r="C859">
        <v>2</v>
      </c>
      <c r="D859" t="s">
        <v>33</v>
      </c>
      <c r="E859" s="14" t="s">
        <v>229</v>
      </c>
      <c r="F859" s="15" t="s">
        <v>185</v>
      </c>
      <c r="G859" t="s">
        <v>77</v>
      </c>
      <c r="I859" t="s">
        <v>241</v>
      </c>
      <c r="J859" t="s">
        <v>129</v>
      </c>
      <c r="K859" t="s">
        <v>270</v>
      </c>
      <c r="L859" t="s">
        <v>269</v>
      </c>
      <c r="M859" t="s">
        <v>61</v>
      </c>
      <c r="N859" t="s">
        <v>274</v>
      </c>
      <c r="Q859" t="s">
        <v>196</v>
      </c>
      <c r="R859" t="s">
        <v>359</v>
      </c>
      <c r="T859" s="17" t="s">
        <v>426</v>
      </c>
      <c r="U859" t="s">
        <v>105</v>
      </c>
      <c r="V859">
        <v>30</v>
      </c>
      <c r="W859">
        <v>9.1999999999999993</v>
      </c>
      <c r="X859">
        <v>7.5</v>
      </c>
      <c r="Y859">
        <v>2.5</v>
      </c>
      <c r="Z859">
        <v>548</v>
      </c>
    </row>
    <row r="860" spans="1:27" x14ac:dyDescent="0.25">
      <c r="A860" t="s">
        <v>32</v>
      </c>
      <c r="B860" t="s">
        <v>268</v>
      </c>
      <c r="C860">
        <v>1</v>
      </c>
      <c r="D860" t="s">
        <v>33</v>
      </c>
      <c r="E860" s="14" t="s">
        <v>228</v>
      </c>
      <c r="F860" s="15" t="s">
        <v>185</v>
      </c>
      <c r="G860" t="s">
        <v>77</v>
      </c>
      <c r="I860" t="s">
        <v>241</v>
      </c>
      <c r="J860" t="s">
        <v>129</v>
      </c>
      <c r="K860" t="s">
        <v>270</v>
      </c>
      <c r="L860" t="s">
        <v>269</v>
      </c>
      <c r="M860" t="s">
        <v>210</v>
      </c>
      <c r="N860" t="s">
        <v>278</v>
      </c>
      <c r="Q860" t="s">
        <v>196</v>
      </c>
      <c r="R860" t="s">
        <v>359</v>
      </c>
      <c r="T860" s="17" t="s">
        <v>426</v>
      </c>
      <c r="U860" t="s">
        <v>105</v>
      </c>
      <c r="V860">
        <v>1</v>
      </c>
      <c r="W860">
        <v>17</v>
      </c>
      <c r="X860">
        <v>15.5</v>
      </c>
      <c r="Y860">
        <v>3.5</v>
      </c>
      <c r="Z860">
        <v>74</v>
      </c>
    </row>
    <row r="861" spans="1:27" x14ac:dyDescent="0.25">
      <c r="A861" t="s">
        <v>32</v>
      </c>
      <c r="B861" t="s">
        <v>268</v>
      </c>
      <c r="C861">
        <v>1</v>
      </c>
      <c r="D861" t="s">
        <v>33</v>
      </c>
      <c r="E861" s="14" t="s">
        <v>228</v>
      </c>
      <c r="F861" s="15" t="s">
        <v>185</v>
      </c>
      <c r="G861" t="s">
        <v>77</v>
      </c>
      <c r="I861" t="s">
        <v>241</v>
      </c>
      <c r="J861" t="s">
        <v>129</v>
      </c>
      <c r="K861" t="s">
        <v>270</v>
      </c>
      <c r="L861" t="s">
        <v>269</v>
      </c>
      <c r="M861" t="s">
        <v>210</v>
      </c>
      <c r="N861" t="s">
        <v>278</v>
      </c>
      <c r="Q861" t="s">
        <v>196</v>
      </c>
      <c r="R861" t="s">
        <v>416</v>
      </c>
      <c r="T861" s="17" t="s">
        <v>415</v>
      </c>
      <c r="U861" t="s">
        <v>105</v>
      </c>
      <c r="V861">
        <v>1</v>
      </c>
      <c r="W861">
        <v>15</v>
      </c>
      <c r="X861">
        <v>12.2</v>
      </c>
      <c r="Y861">
        <v>4</v>
      </c>
      <c r="Z861">
        <v>58</v>
      </c>
    </row>
    <row r="862" spans="1:27" x14ac:dyDescent="0.25">
      <c r="A862" t="s">
        <v>32</v>
      </c>
      <c r="B862" t="s">
        <v>268</v>
      </c>
      <c r="C862">
        <v>1</v>
      </c>
      <c r="D862" t="s">
        <v>33</v>
      </c>
      <c r="E862" s="14" t="s">
        <v>228</v>
      </c>
      <c r="F862" s="15" t="s">
        <v>185</v>
      </c>
      <c r="G862" t="s">
        <v>77</v>
      </c>
      <c r="I862" t="s">
        <v>241</v>
      </c>
      <c r="J862" t="s">
        <v>129</v>
      </c>
      <c r="K862" t="s">
        <v>270</v>
      </c>
      <c r="L862" t="s">
        <v>269</v>
      </c>
      <c r="M862" t="s">
        <v>210</v>
      </c>
      <c r="N862" t="s">
        <v>278</v>
      </c>
      <c r="Q862" t="s">
        <v>196</v>
      </c>
      <c r="R862" t="s">
        <v>416</v>
      </c>
      <c r="T862" s="17" t="s">
        <v>415</v>
      </c>
      <c r="U862" t="s">
        <v>105</v>
      </c>
      <c r="V862">
        <v>1</v>
      </c>
      <c r="W862">
        <v>16.5</v>
      </c>
      <c r="X862">
        <v>14.3</v>
      </c>
      <c r="Y862">
        <v>4.2</v>
      </c>
      <c r="Z862">
        <v>77</v>
      </c>
    </row>
    <row r="863" spans="1:27" x14ac:dyDescent="0.25">
      <c r="A863" t="s">
        <v>32</v>
      </c>
      <c r="B863" t="s">
        <v>268</v>
      </c>
      <c r="C863">
        <v>1</v>
      </c>
      <c r="D863" t="s">
        <v>33</v>
      </c>
      <c r="E863" s="14" t="s">
        <v>228</v>
      </c>
      <c r="F863" s="15" t="s">
        <v>185</v>
      </c>
      <c r="G863" t="s">
        <v>77</v>
      </c>
      <c r="I863" t="s">
        <v>241</v>
      </c>
      <c r="J863" t="s">
        <v>129</v>
      </c>
      <c r="K863" t="s">
        <v>270</v>
      </c>
      <c r="L863" t="s">
        <v>269</v>
      </c>
      <c r="M863" t="s">
        <v>210</v>
      </c>
      <c r="N863" t="s">
        <v>278</v>
      </c>
      <c r="Q863" t="s">
        <v>196</v>
      </c>
      <c r="R863" t="s">
        <v>416</v>
      </c>
      <c r="T863" s="17" t="s">
        <v>415</v>
      </c>
      <c r="U863" t="s">
        <v>105</v>
      </c>
      <c r="V863">
        <v>1</v>
      </c>
      <c r="W863">
        <v>12.3</v>
      </c>
      <c r="X863">
        <v>10.5</v>
      </c>
      <c r="Y863">
        <v>3.5</v>
      </c>
      <c r="Z863">
        <v>36</v>
      </c>
    </row>
    <row r="864" spans="1:27" x14ac:dyDescent="0.25">
      <c r="A864" t="s">
        <v>32</v>
      </c>
      <c r="B864" t="s">
        <v>268</v>
      </c>
      <c r="C864">
        <v>1</v>
      </c>
      <c r="D864" t="s">
        <v>33</v>
      </c>
      <c r="E864" s="14" t="s">
        <v>228</v>
      </c>
      <c r="F864" s="15" t="s">
        <v>185</v>
      </c>
      <c r="G864" t="s">
        <v>77</v>
      </c>
      <c r="I864" t="s">
        <v>241</v>
      </c>
      <c r="J864" t="s">
        <v>129</v>
      </c>
      <c r="K864" t="s">
        <v>270</v>
      </c>
      <c r="L864" t="s">
        <v>269</v>
      </c>
      <c r="M864" t="s">
        <v>210</v>
      </c>
      <c r="N864" t="s">
        <v>278</v>
      </c>
      <c r="Q864" t="s">
        <v>196</v>
      </c>
      <c r="R864" t="s">
        <v>359</v>
      </c>
      <c r="T864" s="17" t="s">
        <v>426</v>
      </c>
      <c r="U864" t="s">
        <v>105</v>
      </c>
      <c r="V864">
        <v>1</v>
      </c>
      <c r="W864">
        <v>16.2</v>
      </c>
      <c r="X864">
        <v>13.5</v>
      </c>
      <c r="Y864">
        <v>5</v>
      </c>
      <c r="Z864">
        <v>63</v>
      </c>
    </row>
    <row r="865" spans="1:27" x14ac:dyDescent="0.25">
      <c r="A865" t="s">
        <v>32</v>
      </c>
      <c r="B865" t="s">
        <v>268</v>
      </c>
      <c r="C865">
        <v>1</v>
      </c>
      <c r="D865" t="s">
        <v>33</v>
      </c>
      <c r="E865" s="14" t="s">
        <v>228</v>
      </c>
      <c r="F865" s="15" t="s">
        <v>185</v>
      </c>
      <c r="G865" t="s">
        <v>77</v>
      </c>
      <c r="I865" t="s">
        <v>241</v>
      </c>
      <c r="J865" t="s">
        <v>129</v>
      </c>
      <c r="K865" t="s">
        <v>270</v>
      </c>
      <c r="L865" t="s">
        <v>269</v>
      </c>
      <c r="M865" t="s">
        <v>210</v>
      </c>
      <c r="N865" t="s">
        <v>278</v>
      </c>
      <c r="Q865" t="s">
        <v>196</v>
      </c>
      <c r="R865" t="s">
        <v>359</v>
      </c>
      <c r="T865" s="17" t="s">
        <v>426</v>
      </c>
      <c r="U865" t="s">
        <v>105</v>
      </c>
      <c r="V865">
        <v>1</v>
      </c>
      <c r="W865">
        <v>11.5</v>
      </c>
      <c r="X865">
        <v>10.199999999999999</v>
      </c>
      <c r="Y865">
        <v>3.5</v>
      </c>
      <c r="Z865">
        <v>31</v>
      </c>
    </row>
    <row r="866" spans="1:27" x14ac:dyDescent="0.25">
      <c r="A866" t="s">
        <v>32</v>
      </c>
      <c r="B866" t="s">
        <v>279</v>
      </c>
      <c r="C866">
        <v>4</v>
      </c>
      <c r="D866" t="s">
        <v>33</v>
      </c>
      <c r="E866" s="14" t="s">
        <v>226</v>
      </c>
      <c r="F866" s="15" t="s">
        <v>185</v>
      </c>
      <c r="G866" t="s">
        <v>77</v>
      </c>
      <c r="I866" t="s">
        <v>241</v>
      </c>
      <c r="J866" t="s">
        <v>129</v>
      </c>
      <c r="K866" t="s">
        <v>280</v>
      </c>
      <c r="L866" t="s">
        <v>281</v>
      </c>
      <c r="M866" t="s">
        <v>283</v>
      </c>
      <c r="N866" t="s">
        <v>282</v>
      </c>
      <c r="Q866" t="s">
        <v>86</v>
      </c>
      <c r="R866" t="s">
        <v>412</v>
      </c>
      <c r="T866" s="17" t="s">
        <v>413</v>
      </c>
      <c r="U866" t="s">
        <v>414</v>
      </c>
      <c r="Z866">
        <v>281</v>
      </c>
    </row>
    <row r="867" spans="1:27" x14ac:dyDescent="0.25">
      <c r="A867" t="s">
        <v>32</v>
      </c>
      <c r="B867" t="s">
        <v>279</v>
      </c>
      <c r="C867">
        <v>4</v>
      </c>
      <c r="D867" t="s">
        <v>33</v>
      </c>
      <c r="E867" s="14" t="s">
        <v>226</v>
      </c>
      <c r="F867" s="15" t="s">
        <v>185</v>
      </c>
      <c r="G867" t="s">
        <v>77</v>
      </c>
      <c r="I867" t="s">
        <v>241</v>
      </c>
      <c r="J867" t="s">
        <v>129</v>
      </c>
      <c r="K867" t="s">
        <v>280</v>
      </c>
      <c r="L867" t="s">
        <v>281</v>
      </c>
      <c r="M867" t="s">
        <v>283</v>
      </c>
      <c r="N867" t="s">
        <v>282</v>
      </c>
      <c r="Q867" t="s">
        <v>37</v>
      </c>
      <c r="R867" t="s">
        <v>143</v>
      </c>
      <c r="T867" s="17" t="s">
        <v>141</v>
      </c>
      <c r="U867" t="s">
        <v>142</v>
      </c>
      <c r="V867">
        <v>1</v>
      </c>
      <c r="W867">
        <v>7.4</v>
      </c>
      <c r="X867">
        <v>6.2</v>
      </c>
      <c r="Y867">
        <v>1.2</v>
      </c>
      <c r="Z867">
        <v>3</v>
      </c>
      <c r="AA867" t="s">
        <v>38</v>
      </c>
    </row>
    <row r="868" spans="1:27" x14ac:dyDescent="0.25">
      <c r="A868" t="s">
        <v>32</v>
      </c>
      <c r="B868" t="s">
        <v>279</v>
      </c>
      <c r="C868">
        <v>4</v>
      </c>
      <c r="D868" t="s">
        <v>33</v>
      </c>
      <c r="E868" s="14" t="s">
        <v>226</v>
      </c>
      <c r="F868" s="15" t="s">
        <v>185</v>
      </c>
      <c r="G868" t="s">
        <v>77</v>
      </c>
      <c r="I868" t="s">
        <v>241</v>
      </c>
      <c r="J868" t="s">
        <v>129</v>
      </c>
      <c r="K868" t="s">
        <v>280</v>
      </c>
      <c r="L868" t="s">
        <v>281</v>
      </c>
      <c r="M868" t="s">
        <v>283</v>
      </c>
      <c r="N868" t="s">
        <v>282</v>
      </c>
      <c r="Q868" t="s">
        <v>37</v>
      </c>
      <c r="R868" t="s">
        <v>143</v>
      </c>
      <c r="T868" s="17" t="s">
        <v>141</v>
      </c>
      <c r="U868" t="s">
        <v>142</v>
      </c>
      <c r="V868">
        <v>1</v>
      </c>
      <c r="W868">
        <v>6.9</v>
      </c>
      <c r="X868">
        <v>6</v>
      </c>
      <c r="Y868">
        <v>1.1000000000000001</v>
      </c>
      <c r="Z868">
        <v>2</v>
      </c>
      <c r="AA868" t="s">
        <v>38</v>
      </c>
    </row>
    <row r="869" spans="1:27" x14ac:dyDescent="0.25">
      <c r="A869" t="s">
        <v>32</v>
      </c>
      <c r="B869" t="s">
        <v>279</v>
      </c>
      <c r="C869">
        <v>4</v>
      </c>
      <c r="D869" t="s">
        <v>33</v>
      </c>
      <c r="E869" s="14" t="s">
        <v>226</v>
      </c>
      <c r="F869" s="15" t="s">
        <v>185</v>
      </c>
      <c r="G869" t="s">
        <v>77</v>
      </c>
      <c r="I869" t="s">
        <v>241</v>
      </c>
      <c r="J869" t="s">
        <v>129</v>
      </c>
      <c r="K869" t="s">
        <v>280</v>
      </c>
      <c r="L869" t="s">
        <v>281</v>
      </c>
      <c r="M869" t="s">
        <v>283</v>
      </c>
      <c r="N869" t="s">
        <v>282</v>
      </c>
      <c r="Q869" t="s">
        <v>37</v>
      </c>
      <c r="R869" t="s">
        <v>143</v>
      </c>
      <c r="T869" s="17" t="s">
        <v>141</v>
      </c>
      <c r="U869" t="s">
        <v>142</v>
      </c>
      <c r="V869">
        <v>1</v>
      </c>
      <c r="W869">
        <v>7</v>
      </c>
      <c r="X869">
        <v>6.4</v>
      </c>
      <c r="Y869">
        <v>0.9</v>
      </c>
      <c r="Z869">
        <v>2</v>
      </c>
      <c r="AA869" t="s">
        <v>38</v>
      </c>
    </row>
    <row r="870" spans="1:27" x14ac:dyDescent="0.25">
      <c r="A870" t="s">
        <v>32</v>
      </c>
      <c r="B870" t="s">
        <v>279</v>
      </c>
      <c r="C870">
        <v>4</v>
      </c>
      <c r="D870" t="s">
        <v>33</v>
      </c>
      <c r="E870" s="14" t="s">
        <v>226</v>
      </c>
      <c r="F870" s="15" t="s">
        <v>185</v>
      </c>
      <c r="G870" t="s">
        <v>77</v>
      </c>
      <c r="I870" t="s">
        <v>241</v>
      </c>
      <c r="J870" t="s">
        <v>129</v>
      </c>
      <c r="K870" t="s">
        <v>280</v>
      </c>
      <c r="L870" t="s">
        <v>281</v>
      </c>
      <c r="M870" t="s">
        <v>283</v>
      </c>
      <c r="N870" t="s">
        <v>282</v>
      </c>
      <c r="Q870" t="s">
        <v>37</v>
      </c>
      <c r="R870" t="s">
        <v>143</v>
      </c>
      <c r="T870" s="17" t="s">
        <v>141</v>
      </c>
      <c r="U870" t="s">
        <v>142</v>
      </c>
      <c r="V870">
        <v>1</v>
      </c>
      <c r="W870">
        <v>7</v>
      </c>
      <c r="X870">
        <v>6.1</v>
      </c>
      <c r="Y870">
        <v>1.1000000000000001</v>
      </c>
      <c r="Z870">
        <v>2</v>
      </c>
      <c r="AA870" t="s">
        <v>38</v>
      </c>
    </row>
    <row r="871" spans="1:27" x14ac:dyDescent="0.25">
      <c r="A871" t="s">
        <v>32</v>
      </c>
      <c r="B871" t="s">
        <v>279</v>
      </c>
      <c r="C871">
        <v>4</v>
      </c>
      <c r="D871" t="s">
        <v>33</v>
      </c>
      <c r="E871" s="14" t="s">
        <v>226</v>
      </c>
      <c r="F871" s="15" t="s">
        <v>185</v>
      </c>
      <c r="G871" t="s">
        <v>77</v>
      </c>
      <c r="I871" t="s">
        <v>241</v>
      </c>
      <c r="J871" t="s">
        <v>129</v>
      </c>
      <c r="K871" t="s">
        <v>280</v>
      </c>
      <c r="L871" t="s">
        <v>281</v>
      </c>
      <c r="M871" t="s">
        <v>283</v>
      </c>
      <c r="N871" t="s">
        <v>282</v>
      </c>
      <c r="Q871" t="s">
        <v>37</v>
      </c>
      <c r="R871" t="s">
        <v>143</v>
      </c>
      <c r="T871" s="17" t="s">
        <v>141</v>
      </c>
      <c r="U871" t="s">
        <v>142</v>
      </c>
      <c r="V871">
        <v>1</v>
      </c>
      <c r="W871">
        <v>8.6999999999999993</v>
      </c>
      <c r="X871">
        <v>6.9</v>
      </c>
      <c r="Y871">
        <v>1.3</v>
      </c>
      <c r="Z871">
        <v>4</v>
      </c>
      <c r="AA871" t="s">
        <v>38</v>
      </c>
    </row>
    <row r="872" spans="1:27" x14ac:dyDescent="0.25">
      <c r="A872" t="s">
        <v>32</v>
      </c>
      <c r="B872" t="s">
        <v>279</v>
      </c>
      <c r="C872">
        <v>4</v>
      </c>
      <c r="D872" t="s">
        <v>33</v>
      </c>
      <c r="E872" s="14" t="s">
        <v>226</v>
      </c>
      <c r="F872" s="15" t="s">
        <v>185</v>
      </c>
      <c r="G872" t="s">
        <v>77</v>
      </c>
      <c r="I872" t="s">
        <v>241</v>
      </c>
      <c r="J872" t="s">
        <v>129</v>
      </c>
      <c r="K872" t="s">
        <v>280</v>
      </c>
      <c r="L872" t="s">
        <v>281</v>
      </c>
      <c r="M872" t="s">
        <v>283</v>
      </c>
      <c r="N872" t="s">
        <v>282</v>
      </c>
      <c r="Q872" t="s">
        <v>37</v>
      </c>
      <c r="R872" t="s">
        <v>143</v>
      </c>
      <c r="T872" s="17" t="s">
        <v>141</v>
      </c>
      <c r="U872" t="s">
        <v>142</v>
      </c>
      <c r="V872">
        <v>1</v>
      </c>
      <c r="W872">
        <v>7.6</v>
      </c>
      <c r="X872">
        <v>5.6</v>
      </c>
      <c r="Y872">
        <v>1.1000000000000001</v>
      </c>
      <c r="Z872">
        <v>3</v>
      </c>
      <c r="AA872" t="s">
        <v>38</v>
      </c>
    </row>
    <row r="873" spans="1:27" x14ac:dyDescent="0.25">
      <c r="A873" t="s">
        <v>32</v>
      </c>
      <c r="B873" t="s">
        <v>279</v>
      </c>
      <c r="C873">
        <v>4</v>
      </c>
      <c r="D873" t="s">
        <v>33</v>
      </c>
      <c r="E873" s="14" t="s">
        <v>226</v>
      </c>
      <c r="F873" s="15" t="s">
        <v>185</v>
      </c>
      <c r="G873" t="s">
        <v>77</v>
      </c>
      <c r="I873" t="s">
        <v>241</v>
      </c>
      <c r="J873" t="s">
        <v>129</v>
      </c>
      <c r="K873" t="s">
        <v>280</v>
      </c>
      <c r="L873" t="s">
        <v>281</v>
      </c>
      <c r="M873" t="s">
        <v>283</v>
      </c>
      <c r="N873" t="s">
        <v>282</v>
      </c>
      <c r="Q873" t="s">
        <v>37</v>
      </c>
      <c r="R873" t="s">
        <v>143</v>
      </c>
      <c r="T873" s="17" t="s">
        <v>141</v>
      </c>
      <c r="U873" t="s">
        <v>142</v>
      </c>
      <c r="V873">
        <v>1</v>
      </c>
      <c r="W873">
        <v>9.1</v>
      </c>
      <c r="X873">
        <v>6.5</v>
      </c>
      <c r="Y873">
        <v>1.4</v>
      </c>
      <c r="Z873">
        <v>5</v>
      </c>
      <c r="AA873" t="s">
        <v>38</v>
      </c>
    </row>
    <row r="874" spans="1:27" x14ac:dyDescent="0.25">
      <c r="A874" t="s">
        <v>32</v>
      </c>
      <c r="B874" t="s">
        <v>279</v>
      </c>
      <c r="C874">
        <v>4</v>
      </c>
      <c r="D874" t="s">
        <v>33</v>
      </c>
      <c r="E874" s="14" t="s">
        <v>226</v>
      </c>
      <c r="F874" s="15" t="s">
        <v>185</v>
      </c>
      <c r="G874" t="s">
        <v>77</v>
      </c>
      <c r="I874" t="s">
        <v>241</v>
      </c>
      <c r="J874" t="s">
        <v>129</v>
      </c>
      <c r="K874" t="s">
        <v>280</v>
      </c>
      <c r="L874" t="s">
        <v>281</v>
      </c>
      <c r="M874" t="s">
        <v>283</v>
      </c>
      <c r="N874" t="s">
        <v>282</v>
      </c>
      <c r="Q874" t="s">
        <v>37</v>
      </c>
      <c r="R874" t="s">
        <v>143</v>
      </c>
      <c r="T874" s="17" t="s">
        <v>141</v>
      </c>
      <c r="U874" t="s">
        <v>142</v>
      </c>
      <c r="V874">
        <v>1</v>
      </c>
      <c r="W874">
        <v>8.1</v>
      </c>
      <c r="X874">
        <v>6.2</v>
      </c>
      <c r="Y874">
        <v>1.3</v>
      </c>
      <c r="Z874">
        <v>4</v>
      </c>
      <c r="AA874" t="s">
        <v>38</v>
      </c>
    </row>
    <row r="875" spans="1:27" x14ac:dyDescent="0.25">
      <c r="A875" t="s">
        <v>32</v>
      </c>
      <c r="B875" t="s">
        <v>279</v>
      </c>
      <c r="C875">
        <v>4</v>
      </c>
      <c r="D875" t="s">
        <v>33</v>
      </c>
      <c r="E875" s="14" t="s">
        <v>226</v>
      </c>
      <c r="F875" s="15" t="s">
        <v>185</v>
      </c>
      <c r="G875" t="s">
        <v>77</v>
      </c>
      <c r="I875" t="s">
        <v>241</v>
      </c>
      <c r="J875" t="s">
        <v>129</v>
      </c>
      <c r="K875" t="s">
        <v>280</v>
      </c>
      <c r="L875" t="s">
        <v>281</v>
      </c>
      <c r="M875" t="s">
        <v>283</v>
      </c>
      <c r="N875" t="s">
        <v>282</v>
      </c>
      <c r="Q875" t="s">
        <v>37</v>
      </c>
      <c r="R875" t="s">
        <v>143</v>
      </c>
      <c r="T875" s="17" t="s">
        <v>141</v>
      </c>
      <c r="U875" t="s">
        <v>142</v>
      </c>
      <c r="V875">
        <v>1</v>
      </c>
      <c r="W875">
        <v>11</v>
      </c>
      <c r="X875">
        <v>7</v>
      </c>
      <c r="Y875">
        <v>1.5</v>
      </c>
      <c r="Z875">
        <v>4</v>
      </c>
      <c r="AA875" t="s">
        <v>38</v>
      </c>
    </row>
    <row r="876" spans="1:27" x14ac:dyDescent="0.25">
      <c r="A876" t="s">
        <v>32</v>
      </c>
      <c r="B876" t="s">
        <v>279</v>
      </c>
      <c r="C876">
        <v>4</v>
      </c>
      <c r="D876" t="s">
        <v>33</v>
      </c>
      <c r="E876" s="14" t="s">
        <v>226</v>
      </c>
      <c r="F876" s="15" t="s">
        <v>185</v>
      </c>
      <c r="G876" t="s">
        <v>77</v>
      </c>
      <c r="I876" t="s">
        <v>241</v>
      </c>
      <c r="J876" t="s">
        <v>129</v>
      </c>
      <c r="K876" t="s">
        <v>280</v>
      </c>
      <c r="L876" t="s">
        <v>281</v>
      </c>
      <c r="M876" t="s">
        <v>283</v>
      </c>
      <c r="N876" t="s">
        <v>282</v>
      </c>
      <c r="Q876" t="s">
        <v>37</v>
      </c>
      <c r="R876" t="s">
        <v>143</v>
      </c>
      <c r="T876" s="17" t="s">
        <v>141</v>
      </c>
      <c r="U876" t="s">
        <v>142</v>
      </c>
      <c r="V876">
        <v>1</v>
      </c>
      <c r="W876">
        <v>7.6</v>
      </c>
      <c r="X876">
        <v>5.6</v>
      </c>
      <c r="Y876">
        <v>1.2</v>
      </c>
      <c r="Z876">
        <v>3</v>
      </c>
      <c r="AA876" t="s">
        <v>38</v>
      </c>
    </row>
    <row r="877" spans="1:27" x14ac:dyDescent="0.25">
      <c r="A877" t="s">
        <v>32</v>
      </c>
      <c r="B877" t="s">
        <v>279</v>
      </c>
      <c r="C877">
        <v>4</v>
      </c>
      <c r="D877" t="s">
        <v>33</v>
      </c>
      <c r="E877" s="14" t="s">
        <v>226</v>
      </c>
      <c r="F877" s="15" t="s">
        <v>185</v>
      </c>
      <c r="G877" t="s">
        <v>77</v>
      </c>
      <c r="I877" t="s">
        <v>241</v>
      </c>
      <c r="J877" t="s">
        <v>129</v>
      </c>
      <c r="K877" t="s">
        <v>280</v>
      </c>
      <c r="L877" t="s">
        <v>281</v>
      </c>
      <c r="M877" t="s">
        <v>283</v>
      </c>
      <c r="N877" t="s">
        <v>282</v>
      </c>
      <c r="Q877" t="s">
        <v>37</v>
      </c>
      <c r="R877" t="s">
        <v>143</v>
      </c>
      <c r="T877" s="17" t="s">
        <v>141</v>
      </c>
      <c r="U877" t="s">
        <v>142</v>
      </c>
      <c r="V877">
        <v>1</v>
      </c>
      <c r="W877">
        <v>7.5</v>
      </c>
      <c r="X877">
        <v>5.5</v>
      </c>
      <c r="Y877">
        <v>1</v>
      </c>
      <c r="Z877">
        <v>3</v>
      </c>
      <c r="AA877" t="s">
        <v>38</v>
      </c>
    </row>
    <row r="878" spans="1:27" x14ac:dyDescent="0.25">
      <c r="A878" t="s">
        <v>32</v>
      </c>
      <c r="B878" t="s">
        <v>279</v>
      </c>
      <c r="C878">
        <v>4</v>
      </c>
      <c r="D878" t="s">
        <v>33</v>
      </c>
      <c r="E878" s="14" t="s">
        <v>226</v>
      </c>
      <c r="F878" s="15" t="s">
        <v>185</v>
      </c>
      <c r="G878" t="s">
        <v>77</v>
      </c>
      <c r="I878" t="s">
        <v>241</v>
      </c>
      <c r="J878" t="s">
        <v>129</v>
      </c>
      <c r="K878" t="s">
        <v>280</v>
      </c>
      <c r="L878" t="s">
        <v>281</v>
      </c>
      <c r="M878" t="s">
        <v>283</v>
      </c>
      <c r="N878" t="s">
        <v>282</v>
      </c>
      <c r="Q878" t="s">
        <v>37</v>
      </c>
      <c r="R878" t="s">
        <v>143</v>
      </c>
      <c r="T878" s="17" t="s">
        <v>141</v>
      </c>
      <c r="U878" t="s">
        <v>142</v>
      </c>
      <c r="V878">
        <v>1</v>
      </c>
      <c r="W878">
        <v>8.4</v>
      </c>
      <c r="X878">
        <v>5.4</v>
      </c>
      <c r="Y878">
        <v>1</v>
      </c>
      <c r="Z878">
        <v>3</v>
      </c>
      <c r="AA878" t="s">
        <v>38</v>
      </c>
    </row>
    <row r="879" spans="1:27" x14ac:dyDescent="0.25">
      <c r="A879" t="s">
        <v>32</v>
      </c>
      <c r="B879" t="s">
        <v>279</v>
      </c>
      <c r="C879">
        <v>4</v>
      </c>
      <c r="D879" t="s">
        <v>33</v>
      </c>
      <c r="E879" s="14" t="s">
        <v>226</v>
      </c>
      <c r="F879" s="15" t="s">
        <v>185</v>
      </c>
      <c r="G879" t="s">
        <v>77</v>
      </c>
      <c r="I879" t="s">
        <v>241</v>
      </c>
      <c r="J879" t="s">
        <v>129</v>
      </c>
      <c r="K879" t="s">
        <v>280</v>
      </c>
      <c r="L879" t="s">
        <v>281</v>
      </c>
      <c r="M879" t="s">
        <v>283</v>
      </c>
      <c r="N879" t="s">
        <v>282</v>
      </c>
      <c r="Q879" t="s">
        <v>37</v>
      </c>
      <c r="R879" t="s">
        <v>143</v>
      </c>
      <c r="T879" s="17" t="s">
        <v>141</v>
      </c>
      <c r="U879" t="s">
        <v>142</v>
      </c>
      <c r="V879">
        <v>1</v>
      </c>
      <c r="W879">
        <v>7</v>
      </c>
      <c r="X879">
        <v>5.9</v>
      </c>
      <c r="Y879">
        <v>1.3</v>
      </c>
      <c r="Z879">
        <v>3</v>
      </c>
      <c r="AA879" t="s">
        <v>38</v>
      </c>
    </row>
    <row r="880" spans="1:27" x14ac:dyDescent="0.25">
      <c r="A880" t="s">
        <v>32</v>
      </c>
      <c r="B880" t="s">
        <v>279</v>
      </c>
      <c r="C880">
        <v>4</v>
      </c>
      <c r="D880" t="s">
        <v>33</v>
      </c>
      <c r="E880" s="14" t="s">
        <v>226</v>
      </c>
      <c r="F880" s="15" t="s">
        <v>185</v>
      </c>
      <c r="G880" t="s">
        <v>77</v>
      </c>
      <c r="I880" t="s">
        <v>241</v>
      </c>
      <c r="J880" t="s">
        <v>129</v>
      </c>
      <c r="K880" t="s">
        <v>280</v>
      </c>
      <c r="L880" t="s">
        <v>281</v>
      </c>
      <c r="M880" t="s">
        <v>283</v>
      </c>
      <c r="N880" t="s">
        <v>282</v>
      </c>
      <c r="Q880" t="s">
        <v>37</v>
      </c>
      <c r="R880" t="s">
        <v>143</v>
      </c>
      <c r="T880" s="17" t="s">
        <v>141</v>
      </c>
      <c r="U880" t="s">
        <v>142</v>
      </c>
      <c r="V880">
        <v>1</v>
      </c>
      <c r="W880">
        <v>6.2</v>
      </c>
      <c r="X880">
        <v>5.2</v>
      </c>
      <c r="Y880">
        <v>1.2</v>
      </c>
      <c r="Z880">
        <v>3</v>
      </c>
      <c r="AA880" t="s">
        <v>38</v>
      </c>
    </row>
    <row r="881" spans="1:27" x14ac:dyDescent="0.25">
      <c r="A881" t="s">
        <v>32</v>
      </c>
      <c r="B881" t="s">
        <v>279</v>
      </c>
      <c r="C881">
        <v>4</v>
      </c>
      <c r="D881" t="s">
        <v>33</v>
      </c>
      <c r="E881" s="14" t="s">
        <v>226</v>
      </c>
      <c r="F881" s="15" t="s">
        <v>185</v>
      </c>
      <c r="G881" t="s">
        <v>77</v>
      </c>
      <c r="I881" t="s">
        <v>241</v>
      </c>
      <c r="J881" t="s">
        <v>129</v>
      </c>
      <c r="K881" t="s">
        <v>280</v>
      </c>
      <c r="L881" t="s">
        <v>281</v>
      </c>
      <c r="M881" t="s">
        <v>283</v>
      </c>
      <c r="N881" t="s">
        <v>282</v>
      </c>
      <c r="Q881" t="s">
        <v>37</v>
      </c>
      <c r="R881" t="s">
        <v>143</v>
      </c>
      <c r="T881" s="17" t="s">
        <v>141</v>
      </c>
      <c r="U881" t="s">
        <v>142</v>
      </c>
      <c r="V881">
        <v>1</v>
      </c>
      <c r="W881">
        <v>5.0999999999999996</v>
      </c>
      <c r="X881">
        <v>4.8</v>
      </c>
      <c r="Y881">
        <v>0.9</v>
      </c>
      <c r="Z881">
        <v>2</v>
      </c>
      <c r="AA881" t="s">
        <v>38</v>
      </c>
    </row>
    <row r="882" spans="1:27" x14ac:dyDescent="0.25">
      <c r="A882" t="s">
        <v>32</v>
      </c>
      <c r="B882" t="s">
        <v>279</v>
      </c>
      <c r="C882">
        <v>4</v>
      </c>
      <c r="D882" t="s">
        <v>33</v>
      </c>
      <c r="E882" s="14" t="s">
        <v>226</v>
      </c>
      <c r="F882" s="15" t="s">
        <v>185</v>
      </c>
      <c r="G882" t="s">
        <v>77</v>
      </c>
      <c r="I882" t="s">
        <v>241</v>
      </c>
      <c r="J882" t="s">
        <v>129</v>
      </c>
      <c r="K882" t="s">
        <v>280</v>
      </c>
      <c r="L882" t="s">
        <v>281</v>
      </c>
      <c r="M882" t="s">
        <v>283</v>
      </c>
      <c r="N882" t="s">
        <v>282</v>
      </c>
      <c r="Q882" t="s">
        <v>196</v>
      </c>
      <c r="R882" t="s">
        <v>359</v>
      </c>
      <c r="T882" s="17" t="s">
        <v>426</v>
      </c>
      <c r="U882" t="s">
        <v>105</v>
      </c>
      <c r="V882">
        <v>1</v>
      </c>
      <c r="W882">
        <v>11.3</v>
      </c>
      <c r="X882">
        <v>8.9</v>
      </c>
      <c r="Y882">
        <v>3.2</v>
      </c>
      <c r="Z882">
        <v>23</v>
      </c>
      <c r="AA882" t="s">
        <v>50</v>
      </c>
    </row>
    <row r="883" spans="1:27" x14ac:dyDescent="0.25">
      <c r="A883" t="s">
        <v>32</v>
      </c>
      <c r="B883" t="s">
        <v>279</v>
      </c>
      <c r="C883">
        <v>4</v>
      </c>
      <c r="D883" t="s">
        <v>33</v>
      </c>
      <c r="E883" s="14" t="s">
        <v>226</v>
      </c>
      <c r="F883" s="15" t="s">
        <v>185</v>
      </c>
      <c r="G883" t="s">
        <v>77</v>
      </c>
      <c r="I883" t="s">
        <v>241</v>
      </c>
      <c r="J883" t="s">
        <v>129</v>
      </c>
      <c r="K883" t="s">
        <v>280</v>
      </c>
      <c r="L883" t="s">
        <v>281</v>
      </c>
      <c r="M883" t="s">
        <v>283</v>
      </c>
      <c r="N883" t="s">
        <v>282</v>
      </c>
      <c r="Q883" t="s">
        <v>196</v>
      </c>
      <c r="R883" t="s">
        <v>359</v>
      </c>
      <c r="T883" s="17" t="s">
        <v>426</v>
      </c>
      <c r="U883" t="s">
        <v>105</v>
      </c>
      <c r="V883">
        <v>1</v>
      </c>
      <c r="W883">
        <v>11.3</v>
      </c>
      <c r="X883">
        <v>8.9</v>
      </c>
      <c r="Y883">
        <v>3.2</v>
      </c>
      <c r="Z883">
        <v>20</v>
      </c>
      <c r="AA883" t="s">
        <v>50</v>
      </c>
    </row>
    <row r="884" spans="1:27" x14ac:dyDescent="0.25">
      <c r="A884" t="s">
        <v>32</v>
      </c>
      <c r="B884" t="s">
        <v>279</v>
      </c>
      <c r="C884">
        <v>4</v>
      </c>
      <c r="D884" t="s">
        <v>33</v>
      </c>
      <c r="E884" s="14" t="s">
        <v>226</v>
      </c>
      <c r="F884" s="15" t="s">
        <v>185</v>
      </c>
      <c r="G884" t="s">
        <v>77</v>
      </c>
      <c r="I884" t="s">
        <v>241</v>
      </c>
      <c r="J884" t="s">
        <v>129</v>
      </c>
      <c r="K884" t="s">
        <v>280</v>
      </c>
      <c r="L884" t="s">
        <v>281</v>
      </c>
      <c r="M884" t="s">
        <v>283</v>
      </c>
      <c r="N884" t="s">
        <v>282</v>
      </c>
      <c r="Q884" t="s">
        <v>196</v>
      </c>
      <c r="R884" t="s">
        <v>359</v>
      </c>
      <c r="T884" s="17" t="s">
        <v>426</v>
      </c>
      <c r="U884" t="s">
        <v>105</v>
      </c>
      <c r="V884">
        <v>1</v>
      </c>
      <c r="W884">
        <v>11</v>
      </c>
      <c r="X884">
        <v>8.8000000000000007</v>
      </c>
      <c r="Y884">
        <v>3.3</v>
      </c>
      <c r="Z884">
        <v>22</v>
      </c>
      <c r="AA884" t="s">
        <v>50</v>
      </c>
    </row>
    <row r="885" spans="1:27" x14ac:dyDescent="0.25">
      <c r="A885" t="s">
        <v>32</v>
      </c>
      <c r="B885" t="s">
        <v>279</v>
      </c>
      <c r="C885">
        <v>4</v>
      </c>
      <c r="D885" t="s">
        <v>33</v>
      </c>
      <c r="E885" s="14" t="s">
        <v>226</v>
      </c>
      <c r="F885" s="15" t="s">
        <v>185</v>
      </c>
      <c r="G885" t="s">
        <v>77</v>
      </c>
      <c r="I885" t="s">
        <v>241</v>
      </c>
      <c r="J885" t="s">
        <v>129</v>
      </c>
      <c r="K885" t="s">
        <v>280</v>
      </c>
      <c r="L885" t="s">
        <v>281</v>
      </c>
      <c r="M885" t="s">
        <v>283</v>
      </c>
      <c r="N885" t="s">
        <v>282</v>
      </c>
      <c r="Q885" t="s">
        <v>196</v>
      </c>
      <c r="R885" t="s">
        <v>359</v>
      </c>
      <c r="T885" s="17" t="s">
        <v>426</v>
      </c>
      <c r="U885" t="s">
        <v>105</v>
      </c>
      <c r="V885">
        <v>1</v>
      </c>
      <c r="W885">
        <v>9.4</v>
      </c>
      <c r="X885">
        <v>7.8</v>
      </c>
      <c r="Y885">
        <v>2.1</v>
      </c>
      <c r="Z885">
        <v>12</v>
      </c>
      <c r="AA885" t="s">
        <v>50</v>
      </c>
    </row>
    <row r="886" spans="1:27" x14ac:dyDescent="0.25">
      <c r="A886" t="s">
        <v>32</v>
      </c>
      <c r="B886" t="s">
        <v>279</v>
      </c>
      <c r="C886">
        <v>4</v>
      </c>
      <c r="D886" t="s">
        <v>33</v>
      </c>
      <c r="E886" s="14" t="s">
        <v>226</v>
      </c>
      <c r="F886" s="15" t="s">
        <v>185</v>
      </c>
      <c r="G886" t="s">
        <v>77</v>
      </c>
      <c r="I886" t="s">
        <v>241</v>
      </c>
      <c r="J886" t="s">
        <v>129</v>
      </c>
      <c r="K886" t="s">
        <v>280</v>
      </c>
      <c r="L886" t="s">
        <v>281</v>
      </c>
      <c r="M886" t="s">
        <v>283</v>
      </c>
      <c r="N886" t="s">
        <v>282</v>
      </c>
      <c r="Q886" t="s">
        <v>196</v>
      </c>
      <c r="R886" t="s">
        <v>359</v>
      </c>
      <c r="T886" s="17" t="s">
        <v>426</v>
      </c>
      <c r="U886" t="s">
        <v>105</v>
      </c>
      <c r="V886">
        <v>1</v>
      </c>
      <c r="W886">
        <v>6.8</v>
      </c>
      <c r="X886">
        <v>5.9</v>
      </c>
      <c r="Y886">
        <v>2.1</v>
      </c>
      <c r="Z886">
        <v>6</v>
      </c>
      <c r="AA886" t="s">
        <v>50</v>
      </c>
    </row>
    <row r="887" spans="1:27" x14ac:dyDescent="0.25">
      <c r="A887" t="s">
        <v>32</v>
      </c>
      <c r="B887" t="s">
        <v>279</v>
      </c>
      <c r="C887">
        <v>4</v>
      </c>
      <c r="D887" t="s">
        <v>33</v>
      </c>
      <c r="E887" s="14" t="s">
        <v>226</v>
      </c>
      <c r="F887" s="15" t="s">
        <v>185</v>
      </c>
      <c r="G887" t="s">
        <v>77</v>
      </c>
      <c r="I887" t="s">
        <v>241</v>
      </c>
      <c r="J887" t="s">
        <v>129</v>
      </c>
      <c r="K887" t="s">
        <v>280</v>
      </c>
      <c r="L887" t="s">
        <v>281</v>
      </c>
      <c r="M887" t="s">
        <v>283</v>
      </c>
      <c r="N887" t="s">
        <v>282</v>
      </c>
      <c r="Q887" t="s">
        <v>196</v>
      </c>
      <c r="R887" t="s">
        <v>359</v>
      </c>
      <c r="T887" s="17" t="s">
        <v>426</v>
      </c>
      <c r="U887" t="s">
        <v>105</v>
      </c>
      <c r="V887">
        <v>1</v>
      </c>
      <c r="W887">
        <v>6.6</v>
      </c>
      <c r="X887">
        <v>5.9</v>
      </c>
      <c r="Y887">
        <v>1.8</v>
      </c>
      <c r="Z887">
        <v>5</v>
      </c>
      <c r="AA887" t="s">
        <v>50</v>
      </c>
    </row>
    <row r="888" spans="1:27" x14ac:dyDescent="0.25">
      <c r="A888" t="s">
        <v>32</v>
      </c>
      <c r="B888" t="s">
        <v>279</v>
      </c>
      <c r="C888">
        <v>4</v>
      </c>
      <c r="D888" t="s">
        <v>33</v>
      </c>
      <c r="E888" s="14" t="s">
        <v>226</v>
      </c>
      <c r="F888" s="15" t="s">
        <v>185</v>
      </c>
      <c r="G888" t="s">
        <v>77</v>
      </c>
      <c r="I888" t="s">
        <v>241</v>
      </c>
      <c r="J888" t="s">
        <v>129</v>
      </c>
      <c r="K888" t="s">
        <v>280</v>
      </c>
      <c r="L888" t="s">
        <v>281</v>
      </c>
      <c r="M888" t="s">
        <v>283</v>
      </c>
      <c r="N888" t="s">
        <v>282</v>
      </c>
      <c r="Q888" t="s">
        <v>196</v>
      </c>
      <c r="R888" t="s">
        <v>359</v>
      </c>
      <c r="T888" s="17" t="s">
        <v>426</v>
      </c>
      <c r="U888" t="s">
        <v>105</v>
      </c>
      <c r="V888">
        <v>1</v>
      </c>
      <c r="W888">
        <v>6.4</v>
      </c>
      <c r="X888">
        <v>5</v>
      </c>
      <c r="Y888">
        <v>1.4</v>
      </c>
      <c r="Z888">
        <v>4</v>
      </c>
      <c r="AA888" t="s">
        <v>50</v>
      </c>
    </row>
    <row r="889" spans="1:27" x14ac:dyDescent="0.25">
      <c r="A889" t="s">
        <v>32</v>
      </c>
      <c r="B889" t="s">
        <v>279</v>
      </c>
      <c r="C889">
        <v>4</v>
      </c>
      <c r="D889" t="s">
        <v>33</v>
      </c>
      <c r="E889" s="14" t="s">
        <v>226</v>
      </c>
      <c r="F889" s="15" t="s">
        <v>185</v>
      </c>
      <c r="G889" t="s">
        <v>77</v>
      </c>
      <c r="I889" t="s">
        <v>241</v>
      </c>
      <c r="J889" t="s">
        <v>129</v>
      </c>
      <c r="K889" t="s">
        <v>280</v>
      </c>
      <c r="L889" t="s">
        <v>281</v>
      </c>
      <c r="M889" t="s">
        <v>283</v>
      </c>
      <c r="N889" t="s">
        <v>282</v>
      </c>
      <c r="Q889" t="s">
        <v>196</v>
      </c>
      <c r="R889" t="s">
        <v>359</v>
      </c>
      <c r="T889" s="17" t="s">
        <v>426</v>
      </c>
      <c r="U889" t="s">
        <v>105</v>
      </c>
      <c r="V889">
        <v>1</v>
      </c>
      <c r="W889">
        <v>7.7</v>
      </c>
      <c r="X889">
        <v>5.9</v>
      </c>
      <c r="Y889">
        <v>1.9</v>
      </c>
      <c r="Z889">
        <v>5</v>
      </c>
      <c r="AA889" t="s">
        <v>50</v>
      </c>
    </row>
    <row r="890" spans="1:27" x14ac:dyDescent="0.25">
      <c r="A890" t="s">
        <v>32</v>
      </c>
      <c r="B890" t="s">
        <v>279</v>
      </c>
      <c r="C890">
        <v>4</v>
      </c>
      <c r="D890" t="s">
        <v>33</v>
      </c>
      <c r="E890" s="14" t="s">
        <v>226</v>
      </c>
      <c r="F890" s="15" t="s">
        <v>185</v>
      </c>
      <c r="G890" t="s">
        <v>77</v>
      </c>
      <c r="I890" t="s">
        <v>241</v>
      </c>
      <c r="J890" t="s">
        <v>129</v>
      </c>
      <c r="K890" t="s">
        <v>280</v>
      </c>
      <c r="L890" t="s">
        <v>281</v>
      </c>
      <c r="M890" t="s">
        <v>283</v>
      </c>
      <c r="N890" t="s">
        <v>282</v>
      </c>
      <c r="Q890" t="s">
        <v>196</v>
      </c>
      <c r="R890" t="s">
        <v>359</v>
      </c>
      <c r="T890" s="17" t="s">
        <v>426</v>
      </c>
      <c r="U890" t="s">
        <v>105</v>
      </c>
      <c r="V890">
        <v>1</v>
      </c>
      <c r="W890">
        <v>6</v>
      </c>
      <c r="X890">
        <v>4.9000000000000004</v>
      </c>
      <c r="Y890">
        <v>1.3</v>
      </c>
      <c r="Z890">
        <v>4</v>
      </c>
      <c r="AA890" t="s">
        <v>50</v>
      </c>
    </row>
    <row r="891" spans="1:27" x14ac:dyDescent="0.25">
      <c r="A891" t="s">
        <v>32</v>
      </c>
      <c r="B891" t="s">
        <v>279</v>
      </c>
      <c r="C891">
        <v>4</v>
      </c>
      <c r="D891" t="s">
        <v>33</v>
      </c>
      <c r="E891" s="14" t="s">
        <v>226</v>
      </c>
      <c r="F891" s="15" t="s">
        <v>185</v>
      </c>
      <c r="G891" t="s">
        <v>77</v>
      </c>
      <c r="I891" t="s">
        <v>241</v>
      </c>
      <c r="J891" t="s">
        <v>129</v>
      </c>
      <c r="K891" t="s">
        <v>280</v>
      </c>
      <c r="L891" t="s">
        <v>281</v>
      </c>
      <c r="M891" t="s">
        <v>283</v>
      </c>
      <c r="N891" t="s">
        <v>282</v>
      </c>
      <c r="Q891" t="s">
        <v>196</v>
      </c>
      <c r="R891" t="s">
        <v>416</v>
      </c>
      <c r="T891" s="17" t="s">
        <v>415</v>
      </c>
      <c r="U891" t="s">
        <v>105</v>
      </c>
      <c r="V891">
        <v>1</v>
      </c>
      <c r="W891">
        <v>6.2</v>
      </c>
      <c r="X891">
        <v>5</v>
      </c>
      <c r="Y891">
        <v>1.5</v>
      </c>
      <c r="Z891">
        <v>4</v>
      </c>
      <c r="AA891" t="s">
        <v>50</v>
      </c>
    </row>
    <row r="892" spans="1:27" x14ac:dyDescent="0.25">
      <c r="A892" t="s">
        <v>32</v>
      </c>
      <c r="B892" t="s">
        <v>279</v>
      </c>
      <c r="C892">
        <v>4</v>
      </c>
      <c r="D892" t="s">
        <v>33</v>
      </c>
      <c r="E892" s="14" t="s">
        <v>226</v>
      </c>
      <c r="F892" s="15" t="s">
        <v>185</v>
      </c>
      <c r="G892" t="s">
        <v>77</v>
      </c>
      <c r="I892" t="s">
        <v>241</v>
      </c>
      <c r="J892" t="s">
        <v>129</v>
      </c>
      <c r="K892" t="s">
        <v>280</v>
      </c>
      <c r="L892" t="s">
        <v>281</v>
      </c>
      <c r="M892" t="s">
        <v>283</v>
      </c>
      <c r="N892" t="s">
        <v>282</v>
      </c>
      <c r="Q892" t="s">
        <v>196</v>
      </c>
      <c r="R892" t="s">
        <v>416</v>
      </c>
      <c r="T892" s="17" t="s">
        <v>415</v>
      </c>
      <c r="U892" t="s">
        <v>105</v>
      </c>
      <c r="V892">
        <v>1</v>
      </c>
      <c r="W892">
        <v>5.6</v>
      </c>
      <c r="X892">
        <v>4.5</v>
      </c>
      <c r="Y892">
        <v>1.6</v>
      </c>
      <c r="Z892">
        <v>3</v>
      </c>
      <c r="AA892" t="s">
        <v>50</v>
      </c>
    </row>
    <row r="893" spans="1:27" x14ac:dyDescent="0.25">
      <c r="A893" t="s">
        <v>32</v>
      </c>
      <c r="B893" t="s">
        <v>279</v>
      </c>
      <c r="C893">
        <v>4</v>
      </c>
      <c r="D893" t="s">
        <v>33</v>
      </c>
      <c r="E893" s="14" t="s">
        <v>226</v>
      </c>
      <c r="F893" s="15" t="s">
        <v>185</v>
      </c>
      <c r="G893" t="s">
        <v>77</v>
      </c>
      <c r="I893" t="s">
        <v>241</v>
      </c>
      <c r="J893" t="s">
        <v>129</v>
      </c>
      <c r="K893" t="s">
        <v>280</v>
      </c>
      <c r="L893" t="s">
        <v>281</v>
      </c>
      <c r="M893" t="s">
        <v>283</v>
      </c>
      <c r="N893" t="s">
        <v>282</v>
      </c>
      <c r="Q893" t="s">
        <v>196</v>
      </c>
      <c r="R893" t="s">
        <v>416</v>
      </c>
      <c r="T893" s="17" t="s">
        <v>415</v>
      </c>
      <c r="U893" t="s">
        <v>105</v>
      </c>
      <c r="V893">
        <v>1</v>
      </c>
      <c r="W893">
        <v>5.8</v>
      </c>
      <c r="X893">
        <v>4.4000000000000004</v>
      </c>
      <c r="Y893">
        <v>1.4</v>
      </c>
      <c r="Z893">
        <v>3</v>
      </c>
      <c r="AA893" t="s">
        <v>50</v>
      </c>
    </row>
    <row r="894" spans="1:27" x14ac:dyDescent="0.25">
      <c r="A894" t="s">
        <v>32</v>
      </c>
      <c r="B894" t="s">
        <v>279</v>
      </c>
      <c r="C894">
        <v>4</v>
      </c>
      <c r="D894" t="s">
        <v>33</v>
      </c>
      <c r="E894" s="14" t="s">
        <v>226</v>
      </c>
      <c r="F894" s="15" t="s">
        <v>185</v>
      </c>
      <c r="G894" t="s">
        <v>77</v>
      </c>
      <c r="I894" t="s">
        <v>241</v>
      </c>
      <c r="J894" t="s">
        <v>129</v>
      </c>
      <c r="K894" t="s">
        <v>280</v>
      </c>
      <c r="L894" t="s">
        <v>281</v>
      </c>
      <c r="M894" t="s">
        <v>283</v>
      </c>
      <c r="N894" t="s">
        <v>282</v>
      </c>
      <c r="Q894" t="s">
        <v>196</v>
      </c>
      <c r="R894" t="s">
        <v>416</v>
      </c>
      <c r="T894" s="17" t="s">
        <v>415</v>
      </c>
      <c r="U894" t="s">
        <v>105</v>
      </c>
      <c r="V894">
        <v>1</v>
      </c>
      <c r="W894">
        <v>5.5</v>
      </c>
      <c r="X894">
        <v>4.9000000000000004</v>
      </c>
      <c r="Y894">
        <v>1.4</v>
      </c>
      <c r="Z894">
        <v>0.6</v>
      </c>
      <c r="AA894" t="s">
        <v>50</v>
      </c>
    </row>
    <row r="895" spans="1:27" x14ac:dyDescent="0.25">
      <c r="A895" t="s">
        <v>32</v>
      </c>
      <c r="B895" t="s">
        <v>279</v>
      </c>
      <c r="C895">
        <v>4</v>
      </c>
      <c r="D895" t="s">
        <v>33</v>
      </c>
      <c r="E895" s="14" t="s">
        <v>226</v>
      </c>
      <c r="F895" s="15" t="s">
        <v>185</v>
      </c>
      <c r="G895" t="s">
        <v>77</v>
      </c>
      <c r="I895" t="s">
        <v>241</v>
      </c>
      <c r="J895" t="s">
        <v>129</v>
      </c>
      <c r="K895" t="s">
        <v>280</v>
      </c>
      <c r="L895" t="s">
        <v>281</v>
      </c>
      <c r="M895" t="s">
        <v>283</v>
      </c>
      <c r="N895" t="s">
        <v>282</v>
      </c>
      <c r="Q895" t="s">
        <v>196</v>
      </c>
      <c r="R895" t="s">
        <v>416</v>
      </c>
      <c r="T895" s="17" t="s">
        <v>415</v>
      </c>
      <c r="U895" t="s">
        <v>105</v>
      </c>
      <c r="V895">
        <v>1</v>
      </c>
      <c r="W895">
        <v>4.5</v>
      </c>
      <c r="X895">
        <v>3.5</v>
      </c>
      <c r="Y895">
        <v>1.2</v>
      </c>
      <c r="Z895">
        <v>0.4</v>
      </c>
      <c r="AA895" t="s">
        <v>50</v>
      </c>
    </row>
    <row r="896" spans="1:27" x14ac:dyDescent="0.25">
      <c r="A896" t="s">
        <v>32</v>
      </c>
      <c r="B896" t="s">
        <v>279</v>
      </c>
      <c r="C896">
        <v>4</v>
      </c>
      <c r="D896" t="s">
        <v>33</v>
      </c>
      <c r="E896" s="14" t="s">
        <v>226</v>
      </c>
      <c r="F896" s="15" t="s">
        <v>185</v>
      </c>
      <c r="G896" t="s">
        <v>77</v>
      </c>
      <c r="I896" t="s">
        <v>241</v>
      </c>
      <c r="J896" t="s">
        <v>129</v>
      </c>
      <c r="K896" t="s">
        <v>280</v>
      </c>
      <c r="L896" t="s">
        <v>281</v>
      </c>
      <c r="M896" t="s">
        <v>283</v>
      </c>
      <c r="N896" t="s">
        <v>282</v>
      </c>
      <c r="Q896" t="s">
        <v>196</v>
      </c>
      <c r="R896" t="s">
        <v>416</v>
      </c>
      <c r="T896" s="17" t="s">
        <v>415</v>
      </c>
      <c r="U896" t="s">
        <v>105</v>
      </c>
      <c r="V896">
        <v>1</v>
      </c>
      <c r="W896">
        <v>13.2</v>
      </c>
      <c r="X896">
        <v>10.5</v>
      </c>
      <c r="Y896">
        <v>4</v>
      </c>
      <c r="Z896">
        <v>37</v>
      </c>
      <c r="AA896" t="s">
        <v>38</v>
      </c>
    </row>
    <row r="897" spans="1:27" x14ac:dyDescent="0.25">
      <c r="A897" t="s">
        <v>32</v>
      </c>
      <c r="B897" t="s">
        <v>279</v>
      </c>
      <c r="C897">
        <v>3</v>
      </c>
      <c r="D897" t="s">
        <v>33</v>
      </c>
      <c r="E897" s="14" t="s">
        <v>227</v>
      </c>
      <c r="F897" s="15" t="s">
        <v>74</v>
      </c>
      <c r="G897" t="s">
        <v>76</v>
      </c>
      <c r="I897" t="s">
        <v>241</v>
      </c>
      <c r="J897" t="s">
        <v>129</v>
      </c>
      <c r="K897" t="s">
        <v>280</v>
      </c>
      <c r="L897" t="s">
        <v>281</v>
      </c>
      <c r="M897" t="s">
        <v>183</v>
      </c>
      <c r="N897" t="s">
        <v>264</v>
      </c>
      <c r="Q897" t="s">
        <v>86</v>
      </c>
      <c r="R897" t="s">
        <v>412</v>
      </c>
      <c r="T897" s="17" t="s">
        <v>413</v>
      </c>
      <c r="U897" t="s">
        <v>414</v>
      </c>
      <c r="Z897">
        <v>1029</v>
      </c>
    </row>
    <row r="898" spans="1:27" x14ac:dyDescent="0.25">
      <c r="A898" t="s">
        <v>32</v>
      </c>
      <c r="B898" t="s">
        <v>279</v>
      </c>
      <c r="C898">
        <v>3</v>
      </c>
      <c r="D898" t="s">
        <v>33</v>
      </c>
      <c r="E898" s="14" t="s">
        <v>227</v>
      </c>
      <c r="F898" s="15" t="s">
        <v>74</v>
      </c>
      <c r="G898" t="s">
        <v>76</v>
      </c>
      <c r="I898" t="s">
        <v>241</v>
      </c>
      <c r="J898" t="s">
        <v>129</v>
      </c>
      <c r="K898" t="s">
        <v>280</v>
      </c>
      <c r="L898" t="s">
        <v>281</v>
      </c>
      <c r="M898" t="s">
        <v>183</v>
      </c>
      <c r="N898" t="s">
        <v>264</v>
      </c>
      <c r="Q898" t="s">
        <v>196</v>
      </c>
      <c r="R898" t="s">
        <v>359</v>
      </c>
      <c r="T898" s="17" t="s">
        <v>426</v>
      </c>
      <c r="U898" t="s">
        <v>105</v>
      </c>
      <c r="V898">
        <v>1</v>
      </c>
      <c r="W898">
        <v>9.5</v>
      </c>
      <c r="X898">
        <v>7</v>
      </c>
      <c r="Y898">
        <v>2.5</v>
      </c>
      <c r="Z898">
        <v>11</v>
      </c>
      <c r="AA898" t="s">
        <v>38</v>
      </c>
    </row>
    <row r="899" spans="1:27" x14ac:dyDescent="0.25">
      <c r="A899" t="s">
        <v>32</v>
      </c>
      <c r="B899" t="s">
        <v>279</v>
      </c>
      <c r="C899">
        <v>3</v>
      </c>
      <c r="D899" t="s">
        <v>33</v>
      </c>
      <c r="E899" s="14" t="s">
        <v>227</v>
      </c>
      <c r="F899" s="15" t="s">
        <v>74</v>
      </c>
      <c r="G899" t="s">
        <v>76</v>
      </c>
      <c r="I899" t="s">
        <v>241</v>
      </c>
      <c r="J899" t="s">
        <v>129</v>
      </c>
      <c r="K899" t="s">
        <v>280</v>
      </c>
      <c r="L899" t="s">
        <v>281</v>
      </c>
      <c r="M899" t="s">
        <v>183</v>
      </c>
      <c r="N899" t="s">
        <v>264</v>
      </c>
      <c r="Q899" t="s">
        <v>37</v>
      </c>
      <c r="R899" t="s">
        <v>143</v>
      </c>
      <c r="T899" s="17" t="s">
        <v>141</v>
      </c>
      <c r="U899" t="s">
        <v>142</v>
      </c>
      <c r="V899">
        <v>1</v>
      </c>
      <c r="W899">
        <v>7.7</v>
      </c>
      <c r="X899">
        <v>5.5</v>
      </c>
      <c r="Y899">
        <v>1</v>
      </c>
      <c r="Z899">
        <v>3</v>
      </c>
      <c r="AA899" t="s">
        <v>174</v>
      </c>
    </row>
    <row r="900" spans="1:27" x14ac:dyDescent="0.25">
      <c r="A900" t="s">
        <v>32</v>
      </c>
      <c r="B900" t="s">
        <v>279</v>
      </c>
      <c r="C900">
        <v>3</v>
      </c>
      <c r="D900" t="s">
        <v>33</v>
      </c>
      <c r="E900" s="14" t="s">
        <v>227</v>
      </c>
      <c r="F900" s="15" t="s">
        <v>74</v>
      </c>
      <c r="G900" t="s">
        <v>76</v>
      </c>
      <c r="I900" t="s">
        <v>241</v>
      </c>
      <c r="J900" t="s">
        <v>129</v>
      </c>
      <c r="K900" t="s">
        <v>280</v>
      </c>
      <c r="L900" t="s">
        <v>281</v>
      </c>
      <c r="M900" t="s">
        <v>183</v>
      </c>
      <c r="N900" t="s">
        <v>264</v>
      </c>
      <c r="Q900" t="s">
        <v>37</v>
      </c>
      <c r="R900" t="s">
        <v>143</v>
      </c>
      <c r="T900" s="17" t="s">
        <v>141</v>
      </c>
      <c r="U900" t="s">
        <v>142</v>
      </c>
      <c r="V900">
        <v>1</v>
      </c>
      <c r="W900">
        <v>5.5</v>
      </c>
      <c r="X900">
        <v>4</v>
      </c>
      <c r="Y900">
        <v>1</v>
      </c>
      <c r="Z900">
        <v>2</v>
      </c>
      <c r="AA900" t="s">
        <v>174</v>
      </c>
    </row>
    <row r="901" spans="1:27" x14ac:dyDescent="0.25">
      <c r="A901" t="s">
        <v>32</v>
      </c>
      <c r="B901" t="s">
        <v>279</v>
      </c>
      <c r="C901">
        <v>3</v>
      </c>
      <c r="D901" t="s">
        <v>33</v>
      </c>
      <c r="E901" s="14" t="s">
        <v>227</v>
      </c>
      <c r="F901" s="15" t="s">
        <v>74</v>
      </c>
      <c r="G901" t="s">
        <v>76</v>
      </c>
      <c r="I901" t="s">
        <v>241</v>
      </c>
      <c r="J901" t="s">
        <v>129</v>
      </c>
      <c r="K901" t="s">
        <v>280</v>
      </c>
      <c r="L901" t="s">
        <v>281</v>
      </c>
      <c r="M901" t="s">
        <v>183</v>
      </c>
      <c r="N901" t="s">
        <v>264</v>
      </c>
      <c r="Q901" t="s">
        <v>37</v>
      </c>
      <c r="R901" t="s">
        <v>143</v>
      </c>
      <c r="T901" s="17" t="s">
        <v>141</v>
      </c>
      <c r="U901" t="s">
        <v>142</v>
      </c>
      <c r="V901">
        <v>1</v>
      </c>
      <c r="W901">
        <v>5.2</v>
      </c>
      <c r="X901">
        <v>4</v>
      </c>
      <c r="Y901">
        <v>1</v>
      </c>
      <c r="Z901">
        <v>1</v>
      </c>
      <c r="AA901" t="s">
        <v>174</v>
      </c>
    </row>
    <row r="902" spans="1:27" x14ac:dyDescent="0.25">
      <c r="A902" t="s">
        <v>32</v>
      </c>
      <c r="B902" t="s">
        <v>279</v>
      </c>
      <c r="C902">
        <v>3</v>
      </c>
      <c r="D902" t="s">
        <v>33</v>
      </c>
      <c r="E902" s="14" t="s">
        <v>227</v>
      </c>
      <c r="F902" s="15" t="s">
        <v>74</v>
      </c>
      <c r="G902" t="s">
        <v>76</v>
      </c>
      <c r="H902" t="s">
        <v>284</v>
      </c>
      <c r="I902" t="s">
        <v>241</v>
      </c>
      <c r="J902" t="s">
        <v>129</v>
      </c>
      <c r="K902" t="s">
        <v>280</v>
      </c>
      <c r="L902" t="s">
        <v>281</v>
      </c>
      <c r="M902" t="s">
        <v>183</v>
      </c>
      <c r="N902" t="s">
        <v>264</v>
      </c>
      <c r="Q902" t="s">
        <v>186</v>
      </c>
      <c r="R902" t="s">
        <v>423</v>
      </c>
      <c r="T902" s="17" t="s">
        <v>138</v>
      </c>
      <c r="U902" t="s">
        <v>140</v>
      </c>
      <c r="V902">
        <v>1</v>
      </c>
      <c r="W902">
        <v>5.6</v>
      </c>
    </row>
    <row r="903" spans="1:27" x14ac:dyDescent="0.25">
      <c r="A903" t="s">
        <v>32</v>
      </c>
      <c r="B903" t="s">
        <v>279</v>
      </c>
      <c r="C903">
        <v>1</v>
      </c>
      <c r="D903" t="s">
        <v>33</v>
      </c>
      <c r="E903" s="14" t="s">
        <v>228</v>
      </c>
      <c r="F903" s="15" t="s">
        <v>74</v>
      </c>
      <c r="G903" t="s">
        <v>77</v>
      </c>
      <c r="I903" t="s">
        <v>241</v>
      </c>
      <c r="J903" t="s">
        <v>129</v>
      </c>
      <c r="K903" t="s">
        <v>280</v>
      </c>
      <c r="L903" t="s">
        <v>281</v>
      </c>
      <c r="M903" t="s">
        <v>270</v>
      </c>
      <c r="N903" t="s">
        <v>285</v>
      </c>
      <c r="Q903" t="s">
        <v>86</v>
      </c>
      <c r="R903" t="s">
        <v>412</v>
      </c>
      <c r="T903" s="17" t="s">
        <v>413</v>
      </c>
      <c r="U903" t="s">
        <v>414</v>
      </c>
      <c r="Z903">
        <v>203</v>
      </c>
    </row>
    <row r="904" spans="1:27" x14ac:dyDescent="0.25">
      <c r="A904" t="s">
        <v>32</v>
      </c>
      <c r="B904" t="s">
        <v>279</v>
      </c>
      <c r="C904">
        <v>1</v>
      </c>
      <c r="D904" t="s">
        <v>33</v>
      </c>
      <c r="E904" s="14" t="s">
        <v>228</v>
      </c>
      <c r="F904" s="15" t="s">
        <v>74</v>
      </c>
      <c r="G904" t="s">
        <v>77</v>
      </c>
      <c r="I904" t="s">
        <v>241</v>
      </c>
      <c r="J904" t="s">
        <v>129</v>
      </c>
      <c r="K904" t="s">
        <v>280</v>
      </c>
      <c r="L904" t="s">
        <v>281</v>
      </c>
      <c r="M904" t="s">
        <v>270</v>
      </c>
      <c r="N904" t="s">
        <v>285</v>
      </c>
      <c r="Q904" t="s">
        <v>196</v>
      </c>
      <c r="R904" t="s">
        <v>359</v>
      </c>
      <c r="T904" s="17" t="s">
        <v>426</v>
      </c>
      <c r="U904" t="s">
        <v>105</v>
      </c>
      <c r="V904">
        <v>1</v>
      </c>
      <c r="W904">
        <v>11</v>
      </c>
      <c r="X904">
        <v>5.8</v>
      </c>
      <c r="Y904">
        <v>3</v>
      </c>
      <c r="Z904">
        <v>23</v>
      </c>
      <c r="AA904" t="s">
        <v>38</v>
      </c>
    </row>
    <row r="905" spans="1:27" x14ac:dyDescent="0.25">
      <c r="A905" t="s">
        <v>32</v>
      </c>
      <c r="B905" t="s">
        <v>279</v>
      </c>
      <c r="C905">
        <v>1</v>
      </c>
      <c r="D905" t="s">
        <v>33</v>
      </c>
      <c r="E905" s="14" t="s">
        <v>228</v>
      </c>
      <c r="F905" s="15" t="s">
        <v>74</v>
      </c>
      <c r="G905" t="s">
        <v>77</v>
      </c>
      <c r="I905" t="s">
        <v>241</v>
      </c>
      <c r="J905" t="s">
        <v>129</v>
      </c>
      <c r="K905" t="s">
        <v>280</v>
      </c>
      <c r="L905" t="s">
        <v>281</v>
      </c>
      <c r="M905" t="s">
        <v>270</v>
      </c>
      <c r="N905" t="s">
        <v>285</v>
      </c>
      <c r="Q905" t="s">
        <v>196</v>
      </c>
      <c r="R905" t="s">
        <v>359</v>
      </c>
      <c r="T905" s="17" t="s">
        <v>426</v>
      </c>
      <c r="U905" t="s">
        <v>105</v>
      </c>
      <c r="V905">
        <v>1</v>
      </c>
      <c r="W905">
        <v>10</v>
      </c>
      <c r="X905">
        <v>8.5</v>
      </c>
      <c r="Y905">
        <v>3</v>
      </c>
      <c r="Z905">
        <v>19</v>
      </c>
      <c r="AA905" t="s">
        <v>50</v>
      </c>
    </row>
    <row r="906" spans="1:27" x14ac:dyDescent="0.25">
      <c r="A906" t="s">
        <v>32</v>
      </c>
      <c r="B906" t="s">
        <v>279</v>
      </c>
      <c r="C906">
        <v>1</v>
      </c>
      <c r="D906" t="s">
        <v>33</v>
      </c>
      <c r="E906" s="14" t="s">
        <v>228</v>
      </c>
      <c r="F906" s="15" t="s">
        <v>74</v>
      </c>
      <c r="G906" t="s">
        <v>77</v>
      </c>
      <c r="I906" t="s">
        <v>241</v>
      </c>
      <c r="J906" t="s">
        <v>129</v>
      </c>
      <c r="K906" t="s">
        <v>280</v>
      </c>
      <c r="L906" t="s">
        <v>281</v>
      </c>
      <c r="M906" t="s">
        <v>270</v>
      </c>
      <c r="N906" t="s">
        <v>285</v>
      </c>
      <c r="Q906" t="s">
        <v>196</v>
      </c>
      <c r="R906" t="s">
        <v>359</v>
      </c>
      <c r="T906" s="17" t="s">
        <v>426</v>
      </c>
      <c r="U906" t="s">
        <v>105</v>
      </c>
      <c r="V906">
        <v>1</v>
      </c>
      <c r="W906">
        <v>8</v>
      </c>
      <c r="X906">
        <v>6.3</v>
      </c>
      <c r="Y906">
        <v>2.5</v>
      </c>
      <c r="Z906">
        <v>10</v>
      </c>
      <c r="AA906" t="s">
        <v>50</v>
      </c>
    </row>
    <row r="907" spans="1:27" x14ac:dyDescent="0.25">
      <c r="A907" t="s">
        <v>32</v>
      </c>
      <c r="B907" t="s">
        <v>279</v>
      </c>
      <c r="C907">
        <v>1</v>
      </c>
      <c r="D907" t="s">
        <v>33</v>
      </c>
      <c r="E907" s="14" t="s">
        <v>228</v>
      </c>
      <c r="F907" s="15" t="s">
        <v>74</v>
      </c>
      <c r="G907" t="s">
        <v>77</v>
      </c>
      <c r="I907" t="s">
        <v>241</v>
      </c>
      <c r="J907" t="s">
        <v>129</v>
      </c>
      <c r="K907" t="s">
        <v>280</v>
      </c>
      <c r="L907" t="s">
        <v>281</v>
      </c>
      <c r="M907" t="s">
        <v>270</v>
      </c>
      <c r="N907" t="s">
        <v>285</v>
      </c>
      <c r="Q907" t="s">
        <v>196</v>
      </c>
      <c r="R907" t="s">
        <v>359</v>
      </c>
      <c r="T907" s="17" t="s">
        <v>426</v>
      </c>
      <c r="U907" t="s">
        <v>105</v>
      </c>
      <c r="V907">
        <v>1</v>
      </c>
      <c r="W907">
        <v>5.5</v>
      </c>
      <c r="X907">
        <v>4</v>
      </c>
      <c r="Y907">
        <v>2</v>
      </c>
      <c r="Z907">
        <v>3</v>
      </c>
      <c r="AA907" t="s">
        <v>174</v>
      </c>
    </row>
    <row r="908" spans="1:27" x14ac:dyDescent="0.25">
      <c r="A908" t="s">
        <v>32</v>
      </c>
      <c r="B908" t="s">
        <v>279</v>
      </c>
      <c r="C908">
        <v>1</v>
      </c>
      <c r="D908" t="s">
        <v>33</v>
      </c>
      <c r="E908" s="14" t="s">
        <v>228</v>
      </c>
      <c r="F908" s="15" t="s">
        <v>74</v>
      </c>
      <c r="G908" t="s">
        <v>77</v>
      </c>
      <c r="I908" t="s">
        <v>241</v>
      </c>
      <c r="J908" t="s">
        <v>129</v>
      </c>
      <c r="K908" t="s">
        <v>280</v>
      </c>
      <c r="L908" t="s">
        <v>281</v>
      </c>
      <c r="M908" t="s">
        <v>270</v>
      </c>
      <c r="N908" t="s">
        <v>285</v>
      </c>
      <c r="Q908" t="s">
        <v>196</v>
      </c>
      <c r="R908" t="s">
        <v>359</v>
      </c>
      <c r="T908" s="17" t="s">
        <v>426</v>
      </c>
      <c r="U908" t="s">
        <v>105</v>
      </c>
      <c r="V908">
        <v>1</v>
      </c>
      <c r="W908">
        <v>6</v>
      </c>
      <c r="X908">
        <v>4.2</v>
      </c>
      <c r="Y908">
        <v>2</v>
      </c>
      <c r="Z908">
        <v>4</v>
      </c>
      <c r="AA908" t="s">
        <v>174</v>
      </c>
    </row>
    <row r="909" spans="1:27" x14ac:dyDescent="0.25">
      <c r="A909" t="s">
        <v>32</v>
      </c>
      <c r="B909" t="s">
        <v>279</v>
      </c>
      <c r="C909">
        <v>1</v>
      </c>
      <c r="D909" t="s">
        <v>33</v>
      </c>
      <c r="E909" s="14" t="s">
        <v>228</v>
      </c>
      <c r="F909" s="15" t="s">
        <v>74</v>
      </c>
      <c r="G909" t="s">
        <v>77</v>
      </c>
      <c r="I909" t="s">
        <v>241</v>
      </c>
      <c r="J909" t="s">
        <v>129</v>
      </c>
      <c r="K909" t="s">
        <v>280</v>
      </c>
      <c r="L909" t="s">
        <v>281</v>
      </c>
      <c r="M909" t="s">
        <v>270</v>
      </c>
      <c r="N909" t="s">
        <v>285</v>
      </c>
      <c r="Q909" t="s">
        <v>196</v>
      </c>
      <c r="R909" t="s">
        <v>359</v>
      </c>
      <c r="T909" s="17" t="s">
        <v>426</v>
      </c>
      <c r="U909" t="s">
        <v>105</v>
      </c>
      <c r="V909">
        <v>1</v>
      </c>
      <c r="W909">
        <v>6</v>
      </c>
      <c r="X909">
        <v>4.5</v>
      </c>
      <c r="Y909">
        <v>1.7</v>
      </c>
      <c r="Z909">
        <v>4</v>
      </c>
      <c r="AA909" t="s">
        <v>174</v>
      </c>
    </row>
    <row r="910" spans="1:27" x14ac:dyDescent="0.25">
      <c r="A910" t="s">
        <v>32</v>
      </c>
      <c r="B910" t="s">
        <v>279</v>
      </c>
      <c r="C910">
        <v>1</v>
      </c>
      <c r="D910" t="s">
        <v>33</v>
      </c>
      <c r="E910" s="14" t="s">
        <v>228</v>
      </c>
      <c r="F910" s="15" t="s">
        <v>74</v>
      </c>
      <c r="G910" t="s">
        <v>77</v>
      </c>
      <c r="I910" t="s">
        <v>241</v>
      </c>
      <c r="J910" t="s">
        <v>129</v>
      </c>
      <c r="K910" t="s">
        <v>280</v>
      </c>
      <c r="L910" t="s">
        <v>281</v>
      </c>
      <c r="M910" t="s">
        <v>270</v>
      </c>
      <c r="N910" t="s">
        <v>285</v>
      </c>
      <c r="Q910" t="s">
        <v>196</v>
      </c>
      <c r="R910" t="s">
        <v>416</v>
      </c>
      <c r="T910" s="17" t="s">
        <v>415</v>
      </c>
      <c r="U910" t="s">
        <v>105</v>
      </c>
      <c r="V910">
        <v>1</v>
      </c>
      <c r="W910">
        <v>5</v>
      </c>
      <c r="X910">
        <v>3.4</v>
      </c>
      <c r="Y910">
        <v>1.5</v>
      </c>
      <c r="Z910">
        <v>2</v>
      </c>
      <c r="AA910" t="s">
        <v>174</v>
      </c>
    </row>
    <row r="911" spans="1:27" x14ac:dyDescent="0.25">
      <c r="A911" t="s">
        <v>32</v>
      </c>
      <c r="B911" t="s">
        <v>279</v>
      </c>
      <c r="C911">
        <v>1</v>
      </c>
      <c r="D911" t="s">
        <v>33</v>
      </c>
      <c r="E911" s="14" t="s">
        <v>228</v>
      </c>
      <c r="F911" s="15" t="s">
        <v>74</v>
      </c>
      <c r="G911" t="s">
        <v>77</v>
      </c>
      <c r="I911" t="s">
        <v>241</v>
      </c>
      <c r="J911" t="s">
        <v>129</v>
      </c>
      <c r="K911" t="s">
        <v>280</v>
      </c>
      <c r="L911" t="s">
        <v>281</v>
      </c>
      <c r="M911" t="s">
        <v>270</v>
      </c>
      <c r="N911" t="s">
        <v>285</v>
      </c>
      <c r="Q911" t="s">
        <v>196</v>
      </c>
      <c r="R911" t="s">
        <v>416</v>
      </c>
      <c r="T911" s="17" t="s">
        <v>415</v>
      </c>
      <c r="U911" t="s">
        <v>105</v>
      </c>
      <c r="V911">
        <v>1</v>
      </c>
      <c r="W911">
        <v>4.7</v>
      </c>
      <c r="X911">
        <v>3.4</v>
      </c>
      <c r="Y911">
        <v>1.3</v>
      </c>
      <c r="Z911">
        <v>2</v>
      </c>
      <c r="AA911" t="s">
        <v>174</v>
      </c>
    </row>
    <row r="912" spans="1:27" x14ac:dyDescent="0.25">
      <c r="A912" t="s">
        <v>32</v>
      </c>
      <c r="B912" t="s">
        <v>279</v>
      </c>
      <c r="C912">
        <v>1</v>
      </c>
      <c r="D912" t="s">
        <v>33</v>
      </c>
      <c r="E912" s="14" t="s">
        <v>228</v>
      </c>
      <c r="F912" s="15" t="s">
        <v>74</v>
      </c>
      <c r="G912" t="s">
        <v>77</v>
      </c>
      <c r="I912" t="s">
        <v>241</v>
      </c>
      <c r="J912" t="s">
        <v>129</v>
      </c>
      <c r="K912" t="s">
        <v>280</v>
      </c>
      <c r="L912" t="s">
        <v>281</v>
      </c>
      <c r="M912" t="s">
        <v>270</v>
      </c>
      <c r="N912" t="s">
        <v>285</v>
      </c>
      <c r="Q912" t="s">
        <v>196</v>
      </c>
      <c r="R912" t="s">
        <v>416</v>
      </c>
      <c r="T912" s="17" t="s">
        <v>415</v>
      </c>
      <c r="U912" t="s">
        <v>105</v>
      </c>
      <c r="V912">
        <v>1</v>
      </c>
      <c r="W912">
        <v>4.5999999999999996</v>
      </c>
      <c r="X912">
        <v>3.5</v>
      </c>
      <c r="Y912">
        <v>1.4</v>
      </c>
      <c r="Z912">
        <v>2</v>
      </c>
      <c r="AA912" t="s">
        <v>174</v>
      </c>
    </row>
    <row r="913" spans="1:27" x14ac:dyDescent="0.25">
      <c r="A913" t="s">
        <v>32</v>
      </c>
      <c r="B913" t="s">
        <v>279</v>
      </c>
      <c r="C913">
        <v>1</v>
      </c>
      <c r="D913" t="s">
        <v>33</v>
      </c>
      <c r="E913" s="14" t="s">
        <v>228</v>
      </c>
      <c r="F913" s="15" t="s">
        <v>74</v>
      </c>
      <c r="G913" t="s">
        <v>77</v>
      </c>
      <c r="I913" t="s">
        <v>241</v>
      </c>
      <c r="J913" t="s">
        <v>129</v>
      </c>
      <c r="K913" t="s">
        <v>280</v>
      </c>
      <c r="L913" t="s">
        <v>281</v>
      </c>
      <c r="M913" t="s">
        <v>270</v>
      </c>
      <c r="N913" t="s">
        <v>285</v>
      </c>
      <c r="Q913" t="s">
        <v>37</v>
      </c>
      <c r="R913" t="s">
        <v>143</v>
      </c>
      <c r="T913" s="17" t="s">
        <v>141</v>
      </c>
      <c r="U913" t="s">
        <v>142</v>
      </c>
      <c r="V913">
        <v>1</v>
      </c>
      <c r="W913">
        <v>8.3000000000000007</v>
      </c>
      <c r="X913">
        <v>6</v>
      </c>
      <c r="Y913">
        <v>1.2</v>
      </c>
      <c r="Z913">
        <v>6</v>
      </c>
      <c r="AA913" t="s">
        <v>50</v>
      </c>
    </row>
    <row r="914" spans="1:27" x14ac:dyDescent="0.25">
      <c r="A914" t="s">
        <v>32</v>
      </c>
      <c r="B914" t="s">
        <v>279</v>
      </c>
      <c r="C914">
        <v>1</v>
      </c>
      <c r="D914" t="s">
        <v>33</v>
      </c>
      <c r="E914" s="14" t="s">
        <v>228</v>
      </c>
      <c r="F914" s="15" t="s">
        <v>74</v>
      </c>
      <c r="G914" t="s">
        <v>77</v>
      </c>
      <c r="I914" t="s">
        <v>241</v>
      </c>
      <c r="J914" t="s">
        <v>129</v>
      </c>
      <c r="K914" t="s">
        <v>280</v>
      </c>
      <c r="L914" t="s">
        <v>281</v>
      </c>
      <c r="M914" t="s">
        <v>270</v>
      </c>
      <c r="N914" t="s">
        <v>285</v>
      </c>
      <c r="Q914" t="s">
        <v>37</v>
      </c>
      <c r="R914" t="s">
        <v>143</v>
      </c>
      <c r="T914" s="17" t="s">
        <v>141</v>
      </c>
      <c r="U914" t="s">
        <v>142</v>
      </c>
      <c r="V914">
        <v>1</v>
      </c>
      <c r="W914">
        <v>7.2</v>
      </c>
      <c r="X914">
        <v>5.5</v>
      </c>
      <c r="Y914">
        <v>1</v>
      </c>
      <c r="Z914">
        <v>3</v>
      </c>
      <c r="AA914" t="s">
        <v>50</v>
      </c>
    </row>
    <row r="915" spans="1:27" x14ac:dyDescent="0.25">
      <c r="A915" t="s">
        <v>32</v>
      </c>
      <c r="B915" t="s">
        <v>279</v>
      </c>
      <c r="C915">
        <v>1</v>
      </c>
      <c r="D915" t="s">
        <v>33</v>
      </c>
      <c r="E915" s="14" t="s">
        <v>228</v>
      </c>
      <c r="F915" s="15" t="s">
        <v>74</v>
      </c>
      <c r="G915" t="s">
        <v>77</v>
      </c>
      <c r="I915" t="s">
        <v>241</v>
      </c>
      <c r="J915" t="s">
        <v>129</v>
      </c>
      <c r="K915" t="s">
        <v>280</v>
      </c>
      <c r="L915" t="s">
        <v>281</v>
      </c>
      <c r="M915" t="s">
        <v>270</v>
      </c>
      <c r="N915" t="s">
        <v>285</v>
      </c>
      <c r="Q915" t="s">
        <v>37</v>
      </c>
      <c r="R915" t="s">
        <v>143</v>
      </c>
      <c r="T915" s="17" t="s">
        <v>141</v>
      </c>
      <c r="U915" t="s">
        <v>142</v>
      </c>
      <c r="V915">
        <v>1</v>
      </c>
      <c r="W915">
        <v>6.6</v>
      </c>
      <c r="X915">
        <v>5</v>
      </c>
      <c r="Y915">
        <v>1</v>
      </c>
      <c r="Z915">
        <v>2</v>
      </c>
      <c r="AA915" t="s">
        <v>174</v>
      </c>
    </row>
    <row r="916" spans="1:27" x14ac:dyDescent="0.25">
      <c r="A916" t="s">
        <v>32</v>
      </c>
      <c r="B916" t="s">
        <v>279</v>
      </c>
      <c r="C916">
        <v>1</v>
      </c>
      <c r="D916" t="s">
        <v>33</v>
      </c>
      <c r="E916" s="14" t="s">
        <v>228</v>
      </c>
      <c r="F916" s="15" t="s">
        <v>74</v>
      </c>
      <c r="G916" t="s">
        <v>77</v>
      </c>
      <c r="I916" t="s">
        <v>241</v>
      </c>
      <c r="J916" t="s">
        <v>129</v>
      </c>
      <c r="K916" t="s">
        <v>280</v>
      </c>
      <c r="L916" t="s">
        <v>281</v>
      </c>
      <c r="M916" t="s">
        <v>270</v>
      </c>
      <c r="N916" t="s">
        <v>285</v>
      </c>
      <c r="Q916" t="s">
        <v>37</v>
      </c>
      <c r="R916" t="s">
        <v>143</v>
      </c>
      <c r="T916" s="17" t="s">
        <v>141</v>
      </c>
      <c r="U916" t="s">
        <v>142</v>
      </c>
      <c r="V916">
        <v>1</v>
      </c>
      <c r="W916">
        <v>5.6</v>
      </c>
      <c r="X916">
        <v>4.5</v>
      </c>
      <c r="Y916">
        <v>1</v>
      </c>
      <c r="Z916">
        <v>2</v>
      </c>
      <c r="AA916" t="s">
        <v>174</v>
      </c>
    </row>
    <row r="917" spans="1:27" x14ac:dyDescent="0.25">
      <c r="A917" t="s">
        <v>32</v>
      </c>
      <c r="B917" t="s">
        <v>279</v>
      </c>
      <c r="C917">
        <v>1</v>
      </c>
      <c r="D917" t="s">
        <v>33</v>
      </c>
      <c r="E917" s="14" t="s">
        <v>228</v>
      </c>
      <c r="F917" s="15" t="s">
        <v>74</v>
      </c>
      <c r="G917" t="s">
        <v>77</v>
      </c>
      <c r="I917" t="s">
        <v>241</v>
      </c>
      <c r="J917" t="s">
        <v>129</v>
      </c>
      <c r="K917" t="s">
        <v>280</v>
      </c>
      <c r="L917" t="s">
        <v>281</v>
      </c>
      <c r="M917" t="s">
        <v>270</v>
      </c>
      <c r="N917" t="s">
        <v>285</v>
      </c>
      <c r="Q917" t="s">
        <v>37</v>
      </c>
      <c r="R917" t="s">
        <v>143</v>
      </c>
      <c r="T917" s="17" t="s">
        <v>141</v>
      </c>
      <c r="U917" t="s">
        <v>142</v>
      </c>
      <c r="V917">
        <v>1</v>
      </c>
      <c r="W917">
        <v>5.9</v>
      </c>
      <c r="X917">
        <v>4.5</v>
      </c>
      <c r="Y917">
        <v>1</v>
      </c>
      <c r="Z917">
        <v>2</v>
      </c>
      <c r="AA917" t="s">
        <v>174</v>
      </c>
    </row>
    <row r="918" spans="1:27" x14ac:dyDescent="0.25">
      <c r="A918" t="s">
        <v>32</v>
      </c>
      <c r="B918" t="s">
        <v>279</v>
      </c>
      <c r="C918">
        <v>1</v>
      </c>
      <c r="D918" t="s">
        <v>33</v>
      </c>
      <c r="E918" s="14" t="s">
        <v>228</v>
      </c>
      <c r="F918" s="15" t="s">
        <v>74</v>
      </c>
      <c r="G918" t="s">
        <v>77</v>
      </c>
      <c r="I918" t="s">
        <v>241</v>
      </c>
      <c r="J918" t="s">
        <v>129</v>
      </c>
      <c r="K918" t="s">
        <v>280</v>
      </c>
      <c r="L918" t="s">
        <v>281</v>
      </c>
      <c r="M918" t="s">
        <v>270</v>
      </c>
      <c r="N918" t="s">
        <v>285</v>
      </c>
      <c r="Q918" t="s">
        <v>37</v>
      </c>
      <c r="R918" t="s">
        <v>143</v>
      </c>
      <c r="T918" s="17" t="s">
        <v>141</v>
      </c>
      <c r="U918" t="s">
        <v>142</v>
      </c>
      <c r="V918">
        <v>1</v>
      </c>
      <c r="W918">
        <v>6.3</v>
      </c>
      <c r="X918">
        <v>5</v>
      </c>
      <c r="Y918">
        <v>1</v>
      </c>
      <c r="Z918">
        <v>2</v>
      </c>
      <c r="AA918" t="s">
        <v>174</v>
      </c>
    </row>
    <row r="919" spans="1:27" x14ac:dyDescent="0.25">
      <c r="A919" t="s">
        <v>32</v>
      </c>
      <c r="B919" t="s">
        <v>279</v>
      </c>
      <c r="C919">
        <v>1</v>
      </c>
      <c r="D919" t="s">
        <v>33</v>
      </c>
      <c r="E919" s="14" t="s">
        <v>228</v>
      </c>
      <c r="F919" s="15" t="s">
        <v>74</v>
      </c>
      <c r="G919" t="s">
        <v>77</v>
      </c>
      <c r="I919" t="s">
        <v>241</v>
      </c>
      <c r="J919" t="s">
        <v>129</v>
      </c>
      <c r="K919" t="s">
        <v>280</v>
      </c>
      <c r="L919" t="s">
        <v>281</v>
      </c>
      <c r="M919" t="s">
        <v>270</v>
      </c>
      <c r="N919" t="s">
        <v>285</v>
      </c>
      <c r="Q919" t="s">
        <v>37</v>
      </c>
      <c r="R919" t="s">
        <v>143</v>
      </c>
      <c r="T919" s="17" t="s">
        <v>141</v>
      </c>
      <c r="U919" t="s">
        <v>142</v>
      </c>
      <c r="V919">
        <v>1</v>
      </c>
      <c r="W919">
        <v>5.5</v>
      </c>
      <c r="X919">
        <v>4.4000000000000004</v>
      </c>
      <c r="Y919">
        <v>1</v>
      </c>
      <c r="Z919">
        <v>2</v>
      </c>
      <c r="AA919" t="s">
        <v>174</v>
      </c>
    </row>
    <row r="920" spans="1:27" x14ac:dyDescent="0.25">
      <c r="A920" t="s">
        <v>32</v>
      </c>
      <c r="B920" t="s">
        <v>279</v>
      </c>
      <c r="C920">
        <v>1</v>
      </c>
      <c r="D920" t="s">
        <v>33</v>
      </c>
      <c r="E920" s="14" t="s">
        <v>228</v>
      </c>
      <c r="F920" s="15" t="s">
        <v>74</v>
      </c>
      <c r="G920" t="s">
        <v>77</v>
      </c>
      <c r="I920" t="s">
        <v>241</v>
      </c>
      <c r="J920" t="s">
        <v>129</v>
      </c>
      <c r="K920" t="s">
        <v>280</v>
      </c>
      <c r="L920" t="s">
        <v>281</v>
      </c>
      <c r="M920" t="s">
        <v>270</v>
      </c>
      <c r="N920" t="s">
        <v>285</v>
      </c>
      <c r="Q920" t="s">
        <v>37</v>
      </c>
      <c r="R920" t="s">
        <v>143</v>
      </c>
      <c r="T920" s="17" t="s">
        <v>141</v>
      </c>
      <c r="U920" t="s">
        <v>142</v>
      </c>
      <c r="V920">
        <v>1</v>
      </c>
      <c r="W920">
        <v>6.2</v>
      </c>
      <c r="X920">
        <v>4.4000000000000004</v>
      </c>
      <c r="Y920">
        <v>1</v>
      </c>
      <c r="Z920">
        <v>3</v>
      </c>
      <c r="AA920" t="s">
        <v>174</v>
      </c>
    </row>
    <row r="921" spans="1:27" x14ac:dyDescent="0.25">
      <c r="A921" t="s">
        <v>32</v>
      </c>
      <c r="B921" t="s">
        <v>279</v>
      </c>
      <c r="C921">
        <v>1</v>
      </c>
      <c r="D921" t="s">
        <v>33</v>
      </c>
      <c r="E921" s="14" t="s">
        <v>228</v>
      </c>
      <c r="F921" s="15" t="s">
        <v>74</v>
      </c>
      <c r="G921" t="s">
        <v>77</v>
      </c>
      <c r="I921" t="s">
        <v>241</v>
      </c>
      <c r="J921" t="s">
        <v>129</v>
      </c>
      <c r="K921" t="s">
        <v>280</v>
      </c>
      <c r="L921" t="s">
        <v>281</v>
      </c>
      <c r="M921" t="s">
        <v>270</v>
      </c>
      <c r="N921" t="s">
        <v>285</v>
      </c>
      <c r="Q921" t="s">
        <v>37</v>
      </c>
      <c r="R921" t="s">
        <v>143</v>
      </c>
      <c r="T921" s="17" t="s">
        <v>141</v>
      </c>
      <c r="U921" t="s">
        <v>142</v>
      </c>
      <c r="V921">
        <v>1</v>
      </c>
      <c r="W921">
        <v>6.7</v>
      </c>
      <c r="X921">
        <v>5</v>
      </c>
      <c r="Y921">
        <v>1.5</v>
      </c>
      <c r="Z921">
        <v>2</v>
      </c>
      <c r="AA921" t="s">
        <v>174</v>
      </c>
    </row>
    <row r="922" spans="1:27" x14ac:dyDescent="0.25">
      <c r="A922" t="s">
        <v>32</v>
      </c>
      <c r="B922" t="s">
        <v>279</v>
      </c>
      <c r="C922">
        <v>1</v>
      </c>
      <c r="D922" t="s">
        <v>33</v>
      </c>
      <c r="E922" s="14" t="s">
        <v>228</v>
      </c>
      <c r="F922" s="15" t="s">
        <v>74</v>
      </c>
      <c r="G922" t="s">
        <v>77</v>
      </c>
      <c r="I922" t="s">
        <v>241</v>
      </c>
      <c r="J922" t="s">
        <v>129</v>
      </c>
      <c r="K922" t="s">
        <v>280</v>
      </c>
      <c r="L922" t="s">
        <v>281</v>
      </c>
      <c r="M922" t="s">
        <v>270</v>
      </c>
      <c r="N922" t="s">
        <v>285</v>
      </c>
      <c r="Q922" t="s">
        <v>37</v>
      </c>
      <c r="R922" t="s">
        <v>143</v>
      </c>
      <c r="T922" s="17" t="s">
        <v>141</v>
      </c>
      <c r="U922" t="s">
        <v>142</v>
      </c>
      <c r="V922">
        <v>1</v>
      </c>
      <c r="W922">
        <v>6.5</v>
      </c>
      <c r="X922">
        <v>4.8</v>
      </c>
      <c r="Y922">
        <v>1</v>
      </c>
      <c r="Z922">
        <v>2</v>
      </c>
      <c r="AA922" t="s">
        <v>174</v>
      </c>
    </row>
    <row r="923" spans="1:27" x14ac:dyDescent="0.25">
      <c r="A923" t="s">
        <v>32</v>
      </c>
      <c r="B923" t="s">
        <v>279</v>
      </c>
      <c r="C923">
        <v>1</v>
      </c>
      <c r="D923" t="s">
        <v>33</v>
      </c>
      <c r="E923" s="14" t="s">
        <v>228</v>
      </c>
      <c r="F923" s="15" t="s">
        <v>74</v>
      </c>
      <c r="G923" t="s">
        <v>77</v>
      </c>
      <c r="I923" t="s">
        <v>241</v>
      </c>
      <c r="J923" t="s">
        <v>129</v>
      </c>
      <c r="K923" t="s">
        <v>280</v>
      </c>
      <c r="L923" t="s">
        <v>281</v>
      </c>
      <c r="M923" t="s">
        <v>270</v>
      </c>
      <c r="N923" t="s">
        <v>285</v>
      </c>
      <c r="Q923" t="s">
        <v>37</v>
      </c>
      <c r="R923" t="s">
        <v>143</v>
      </c>
      <c r="T923" s="17" t="s">
        <v>141</v>
      </c>
      <c r="U923" t="s">
        <v>142</v>
      </c>
      <c r="V923">
        <v>1</v>
      </c>
      <c r="W923">
        <v>6</v>
      </c>
      <c r="X923">
        <v>4.5</v>
      </c>
      <c r="Y923">
        <v>1</v>
      </c>
      <c r="Z923">
        <v>2</v>
      </c>
      <c r="AA923" t="s">
        <v>174</v>
      </c>
    </row>
    <row r="924" spans="1:27" x14ac:dyDescent="0.25">
      <c r="A924" t="s">
        <v>32</v>
      </c>
      <c r="B924" t="s">
        <v>279</v>
      </c>
      <c r="C924">
        <v>1</v>
      </c>
      <c r="D924" t="s">
        <v>33</v>
      </c>
      <c r="E924" s="14" t="s">
        <v>228</v>
      </c>
      <c r="F924" s="15" t="s">
        <v>74</v>
      </c>
      <c r="G924" t="s">
        <v>77</v>
      </c>
      <c r="H924" t="s">
        <v>286</v>
      </c>
      <c r="I924" t="s">
        <v>241</v>
      </c>
      <c r="J924" t="s">
        <v>129</v>
      </c>
      <c r="K924" t="s">
        <v>280</v>
      </c>
      <c r="L924" t="s">
        <v>281</v>
      </c>
      <c r="M924" t="s">
        <v>270</v>
      </c>
      <c r="N924" t="s">
        <v>285</v>
      </c>
      <c r="Q924" t="s">
        <v>186</v>
      </c>
      <c r="R924" t="s">
        <v>422</v>
      </c>
      <c r="S924" t="s">
        <v>41</v>
      </c>
      <c r="T924" s="17" t="s">
        <v>144</v>
      </c>
      <c r="U924" t="s">
        <v>140</v>
      </c>
      <c r="V924">
        <v>1</v>
      </c>
      <c r="W924" s="12">
        <v>5.4</v>
      </c>
    </row>
    <row r="925" spans="1:27" x14ac:dyDescent="0.25">
      <c r="A925" t="s">
        <v>32</v>
      </c>
      <c r="B925" t="s">
        <v>279</v>
      </c>
      <c r="C925">
        <v>1</v>
      </c>
      <c r="D925" t="s">
        <v>33</v>
      </c>
      <c r="E925" s="14" t="s">
        <v>228</v>
      </c>
      <c r="F925" s="15" t="s">
        <v>74</v>
      </c>
      <c r="G925" t="s">
        <v>77</v>
      </c>
      <c r="H925" t="s">
        <v>287</v>
      </c>
      <c r="I925" t="s">
        <v>241</v>
      </c>
      <c r="J925" t="s">
        <v>129</v>
      </c>
      <c r="K925" t="s">
        <v>280</v>
      </c>
      <c r="L925" t="s">
        <v>281</v>
      </c>
      <c r="M925" t="s">
        <v>270</v>
      </c>
      <c r="N925" t="s">
        <v>285</v>
      </c>
      <c r="Q925" t="s">
        <v>186</v>
      </c>
      <c r="R925" t="s">
        <v>423</v>
      </c>
      <c r="S925" t="s">
        <v>41</v>
      </c>
      <c r="T925" s="17" t="s">
        <v>138</v>
      </c>
      <c r="U925" t="s">
        <v>140</v>
      </c>
      <c r="V925">
        <v>1</v>
      </c>
      <c r="W925" s="12">
        <v>5.3</v>
      </c>
    </row>
    <row r="926" spans="1:27" x14ac:dyDescent="0.25">
      <c r="A926" t="s">
        <v>32</v>
      </c>
      <c r="B926" t="s">
        <v>279</v>
      </c>
      <c r="C926">
        <v>1</v>
      </c>
      <c r="D926" t="s">
        <v>33</v>
      </c>
      <c r="E926" s="14" t="s">
        <v>228</v>
      </c>
      <c r="F926" s="15" t="s">
        <v>74</v>
      </c>
      <c r="G926" t="s">
        <v>77</v>
      </c>
      <c r="H926" t="s">
        <v>288</v>
      </c>
      <c r="I926" t="s">
        <v>241</v>
      </c>
      <c r="J926" t="s">
        <v>129</v>
      </c>
      <c r="K926" t="s">
        <v>280</v>
      </c>
      <c r="L926" t="s">
        <v>281</v>
      </c>
      <c r="M926" t="s">
        <v>270</v>
      </c>
      <c r="N926" t="s">
        <v>285</v>
      </c>
      <c r="Q926" t="s">
        <v>186</v>
      </c>
      <c r="R926" t="s">
        <v>423</v>
      </c>
      <c r="S926" t="s">
        <v>41</v>
      </c>
      <c r="T926" s="17" t="s">
        <v>138</v>
      </c>
      <c r="U926" t="s">
        <v>140</v>
      </c>
      <c r="V926">
        <v>1</v>
      </c>
      <c r="W926" s="12">
        <v>5.3</v>
      </c>
    </row>
    <row r="927" spans="1:27" x14ac:dyDescent="0.25">
      <c r="A927" t="s">
        <v>32</v>
      </c>
      <c r="B927" t="s">
        <v>279</v>
      </c>
      <c r="C927">
        <v>1</v>
      </c>
      <c r="D927" t="s">
        <v>33</v>
      </c>
      <c r="E927" s="14" t="s">
        <v>228</v>
      </c>
      <c r="F927" s="15" t="s">
        <v>74</v>
      </c>
      <c r="G927" t="s">
        <v>77</v>
      </c>
      <c r="H927" t="s">
        <v>289</v>
      </c>
      <c r="I927" t="s">
        <v>241</v>
      </c>
      <c r="J927" t="s">
        <v>129</v>
      </c>
      <c r="K927" t="s">
        <v>280</v>
      </c>
      <c r="L927" t="s">
        <v>281</v>
      </c>
      <c r="M927" t="s">
        <v>270</v>
      </c>
      <c r="N927" t="s">
        <v>285</v>
      </c>
      <c r="Q927" t="s">
        <v>186</v>
      </c>
      <c r="R927" t="s">
        <v>423</v>
      </c>
      <c r="S927" t="s">
        <v>41</v>
      </c>
      <c r="T927" s="17" t="s">
        <v>138</v>
      </c>
      <c r="U927" t="s">
        <v>140</v>
      </c>
      <c r="V927">
        <v>1</v>
      </c>
      <c r="W927" s="12">
        <v>5.3</v>
      </c>
    </row>
    <row r="928" spans="1:27" x14ac:dyDescent="0.25">
      <c r="A928" t="s">
        <v>32</v>
      </c>
      <c r="B928" t="s">
        <v>279</v>
      </c>
      <c r="C928">
        <v>1</v>
      </c>
      <c r="D928" t="s">
        <v>33</v>
      </c>
      <c r="E928" s="14" t="s">
        <v>228</v>
      </c>
      <c r="F928" s="15" t="s">
        <v>74</v>
      </c>
      <c r="G928" t="s">
        <v>77</v>
      </c>
      <c r="H928" t="s">
        <v>290</v>
      </c>
      <c r="I928" t="s">
        <v>241</v>
      </c>
      <c r="J928" t="s">
        <v>129</v>
      </c>
      <c r="K928" t="s">
        <v>280</v>
      </c>
      <c r="L928" t="s">
        <v>281</v>
      </c>
      <c r="M928" t="s">
        <v>270</v>
      </c>
      <c r="N928" t="s">
        <v>285</v>
      </c>
      <c r="Q928" t="s">
        <v>186</v>
      </c>
      <c r="R928" t="s">
        <v>423</v>
      </c>
      <c r="S928" t="s">
        <v>41</v>
      </c>
      <c r="T928" s="17" t="s">
        <v>138</v>
      </c>
      <c r="U928" t="s">
        <v>140</v>
      </c>
      <c r="V928">
        <v>1</v>
      </c>
      <c r="W928" s="12">
        <v>5.4</v>
      </c>
    </row>
    <row r="929" spans="1:26" x14ac:dyDescent="0.25">
      <c r="A929" t="s">
        <v>32</v>
      </c>
      <c r="B929" t="s">
        <v>356</v>
      </c>
      <c r="C929">
        <v>4</v>
      </c>
      <c r="D929" t="s">
        <v>33</v>
      </c>
      <c r="E929" s="14" t="s">
        <v>226</v>
      </c>
      <c r="F929" s="15" t="s">
        <v>74</v>
      </c>
      <c r="G929" t="s">
        <v>77</v>
      </c>
      <c r="I929" t="s">
        <v>307</v>
      </c>
      <c r="J929" t="s">
        <v>129</v>
      </c>
      <c r="K929" t="s">
        <v>365</v>
      </c>
      <c r="L929" t="s">
        <v>197</v>
      </c>
      <c r="Q929" t="s">
        <v>37</v>
      </c>
      <c r="R929" t="s">
        <v>143</v>
      </c>
      <c r="T929" s="17" t="s">
        <v>141</v>
      </c>
      <c r="U929" t="s">
        <v>142</v>
      </c>
      <c r="V929">
        <v>1</v>
      </c>
      <c r="W929" s="12">
        <v>21</v>
      </c>
    </row>
    <row r="930" spans="1:26" x14ac:dyDescent="0.25">
      <c r="A930" t="s">
        <v>32</v>
      </c>
      <c r="B930" t="s">
        <v>356</v>
      </c>
      <c r="C930">
        <v>4</v>
      </c>
      <c r="D930" t="s">
        <v>33</v>
      </c>
      <c r="E930" s="14" t="s">
        <v>226</v>
      </c>
      <c r="F930" s="15" t="s">
        <v>74</v>
      </c>
      <c r="G930" t="s">
        <v>77</v>
      </c>
      <c r="I930" t="s">
        <v>307</v>
      </c>
      <c r="J930" t="s">
        <v>129</v>
      </c>
      <c r="K930" t="s">
        <v>365</v>
      </c>
      <c r="L930" t="s">
        <v>197</v>
      </c>
      <c r="Q930" t="s">
        <v>37</v>
      </c>
      <c r="R930" t="s">
        <v>143</v>
      </c>
      <c r="T930" s="17" t="s">
        <v>141</v>
      </c>
      <c r="U930" t="s">
        <v>142</v>
      </c>
      <c r="V930">
        <v>1</v>
      </c>
      <c r="W930" s="12">
        <v>21</v>
      </c>
    </row>
    <row r="931" spans="1:26" x14ac:dyDescent="0.25">
      <c r="A931" t="s">
        <v>32</v>
      </c>
      <c r="B931" t="s">
        <v>356</v>
      </c>
      <c r="C931">
        <v>4</v>
      </c>
      <c r="D931" t="s">
        <v>33</v>
      </c>
      <c r="E931" s="14" t="s">
        <v>226</v>
      </c>
      <c r="F931" s="15" t="s">
        <v>74</v>
      </c>
      <c r="G931" t="s">
        <v>77</v>
      </c>
      <c r="I931" t="s">
        <v>307</v>
      </c>
      <c r="J931" t="s">
        <v>129</v>
      </c>
      <c r="K931" t="s">
        <v>365</v>
      </c>
      <c r="L931" t="s">
        <v>197</v>
      </c>
      <c r="Q931" t="s">
        <v>37</v>
      </c>
      <c r="R931" t="s">
        <v>143</v>
      </c>
      <c r="T931" s="17" t="s">
        <v>141</v>
      </c>
      <c r="U931" t="s">
        <v>142</v>
      </c>
      <c r="V931">
        <v>1</v>
      </c>
      <c r="W931" s="12">
        <v>23</v>
      </c>
    </row>
    <row r="932" spans="1:26" x14ac:dyDescent="0.25">
      <c r="A932" t="s">
        <v>32</v>
      </c>
      <c r="B932" t="s">
        <v>356</v>
      </c>
      <c r="C932">
        <v>4</v>
      </c>
      <c r="D932" t="s">
        <v>33</v>
      </c>
      <c r="E932" s="14" t="s">
        <v>226</v>
      </c>
      <c r="F932" s="15" t="s">
        <v>74</v>
      </c>
      <c r="G932" t="s">
        <v>77</v>
      </c>
      <c r="I932" t="s">
        <v>307</v>
      </c>
      <c r="J932" t="s">
        <v>129</v>
      </c>
      <c r="K932" t="s">
        <v>365</v>
      </c>
      <c r="L932" t="s">
        <v>197</v>
      </c>
      <c r="Q932" t="s">
        <v>37</v>
      </c>
      <c r="R932" t="s">
        <v>143</v>
      </c>
      <c r="T932" s="17" t="s">
        <v>141</v>
      </c>
      <c r="U932" t="s">
        <v>142</v>
      </c>
      <c r="V932">
        <v>1</v>
      </c>
      <c r="W932" s="12">
        <v>24</v>
      </c>
    </row>
    <row r="933" spans="1:26" x14ac:dyDescent="0.25">
      <c r="A933" t="s">
        <v>32</v>
      </c>
      <c r="B933" t="s">
        <v>356</v>
      </c>
      <c r="C933">
        <v>4</v>
      </c>
      <c r="D933" t="s">
        <v>33</v>
      </c>
      <c r="E933" s="14" t="s">
        <v>226</v>
      </c>
      <c r="F933" s="15" t="s">
        <v>74</v>
      </c>
      <c r="G933" t="s">
        <v>77</v>
      </c>
      <c r="I933" t="s">
        <v>307</v>
      </c>
      <c r="J933" t="s">
        <v>129</v>
      </c>
      <c r="K933" t="s">
        <v>365</v>
      </c>
      <c r="L933" t="s">
        <v>197</v>
      </c>
      <c r="Q933" t="s">
        <v>37</v>
      </c>
      <c r="R933" t="s">
        <v>143</v>
      </c>
      <c r="T933" s="17" t="s">
        <v>141</v>
      </c>
      <c r="U933" t="s">
        <v>142</v>
      </c>
      <c r="V933">
        <v>1</v>
      </c>
      <c r="W933" s="12">
        <v>26</v>
      </c>
    </row>
    <row r="934" spans="1:26" x14ac:dyDescent="0.25">
      <c r="A934" t="s">
        <v>32</v>
      </c>
      <c r="B934" t="s">
        <v>356</v>
      </c>
      <c r="C934">
        <v>4</v>
      </c>
      <c r="D934" t="s">
        <v>33</v>
      </c>
      <c r="E934" s="14" t="s">
        <v>226</v>
      </c>
      <c r="F934" s="15" t="s">
        <v>74</v>
      </c>
      <c r="G934" t="s">
        <v>77</v>
      </c>
      <c r="I934" t="s">
        <v>307</v>
      </c>
      <c r="J934" t="s">
        <v>129</v>
      </c>
      <c r="K934" t="s">
        <v>365</v>
      </c>
      <c r="L934" t="s">
        <v>197</v>
      </c>
      <c r="Q934" t="s">
        <v>37</v>
      </c>
      <c r="R934" t="s">
        <v>143</v>
      </c>
      <c r="T934" s="17" t="s">
        <v>141</v>
      </c>
      <c r="U934" t="s">
        <v>142</v>
      </c>
      <c r="V934">
        <v>1</v>
      </c>
      <c r="W934" s="12">
        <v>25</v>
      </c>
    </row>
    <row r="935" spans="1:26" x14ac:dyDescent="0.25">
      <c r="A935" t="s">
        <v>32</v>
      </c>
      <c r="B935" t="s">
        <v>356</v>
      </c>
      <c r="C935">
        <v>4</v>
      </c>
      <c r="D935" t="s">
        <v>33</v>
      </c>
      <c r="E935" s="14" t="s">
        <v>226</v>
      </c>
      <c r="F935" s="15" t="s">
        <v>74</v>
      </c>
      <c r="G935" t="s">
        <v>77</v>
      </c>
      <c r="I935" t="s">
        <v>307</v>
      </c>
      <c r="J935" t="s">
        <v>129</v>
      </c>
      <c r="K935" t="s">
        <v>365</v>
      </c>
      <c r="L935" t="s">
        <v>197</v>
      </c>
      <c r="Q935" t="s">
        <v>37</v>
      </c>
      <c r="R935" t="s">
        <v>143</v>
      </c>
      <c r="T935" s="17" t="s">
        <v>141</v>
      </c>
      <c r="U935" t="s">
        <v>142</v>
      </c>
      <c r="V935">
        <v>1</v>
      </c>
      <c r="W935" s="12">
        <v>22</v>
      </c>
    </row>
    <row r="936" spans="1:26" x14ac:dyDescent="0.25">
      <c r="A936" t="s">
        <v>32</v>
      </c>
      <c r="B936" t="s">
        <v>356</v>
      </c>
      <c r="C936">
        <v>4</v>
      </c>
      <c r="D936" t="s">
        <v>33</v>
      </c>
      <c r="E936" s="14" t="s">
        <v>226</v>
      </c>
      <c r="F936" s="15" t="s">
        <v>74</v>
      </c>
      <c r="G936" t="s">
        <v>77</v>
      </c>
      <c r="I936" t="s">
        <v>307</v>
      </c>
      <c r="J936" t="s">
        <v>129</v>
      </c>
      <c r="K936" t="s">
        <v>365</v>
      </c>
      <c r="L936" t="s">
        <v>197</v>
      </c>
      <c r="Q936" t="s">
        <v>37</v>
      </c>
      <c r="R936" t="s">
        <v>143</v>
      </c>
      <c r="T936" s="17" t="s">
        <v>141</v>
      </c>
      <c r="U936" t="s">
        <v>142</v>
      </c>
      <c r="V936">
        <v>1</v>
      </c>
      <c r="W936" s="12">
        <v>24</v>
      </c>
    </row>
    <row r="937" spans="1:26" x14ac:dyDescent="0.25">
      <c r="A937" t="s">
        <v>32</v>
      </c>
      <c r="B937" t="s">
        <v>356</v>
      </c>
      <c r="C937">
        <v>4</v>
      </c>
      <c r="D937" t="s">
        <v>33</v>
      </c>
      <c r="E937" s="14" t="s">
        <v>226</v>
      </c>
      <c r="F937" s="15" t="s">
        <v>74</v>
      </c>
      <c r="G937" t="s">
        <v>77</v>
      </c>
      <c r="I937" t="s">
        <v>307</v>
      </c>
      <c r="J937" t="s">
        <v>129</v>
      </c>
      <c r="K937" t="s">
        <v>365</v>
      </c>
      <c r="L937" t="s">
        <v>197</v>
      </c>
      <c r="Q937" t="s">
        <v>37</v>
      </c>
      <c r="R937" t="s">
        <v>143</v>
      </c>
      <c r="T937" s="17" t="s">
        <v>141</v>
      </c>
      <c r="U937" t="s">
        <v>142</v>
      </c>
      <c r="V937">
        <v>1</v>
      </c>
      <c r="W937" s="12">
        <v>26</v>
      </c>
      <c r="X937" s="12"/>
      <c r="Y937" s="12"/>
      <c r="Z937" s="12">
        <v>36</v>
      </c>
    </row>
    <row r="938" spans="1:26" x14ac:dyDescent="0.25">
      <c r="A938" t="s">
        <v>32</v>
      </c>
      <c r="B938" t="s">
        <v>356</v>
      </c>
      <c r="C938">
        <v>4</v>
      </c>
      <c r="D938" t="s">
        <v>33</v>
      </c>
      <c r="E938" s="14" t="s">
        <v>226</v>
      </c>
      <c r="F938" s="15" t="s">
        <v>74</v>
      </c>
      <c r="G938" t="s">
        <v>77</v>
      </c>
      <c r="I938" t="s">
        <v>307</v>
      </c>
      <c r="J938" t="s">
        <v>129</v>
      </c>
      <c r="K938" t="s">
        <v>365</v>
      </c>
      <c r="L938" t="s">
        <v>197</v>
      </c>
      <c r="Q938" t="s">
        <v>37</v>
      </c>
      <c r="R938" t="s">
        <v>143</v>
      </c>
      <c r="T938" s="17" t="s">
        <v>141</v>
      </c>
      <c r="U938" t="s">
        <v>142</v>
      </c>
      <c r="V938">
        <v>1</v>
      </c>
      <c r="W938" s="12">
        <v>22</v>
      </c>
    </row>
    <row r="939" spans="1:26" x14ac:dyDescent="0.25">
      <c r="A939" t="s">
        <v>32</v>
      </c>
      <c r="B939" t="s">
        <v>356</v>
      </c>
      <c r="C939">
        <v>4</v>
      </c>
      <c r="D939" t="s">
        <v>33</v>
      </c>
      <c r="E939" s="14" t="s">
        <v>226</v>
      </c>
      <c r="F939" s="15" t="s">
        <v>74</v>
      </c>
      <c r="G939" t="s">
        <v>77</v>
      </c>
      <c r="I939" t="s">
        <v>307</v>
      </c>
      <c r="J939" t="s">
        <v>129</v>
      </c>
      <c r="K939" t="s">
        <v>365</v>
      </c>
      <c r="L939" t="s">
        <v>197</v>
      </c>
      <c r="Q939" t="s">
        <v>37</v>
      </c>
      <c r="R939" t="s">
        <v>143</v>
      </c>
      <c r="T939" s="17" t="s">
        <v>141</v>
      </c>
      <c r="U939" t="s">
        <v>142</v>
      </c>
      <c r="V939">
        <v>1</v>
      </c>
      <c r="W939" s="12">
        <v>25</v>
      </c>
    </row>
    <row r="940" spans="1:26" x14ac:dyDescent="0.25">
      <c r="A940" t="s">
        <v>32</v>
      </c>
      <c r="B940" t="s">
        <v>356</v>
      </c>
      <c r="C940">
        <v>4</v>
      </c>
      <c r="D940" t="s">
        <v>33</v>
      </c>
      <c r="E940" s="14" t="s">
        <v>226</v>
      </c>
      <c r="F940" s="15" t="s">
        <v>74</v>
      </c>
      <c r="G940" t="s">
        <v>77</v>
      </c>
      <c r="I940" t="s">
        <v>307</v>
      </c>
      <c r="J940" t="s">
        <v>129</v>
      </c>
      <c r="K940" t="s">
        <v>365</v>
      </c>
      <c r="L940" t="s">
        <v>197</v>
      </c>
      <c r="Q940" t="s">
        <v>37</v>
      </c>
      <c r="R940" t="s">
        <v>143</v>
      </c>
      <c r="T940" s="17" t="s">
        <v>141</v>
      </c>
      <c r="U940" t="s">
        <v>142</v>
      </c>
      <c r="V940">
        <v>1</v>
      </c>
      <c r="W940" s="12">
        <v>25</v>
      </c>
    </row>
    <row r="941" spans="1:26" x14ac:dyDescent="0.25">
      <c r="A941" t="s">
        <v>32</v>
      </c>
      <c r="B941" t="s">
        <v>356</v>
      </c>
      <c r="C941">
        <v>4</v>
      </c>
      <c r="D941" t="s">
        <v>33</v>
      </c>
      <c r="E941" s="14" t="s">
        <v>226</v>
      </c>
      <c r="F941" s="15" t="s">
        <v>74</v>
      </c>
      <c r="G941" t="s">
        <v>77</v>
      </c>
      <c r="I941" t="s">
        <v>307</v>
      </c>
      <c r="J941" t="s">
        <v>129</v>
      </c>
      <c r="K941" t="s">
        <v>365</v>
      </c>
      <c r="L941" t="s">
        <v>197</v>
      </c>
      <c r="Q941" t="s">
        <v>37</v>
      </c>
      <c r="R941" t="s">
        <v>143</v>
      </c>
      <c r="T941" s="17" t="s">
        <v>141</v>
      </c>
      <c r="U941" t="s">
        <v>142</v>
      </c>
      <c r="V941">
        <v>1</v>
      </c>
      <c r="W941" s="12">
        <v>22</v>
      </c>
    </row>
    <row r="942" spans="1:26" x14ac:dyDescent="0.25">
      <c r="A942" t="s">
        <v>32</v>
      </c>
      <c r="B942" t="s">
        <v>356</v>
      </c>
      <c r="C942">
        <v>4</v>
      </c>
      <c r="D942" t="s">
        <v>33</v>
      </c>
      <c r="E942" s="14" t="s">
        <v>226</v>
      </c>
      <c r="F942" s="15" t="s">
        <v>74</v>
      </c>
      <c r="G942" t="s">
        <v>77</v>
      </c>
      <c r="I942" t="s">
        <v>307</v>
      </c>
      <c r="J942" t="s">
        <v>129</v>
      </c>
      <c r="K942" t="s">
        <v>365</v>
      </c>
      <c r="L942" t="s">
        <v>197</v>
      </c>
      <c r="Q942" t="s">
        <v>37</v>
      </c>
      <c r="R942" t="s">
        <v>143</v>
      </c>
      <c r="T942" s="17" t="s">
        <v>141</v>
      </c>
      <c r="U942" t="s">
        <v>142</v>
      </c>
      <c r="V942">
        <v>1</v>
      </c>
      <c r="W942" s="12">
        <v>20</v>
      </c>
    </row>
    <row r="943" spans="1:26" x14ac:dyDescent="0.25">
      <c r="A943" t="s">
        <v>32</v>
      </c>
      <c r="B943" t="s">
        <v>356</v>
      </c>
      <c r="C943">
        <v>4</v>
      </c>
      <c r="D943" t="s">
        <v>33</v>
      </c>
      <c r="E943" s="14" t="s">
        <v>226</v>
      </c>
      <c r="F943" s="15" t="s">
        <v>74</v>
      </c>
      <c r="G943" t="s">
        <v>77</v>
      </c>
      <c r="I943" t="s">
        <v>307</v>
      </c>
      <c r="J943" t="s">
        <v>129</v>
      </c>
      <c r="K943" t="s">
        <v>365</v>
      </c>
      <c r="L943" t="s">
        <v>197</v>
      </c>
      <c r="Q943" t="s">
        <v>37</v>
      </c>
      <c r="R943" t="s">
        <v>143</v>
      </c>
      <c r="T943" s="17" t="s">
        <v>141</v>
      </c>
      <c r="U943" t="s">
        <v>142</v>
      </c>
      <c r="V943">
        <v>1</v>
      </c>
      <c r="W943" s="12">
        <v>25</v>
      </c>
    </row>
    <row r="944" spans="1:26" x14ac:dyDescent="0.25">
      <c r="A944" t="s">
        <v>32</v>
      </c>
      <c r="B944" t="s">
        <v>356</v>
      </c>
      <c r="C944">
        <v>4</v>
      </c>
      <c r="D944" t="s">
        <v>33</v>
      </c>
      <c r="E944" s="14" t="s">
        <v>226</v>
      </c>
      <c r="F944" s="15" t="s">
        <v>74</v>
      </c>
      <c r="G944" t="s">
        <v>77</v>
      </c>
      <c r="I944" t="s">
        <v>307</v>
      </c>
      <c r="J944" t="s">
        <v>129</v>
      </c>
      <c r="K944" t="s">
        <v>365</v>
      </c>
      <c r="L944" t="s">
        <v>197</v>
      </c>
      <c r="Q944" t="s">
        <v>37</v>
      </c>
      <c r="R944" t="s">
        <v>143</v>
      </c>
      <c r="T944" s="17" t="s">
        <v>141</v>
      </c>
      <c r="U944" t="s">
        <v>142</v>
      </c>
      <c r="V944">
        <v>1</v>
      </c>
      <c r="W944" s="12">
        <v>23</v>
      </c>
    </row>
    <row r="945" spans="1:27" x14ac:dyDescent="0.25">
      <c r="A945" t="s">
        <v>32</v>
      </c>
      <c r="B945" t="s">
        <v>356</v>
      </c>
      <c r="C945">
        <v>2</v>
      </c>
      <c r="D945" t="s">
        <v>33</v>
      </c>
      <c r="E945" s="14" t="s">
        <v>229</v>
      </c>
      <c r="F945" s="15" t="s">
        <v>74</v>
      </c>
      <c r="G945" t="s">
        <v>77</v>
      </c>
      <c r="I945" t="s">
        <v>307</v>
      </c>
      <c r="J945" t="s">
        <v>129</v>
      </c>
      <c r="K945" t="s">
        <v>365</v>
      </c>
      <c r="L945" t="s">
        <v>197</v>
      </c>
      <c r="Q945" t="s">
        <v>86</v>
      </c>
      <c r="R945" t="s">
        <v>412</v>
      </c>
      <c r="T945" s="17" t="s">
        <v>413</v>
      </c>
      <c r="U945" t="s">
        <v>414</v>
      </c>
      <c r="Z945">
        <v>396</v>
      </c>
      <c r="AA945" t="s">
        <v>38</v>
      </c>
    </row>
    <row r="946" spans="1:27" x14ac:dyDescent="0.25">
      <c r="A946" t="s">
        <v>32</v>
      </c>
      <c r="B946" t="s">
        <v>356</v>
      </c>
      <c r="C946">
        <v>2</v>
      </c>
      <c r="D946" t="s">
        <v>33</v>
      </c>
      <c r="E946" s="14" t="s">
        <v>229</v>
      </c>
      <c r="F946" s="15" t="s">
        <v>74</v>
      </c>
      <c r="G946" t="s">
        <v>77</v>
      </c>
      <c r="I946" t="s">
        <v>307</v>
      </c>
      <c r="J946" t="s">
        <v>129</v>
      </c>
      <c r="K946" t="s">
        <v>365</v>
      </c>
      <c r="L946" t="s">
        <v>197</v>
      </c>
      <c r="Q946" t="s">
        <v>196</v>
      </c>
      <c r="R946" t="s">
        <v>359</v>
      </c>
      <c r="T946" s="17" t="s">
        <v>426</v>
      </c>
      <c r="U946" t="s">
        <v>105</v>
      </c>
      <c r="V946">
        <v>1</v>
      </c>
      <c r="W946">
        <v>120</v>
      </c>
      <c r="X946">
        <v>98</v>
      </c>
      <c r="Y946">
        <v>32</v>
      </c>
      <c r="Z946">
        <v>28</v>
      </c>
      <c r="AA946" t="s">
        <v>361</v>
      </c>
    </row>
    <row r="947" spans="1:27" x14ac:dyDescent="0.25">
      <c r="A947" t="s">
        <v>32</v>
      </c>
      <c r="B947" t="s">
        <v>356</v>
      </c>
      <c r="C947">
        <v>2</v>
      </c>
      <c r="D947" t="s">
        <v>33</v>
      </c>
      <c r="E947" s="14" t="s">
        <v>229</v>
      </c>
      <c r="F947" s="15" t="s">
        <v>74</v>
      </c>
      <c r="G947" t="s">
        <v>77</v>
      </c>
      <c r="I947" t="s">
        <v>307</v>
      </c>
      <c r="J947" t="s">
        <v>129</v>
      </c>
      <c r="K947" t="s">
        <v>365</v>
      </c>
      <c r="L947" t="s">
        <v>197</v>
      </c>
      <c r="Q947" t="s">
        <v>360</v>
      </c>
      <c r="R947" t="s">
        <v>420</v>
      </c>
      <c r="T947" s="17" t="s">
        <v>419</v>
      </c>
      <c r="U947" t="s">
        <v>421</v>
      </c>
      <c r="V947">
        <v>1</v>
      </c>
      <c r="W947">
        <v>124</v>
      </c>
      <c r="X947">
        <v>97</v>
      </c>
      <c r="Y947">
        <v>32</v>
      </c>
      <c r="Z947">
        <v>19</v>
      </c>
      <c r="AA947" t="s">
        <v>50</v>
      </c>
    </row>
    <row r="948" spans="1:27" x14ac:dyDescent="0.25">
      <c r="A948" t="s">
        <v>32</v>
      </c>
      <c r="B948" t="s">
        <v>356</v>
      </c>
      <c r="C948">
        <v>2</v>
      </c>
      <c r="D948" t="s">
        <v>33</v>
      </c>
      <c r="E948" s="14" t="s">
        <v>229</v>
      </c>
      <c r="F948" s="15" t="s">
        <v>74</v>
      </c>
      <c r="G948" t="s">
        <v>77</v>
      </c>
      <c r="I948" t="s">
        <v>307</v>
      </c>
      <c r="J948" t="s">
        <v>129</v>
      </c>
      <c r="K948" t="s">
        <v>365</v>
      </c>
      <c r="L948" t="s">
        <v>197</v>
      </c>
      <c r="Q948" t="s">
        <v>49</v>
      </c>
      <c r="R948" t="s">
        <v>427</v>
      </c>
      <c r="T948" s="17" t="s">
        <v>98</v>
      </c>
      <c r="U948" t="s">
        <v>145</v>
      </c>
      <c r="V948">
        <v>1</v>
      </c>
      <c r="W948">
        <v>187</v>
      </c>
      <c r="X948">
        <v>146</v>
      </c>
      <c r="Y948">
        <v>32</v>
      </c>
      <c r="Z948">
        <v>57</v>
      </c>
      <c r="AA948" t="s">
        <v>38</v>
      </c>
    </row>
    <row r="949" spans="1:27" x14ac:dyDescent="0.25">
      <c r="A949" t="s">
        <v>32</v>
      </c>
      <c r="B949" t="s">
        <v>356</v>
      </c>
      <c r="C949">
        <v>2</v>
      </c>
      <c r="D949" t="s">
        <v>33</v>
      </c>
      <c r="E949" s="14" t="s">
        <v>229</v>
      </c>
      <c r="F949" s="15" t="s">
        <v>74</v>
      </c>
      <c r="G949" t="s">
        <v>77</v>
      </c>
      <c r="I949" t="s">
        <v>307</v>
      </c>
      <c r="J949" t="s">
        <v>129</v>
      </c>
      <c r="K949" t="s">
        <v>365</v>
      </c>
      <c r="L949" t="s">
        <v>197</v>
      </c>
      <c r="Q949" t="s">
        <v>37</v>
      </c>
      <c r="R949" t="s">
        <v>143</v>
      </c>
      <c r="T949" s="17" t="s">
        <v>141</v>
      </c>
      <c r="U949" t="s">
        <v>142</v>
      </c>
      <c r="V949">
        <v>1</v>
      </c>
      <c r="W949">
        <v>158</v>
      </c>
      <c r="X949">
        <v>121</v>
      </c>
      <c r="Y949">
        <v>21</v>
      </c>
      <c r="Z949">
        <v>29</v>
      </c>
    </row>
    <row r="950" spans="1:27" x14ac:dyDescent="0.25">
      <c r="A950" t="s">
        <v>32</v>
      </c>
      <c r="B950" t="s">
        <v>356</v>
      </c>
      <c r="C950">
        <v>2</v>
      </c>
      <c r="D950" t="s">
        <v>33</v>
      </c>
      <c r="E950" s="14" t="s">
        <v>229</v>
      </c>
      <c r="F950" s="15" t="s">
        <v>74</v>
      </c>
      <c r="G950" t="s">
        <v>77</v>
      </c>
      <c r="I950" t="s">
        <v>307</v>
      </c>
      <c r="J950" t="s">
        <v>129</v>
      </c>
      <c r="K950" t="s">
        <v>365</v>
      </c>
      <c r="L950" t="s">
        <v>197</v>
      </c>
      <c r="Q950" t="s">
        <v>37</v>
      </c>
      <c r="R950" t="s">
        <v>143</v>
      </c>
      <c r="T950" s="17" t="s">
        <v>141</v>
      </c>
      <c r="U950" t="s">
        <v>142</v>
      </c>
      <c r="V950">
        <v>1</v>
      </c>
      <c r="W950">
        <v>52</v>
      </c>
      <c r="X950">
        <v>48</v>
      </c>
      <c r="Y950">
        <v>9</v>
      </c>
      <c r="Z950">
        <v>0.5</v>
      </c>
    </row>
    <row r="951" spans="1:27" x14ac:dyDescent="0.25">
      <c r="A951" t="s">
        <v>32</v>
      </c>
      <c r="B951" t="s">
        <v>356</v>
      </c>
      <c r="C951">
        <v>1</v>
      </c>
      <c r="D951" t="s">
        <v>33</v>
      </c>
      <c r="E951" s="14" t="s">
        <v>228</v>
      </c>
      <c r="F951" s="15" t="s">
        <v>74</v>
      </c>
      <c r="G951" t="s">
        <v>77</v>
      </c>
      <c r="I951" t="s">
        <v>307</v>
      </c>
      <c r="J951" t="s">
        <v>129</v>
      </c>
      <c r="K951" t="s">
        <v>365</v>
      </c>
      <c r="L951" t="s">
        <v>197</v>
      </c>
      <c r="Q951" t="s">
        <v>37</v>
      </c>
      <c r="R951" t="s">
        <v>143</v>
      </c>
      <c r="T951" s="17" t="s">
        <v>141</v>
      </c>
      <c r="U951" t="s">
        <v>142</v>
      </c>
      <c r="V951">
        <v>1</v>
      </c>
      <c r="W951">
        <v>56</v>
      </c>
      <c r="X951">
        <v>49</v>
      </c>
      <c r="Y951">
        <v>9</v>
      </c>
      <c r="Z951">
        <v>0.5</v>
      </c>
    </row>
    <row r="952" spans="1:27" x14ac:dyDescent="0.25">
      <c r="A952" t="s">
        <v>32</v>
      </c>
      <c r="B952" t="s">
        <v>356</v>
      </c>
      <c r="C952">
        <v>1</v>
      </c>
      <c r="D952" t="s">
        <v>33</v>
      </c>
      <c r="E952" s="14" t="s">
        <v>228</v>
      </c>
      <c r="F952" s="15" t="s">
        <v>74</v>
      </c>
      <c r="G952" t="s">
        <v>77</v>
      </c>
      <c r="I952" t="s">
        <v>307</v>
      </c>
      <c r="J952" t="s">
        <v>129</v>
      </c>
      <c r="K952" t="s">
        <v>365</v>
      </c>
      <c r="L952" t="s">
        <v>197</v>
      </c>
      <c r="Q952" t="s">
        <v>242</v>
      </c>
      <c r="R952" t="s">
        <v>417</v>
      </c>
      <c r="T952" s="17" t="s">
        <v>418</v>
      </c>
      <c r="U952" t="s">
        <v>142</v>
      </c>
      <c r="V952">
        <v>1</v>
      </c>
      <c r="W952">
        <v>74</v>
      </c>
      <c r="X952">
        <v>59</v>
      </c>
      <c r="Y952">
        <v>11</v>
      </c>
      <c r="Z952">
        <v>4</v>
      </c>
    </row>
    <row r="953" spans="1:27" x14ac:dyDescent="0.25">
      <c r="A953" t="s">
        <v>32</v>
      </c>
      <c r="B953" t="s">
        <v>356</v>
      </c>
      <c r="C953">
        <v>1</v>
      </c>
      <c r="D953" t="s">
        <v>33</v>
      </c>
      <c r="E953" s="14" t="s">
        <v>228</v>
      </c>
      <c r="F953" s="15" t="s">
        <v>74</v>
      </c>
      <c r="G953" t="s">
        <v>77</v>
      </c>
      <c r="I953" t="s">
        <v>307</v>
      </c>
      <c r="J953" t="s">
        <v>129</v>
      </c>
      <c r="K953" t="s">
        <v>365</v>
      </c>
      <c r="L953" t="s">
        <v>197</v>
      </c>
      <c r="Q953" t="s">
        <v>242</v>
      </c>
      <c r="R953" t="s">
        <v>417</v>
      </c>
      <c r="T953" s="17" t="s">
        <v>418</v>
      </c>
      <c r="U953" t="s">
        <v>142</v>
      </c>
      <c r="V953">
        <v>1</v>
      </c>
      <c r="W953">
        <v>60</v>
      </c>
      <c r="X953">
        <v>49</v>
      </c>
      <c r="Y953">
        <v>11</v>
      </c>
      <c r="Z953">
        <v>2</v>
      </c>
    </row>
    <row r="954" spans="1:27" x14ac:dyDescent="0.25">
      <c r="A954" t="s">
        <v>32</v>
      </c>
      <c r="B954" t="s">
        <v>356</v>
      </c>
      <c r="C954">
        <v>1</v>
      </c>
      <c r="D954" t="s">
        <v>33</v>
      </c>
      <c r="E954" s="14" t="s">
        <v>228</v>
      </c>
      <c r="F954" s="15" t="s">
        <v>74</v>
      </c>
      <c r="G954" t="s">
        <v>77</v>
      </c>
      <c r="I954" t="s">
        <v>307</v>
      </c>
      <c r="J954" t="s">
        <v>129</v>
      </c>
      <c r="K954" t="s">
        <v>365</v>
      </c>
      <c r="L954" t="s">
        <v>197</v>
      </c>
      <c r="Q954" t="s">
        <v>242</v>
      </c>
      <c r="R954" t="s">
        <v>417</v>
      </c>
      <c r="T954" s="17" t="s">
        <v>418</v>
      </c>
      <c r="U954" t="s">
        <v>142</v>
      </c>
      <c r="V954">
        <v>1</v>
      </c>
      <c r="W954">
        <v>61</v>
      </c>
      <c r="X954">
        <v>49</v>
      </c>
      <c r="Y954">
        <v>11</v>
      </c>
      <c r="Z954">
        <v>3</v>
      </c>
    </row>
    <row r="955" spans="1:27" x14ac:dyDescent="0.25">
      <c r="A955" t="s">
        <v>32</v>
      </c>
      <c r="B955" t="s">
        <v>356</v>
      </c>
      <c r="C955">
        <v>1</v>
      </c>
      <c r="D955" t="s">
        <v>33</v>
      </c>
      <c r="E955" s="14" t="s">
        <v>228</v>
      </c>
      <c r="F955" s="15" t="s">
        <v>74</v>
      </c>
      <c r="G955" t="s">
        <v>77</v>
      </c>
      <c r="I955" t="s">
        <v>307</v>
      </c>
      <c r="J955" t="s">
        <v>129</v>
      </c>
      <c r="K955" t="s">
        <v>365</v>
      </c>
      <c r="L955" t="s">
        <v>197</v>
      </c>
      <c r="Q955" t="s">
        <v>242</v>
      </c>
      <c r="R955" t="s">
        <v>417</v>
      </c>
      <c r="T955" s="17" t="s">
        <v>418</v>
      </c>
      <c r="U955" t="s">
        <v>142</v>
      </c>
      <c r="V955">
        <v>1</v>
      </c>
      <c r="W955">
        <v>42</v>
      </c>
      <c r="X955">
        <v>39</v>
      </c>
      <c r="Y955">
        <v>10</v>
      </c>
      <c r="Z955">
        <v>1</v>
      </c>
      <c r="AA955" t="s">
        <v>50</v>
      </c>
    </row>
    <row r="956" spans="1:27" x14ac:dyDescent="0.25">
      <c r="A956" t="s">
        <v>32</v>
      </c>
      <c r="B956" t="s">
        <v>356</v>
      </c>
      <c r="C956">
        <v>1</v>
      </c>
      <c r="D956" t="s">
        <v>33</v>
      </c>
      <c r="E956" s="14" t="s">
        <v>228</v>
      </c>
      <c r="F956" s="15" t="s">
        <v>74</v>
      </c>
      <c r="G956" t="s">
        <v>77</v>
      </c>
      <c r="I956" t="s">
        <v>307</v>
      </c>
      <c r="J956" t="s">
        <v>129</v>
      </c>
      <c r="K956" t="s">
        <v>365</v>
      </c>
      <c r="L956" t="s">
        <v>197</v>
      </c>
      <c r="Q956" t="s">
        <v>242</v>
      </c>
      <c r="R956" t="s">
        <v>417</v>
      </c>
      <c r="T956" s="17" t="s">
        <v>418</v>
      </c>
      <c r="U956" t="s">
        <v>142</v>
      </c>
      <c r="V956">
        <v>1</v>
      </c>
      <c r="W956">
        <v>197</v>
      </c>
      <c r="X956">
        <v>156</v>
      </c>
      <c r="Y956">
        <v>46</v>
      </c>
      <c r="Z956">
        <v>122</v>
      </c>
      <c r="AA956" t="s">
        <v>38</v>
      </c>
    </row>
    <row r="957" spans="1:27" x14ac:dyDescent="0.25">
      <c r="A957" t="s">
        <v>32</v>
      </c>
      <c r="B957" t="s">
        <v>356</v>
      </c>
      <c r="C957">
        <v>1</v>
      </c>
      <c r="D957" t="s">
        <v>33</v>
      </c>
      <c r="E957" s="14" t="s">
        <v>228</v>
      </c>
      <c r="F957" s="15" t="s">
        <v>74</v>
      </c>
      <c r="G957" t="s">
        <v>77</v>
      </c>
      <c r="I957" t="s">
        <v>307</v>
      </c>
      <c r="J957" t="s">
        <v>129</v>
      </c>
      <c r="K957" t="s">
        <v>365</v>
      </c>
      <c r="L957" t="s">
        <v>197</v>
      </c>
      <c r="Q957" t="s">
        <v>37</v>
      </c>
      <c r="R957" t="s">
        <v>143</v>
      </c>
      <c r="T957" s="17" t="s">
        <v>141</v>
      </c>
      <c r="U957" t="s">
        <v>142</v>
      </c>
      <c r="V957">
        <v>1</v>
      </c>
      <c r="W957">
        <v>153</v>
      </c>
      <c r="X957">
        <v>120</v>
      </c>
      <c r="Y957">
        <v>11</v>
      </c>
      <c r="Z957">
        <v>43</v>
      </c>
      <c r="AA957" t="s">
        <v>38</v>
      </c>
    </row>
    <row r="958" spans="1:27" x14ac:dyDescent="0.25">
      <c r="A958" t="s">
        <v>32</v>
      </c>
      <c r="B958" t="s">
        <v>356</v>
      </c>
      <c r="C958">
        <v>1</v>
      </c>
      <c r="D958" t="s">
        <v>33</v>
      </c>
      <c r="E958" s="14" t="s">
        <v>228</v>
      </c>
      <c r="F958" s="15" t="s">
        <v>74</v>
      </c>
      <c r="G958" t="s">
        <v>77</v>
      </c>
      <c r="I958" t="s">
        <v>307</v>
      </c>
      <c r="J958" t="s">
        <v>129</v>
      </c>
      <c r="K958" t="s">
        <v>365</v>
      </c>
      <c r="L958" t="s">
        <v>197</v>
      </c>
      <c r="Q958" t="s">
        <v>37</v>
      </c>
      <c r="R958" t="s">
        <v>143</v>
      </c>
      <c r="T958" s="17" t="s">
        <v>141</v>
      </c>
      <c r="U958" t="s">
        <v>142</v>
      </c>
      <c r="V958">
        <v>1</v>
      </c>
      <c r="W958">
        <v>182</v>
      </c>
      <c r="X958">
        <v>142</v>
      </c>
      <c r="Y958">
        <v>26</v>
      </c>
      <c r="Z958">
        <v>67</v>
      </c>
    </row>
    <row r="959" spans="1:27" x14ac:dyDescent="0.25">
      <c r="A959" t="s">
        <v>32</v>
      </c>
      <c r="B959" t="s">
        <v>356</v>
      </c>
      <c r="C959">
        <v>3</v>
      </c>
      <c r="D959" t="s">
        <v>33</v>
      </c>
      <c r="E959" s="14" t="s">
        <v>58</v>
      </c>
      <c r="F959" s="15" t="s">
        <v>74</v>
      </c>
      <c r="G959" t="s">
        <v>76</v>
      </c>
      <c r="I959" t="s">
        <v>307</v>
      </c>
      <c r="J959" t="s">
        <v>129</v>
      </c>
      <c r="K959" t="s">
        <v>365</v>
      </c>
      <c r="L959" t="s">
        <v>197</v>
      </c>
      <c r="Q959" t="s">
        <v>86</v>
      </c>
      <c r="R959" t="s">
        <v>412</v>
      </c>
      <c r="T959" s="17" t="s">
        <v>413</v>
      </c>
      <c r="U959" t="s">
        <v>414</v>
      </c>
      <c r="Z959">
        <v>191</v>
      </c>
    </row>
    <row r="960" spans="1:27" x14ac:dyDescent="0.25">
      <c r="A960" t="s">
        <v>32</v>
      </c>
      <c r="B960" t="s">
        <v>356</v>
      </c>
      <c r="C960">
        <v>3</v>
      </c>
      <c r="D960" t="s">
        <v>33</v>
      </c>
      <c r="E960" s="14" t="s">
        <v>58</v>
      </c>
      <c r="F960" s="15" t="s">
        <v>74</v>
      </c>
      <c r="G960" t="s">
        <v>76</v>
      </c>
      <c r="I960" t="s">
        <v>307</v>
      </c>
      <c r="J960" t="s">
        <v>129</v>
      </c>
      <c r="K960" t="s">
        <v>365</v>
      </c>
      <c r="L960" t="s">
        <v>197</v>
      </c>
      <c r="Q960" t="s">
        <v>242</v>
      </c>
      <c r="R960" t="s">
        <v>417</v>
      </c>
      <c r="T960" s="17" t="s">
        <v>418</v>
      </c>
      <c r="U960" t="s">
        <v>142</v>
      </c>
      <c r="V960">
        <v>1</v>
      </c>
      <c r="W960">
        <v>59</v>
      </c>
      <c r="X960">
        <v>49</v>
      </c>
      <c r="Y960">
        <v>10</v>
      </c>
      <c r="Z960">
        <v>2</v>
      </c>
    </row>
    <row r="961" spans="1:27" x14ac:dyDescent="0.25">
      <c r="A961" t="s">
        <v>32</v>
      </c>
      <c r="B961" t="s">
        <v>356</v>
      </c>
      <c r="C961">
        <v>3</v>
      </c>
      <c r="D961" t="s">
        <v>33</v>
      </c>
      <c r="E961" s="14" t="s">
        <v>58</v>
      </c>
      <c r="F961" s="15" t="s">
        <v>74</v>
      </c>
      <c r="G961" t="s">
        <v>76</v>
      </c>
      <c r="I961" t="s">
        <v>307</v>
      </c>
      <c r="J961" t="s">
        <v>129</v>
      </c>
      <c r="K961" t="s">
        <v>365</v>
      </c>
      <c r="L961" t="s">
        <v>197</v>
      </c>
      <c r="Q961" t="s">
        <v>242</v>
      </c>
      <c r="R961" t="s">
        <v>417</v>
      </c>
      <c r="T961" s="17" t="s">
        <v>418</v>
      </c>
      <c r="U961" t="s">
        <v>142</v>
      </c>
      <c r="V961">
        <v>1</v>
      </c>
      <c r="W961">
        <v>43</v>
      </c>
      <c r="X961">
        <v>35</v>
      </c>
      <c r="Y961">
        <v>8</v>
      </c>
      <c r="Z961">
        <v>1</v>
      </c>
    </row>
    <row r="962" spans="1:27" x14ac:dyDescent="0.25">
      <c r="A962" t="s">
        <v>32</v>
      </c>
      <c r="B962" t="s">
        <v>356</v>
      </c>
      <c r="C962">
        <v>3</v>
      </c>
      <c r="D962" t="s">
        <v>33</v>
      </c>
      <c r="E962" s="14" t="s">
        <v>58</v>
      </c>
      <c r="F962" s="15" t="s">
        <v>74</v>
      </c>
      <c r="G962" t="s">
        <v>76</v>
      </c>
      <c r="I962" t="s">
        <v>307</v>
      </c>
      <c r="J962" t="s">
        <v>129</v>
      </c>
      <c r="K962" t="s">
        <v>365</v>
      </c>
      <c r="L962" t="s">
        <v>197</v>
      </c>
      <c r="Q962" t="s">
        <v>37</v>
      </c>
      <c r="R962" t="s">
        <v>143</v>
      </c>
      <c r="T962" s="17" t="s">
        <v>141</v>
      </c>
      <c r="U962" t="s">
        <v>142</v>
      </c>
      <c r="V962">
        <v>1</v>
      </c>
      <c r="W962">
        <v>46</v>
      </c>
      <c r="X962">
        <v>37</v>
      </c>
      <c r="Y962">
        <v>8</v>
      </c>
      <c r="Z962">
        <v>1</v>
      </c>
    </row>
    <row r="963" spans="1:27" x14ac:dyDescent="0.25">
      <c r="A963" t="s">
        <v>32</v>
      </c>
      <c r="B963" t="s">
        <v>356</v>
      </c>
      <c r="C963">
        <v>3</v>
      </c>
      <c r="D963" t="s">
        <v>33</v>
      </c>
      <c r="E963" s="14" t="s">
        <v>58</v>
      </c>
      <c r="F963" s="15" t="s">
        <v>74</v>
      </c>
      <c r="G963" t="s">
        <v>76</v>
      </c>
      <c r="I963" t="s">
        <v>307</v>
      </c>
      <c r="J963" t="s">
        <v>129</v>
      </c>
      <c r="K963" t="s">
        <v>365</v>
      </c>
      <c r="L963" t="s">
        <v>197</v>
      </c>
      <c r="Q963" t="s">
        <v>37</v>
      </c>
      <c r="R963" t="s">
        <v>143</v>
      </c>
      <c r="T963" s="17" t="s">
        <v>141</v>
      </c>
      <c r="U963" t="s">
        <v>142</v>
      </c>
      <c r="V963">
        <v>1</v>
      </c>
      <c r="W963">
        <v>24</v>
      </c>
    </row>
    <row r="964" spans="1:27" x14ac:dyDescent="0.25">
      <c r="A964" t="s">
        <v>32</v>
      </c>
      <c r="B964" t="s">
        <v>356</v>
      </c>
      <c r="C964">
        <v>3</v>
      </c>
      <c r="D964" t="s">
        <v>33</v>
      </c>
      <c r="E964" s="14" t="s">
        <v>58</v>
      </c>
      <c r="F964" s="15" t="s">
        <v>74</v>
      </c>
      <c r="G964" t="s">
        <v>76</v>
      </c>
      <c r="I964" t="s">
        <v>307</v>
      </c>
      <c r="J964" t="s">
        <v>129</v>
      </c>
      <c r="K964" t="s">
        <v>365</v>
      </c>
      <c r="L964" t="s">
        <v>197</v>
      </c>
      <c r="Q964" t="s">
        <v>37</v>
      </c>
      <c r="R964" t="s">
        <v>143</v>
      </c>
      <c r="T964" s="17" t="s">
        <v>141</v>
      </c>
      <c r="U964" t="s">
        <v>142</v>
      </c>
      <c r="V964">
        <v>1</v>
      </c>
      <c r="W964" s="12">
        <v>30</v>
      </c>
    </row>
    <row r="965" spans="1:27" x14ac:dyDescent="0.25">
      <c r="A965" t="s">
        <v>32</v>
      </c>
      <c r="B965" t="s">
        <v>356</v>
      </c>
      <c r="C965">
        <v>3</v>
      </c>
      <c r="D965" t="s">
        <v>33</v>
      </c>
      <c r="E965" s="14" t="s">
        <v>58</v>
      </c>
      <c r="F965" s="15" t="s">
        <v>74</v>
      </c>
      <c r="G965" t="s">
        <v>76</v>
      </c>
      <c r="I965" t="s">
        <v>307</v>
      </c>
      <c r="J965" t="s">
        <v>129</v>
      </c>
      <c r="K965" t="s">
        <v>365</v>
      </c>
      <c r="L965" t="s">
        <v>197</v>
      </c>
      <c r="Q965" t="s">
        <v>37</v>
      </c>
      <c r="R965" t="s">
        <v>143</v>
      </c>
      <c r="T965" s="17" t="s">
        <v>141</v>
      </c>
      <c r="U965" t="s">
        <v>142</v>
      </c>
      <c r="V965">
        <v>1</v>
      </c>
      <c r="W965" s="12">
        <v>20</v>
      </c>
    </row>
    <row r="966" spans="1:27" x14ac:dyDescent="0.25">
      <c r="A966" t="s">
        <v>32</v>
      </c>
      <c r="B966" t="s">
        <v>356</v>
      </c>
      <c r="C966">
        <v>3</v>
      </c>
      <c r="D966" t="s">
        <v>33</v>
      </c>
      <c r="E966" s="14" t="s">
        <v>58</v>
      </c>
      <c r="F966" s="15" t="s">
        <v>74</v>
      </c>
      <c r="G966" t="s">
        <v>76</v>
      </c>
      <c r="I966" t="s">
        <v>307</v>
      </c>
      <c r="J966" t="s">
        <v>129</v>
      </c>
      <c r="K966" t="s">
        <v>365</v>
      </c>
      <c r="L966" t="s">
        <v>197</v>
      </c>
      <c r="Q966" t="s">
        <v>37</v>
      </c>
      <c r="R966" t="s">
        <v>143</v>
      </c>
      <c r="T966" s="17" t="s">
        <v>141</v>
      </c>
      <c r="U966" t="s">
        <v>142</v>
      </c>
      <c r="V966">
        <v>1</v>
      </c>
      <c r="W966" s="12">
        <v>20</v>
      </c>
    </row>
    <row r="967" spans="1:27" x14ac:dyDescent="0.25">
      <c r="A967" t="s">
        <v>32</v>
      </c>
      <c r="B967" t="s">
        <v>356</v>
      </c>
      <c r="C967">
        <v>3</v>
      </c>
      <c r="D967" t="s">
        <v>33</v>
      </c>
      <c r="E967" s="14" t="s">
        <v>58</v>
      </c>
      <c r="F967" s="15" t="s">
        <v>74</v>
      </c>
      <c r="G967" t="s">
        <v>76</v>
      </c>
      <c r="I967" t="s">
        <v>307</v>
      </c>
      <c r="J967" t="s">
        <v>129</v>
      </c>
      <c r="K967" t="s">
        <v>365</v>
      </c>
      <c r="L967" t="s">
        <v>197</v>
      </c>
      <c r="Q967" t="s">
        <v>37</v>
      </c>
      <c r="R967" t="s">
        <v>143</v>
      </c>
      <c r="T967" s="17" t="s">
        <v>141</v>
      </c>
      <c r="U967" t="s">
        <v>142</v>
      </c>
      <c r="V967">
        <v>1</v>
      </c>
      <c r="W967" s="12">
        <v>30</v>
      </c>
      <c r="X967" s="12"/>
      <c r="Y967" s="12"/>
      <c r="Z967" s="12">
        <v>42</v>
      </c>
    </row>
    <row r="968" spans="1:27" x14ac:dyDescent="0.25">
      <c r="A968" t="s">
        <v>32</v>
      </c>
      <c r="B968" t="s">
        <v>356</v>
      </c>
      <c r="C968">
        <v>3</v>
      </c>
      <c r="D968" t="s">
        <v>33</v>
      </c>
      <c r="E968" s="14" t="s">
        <v>58</v>
      </c>
      <c r="F968" s="15" t="s">
        <v>74</v>
      </c>
      <c r="G968" t="s">
        <v>76</v>
      </c>
      <c r="I968" t="s">
        <v>307</v>
      </c>
      <c r="J968" t="s">
        <v>129</v>
      </c>
      <c r="K968" t="s">
        <v>365</v>
      </c>
      <c r="L968" t="s">
        <v>197</v>
      </c>
      <c r="Q968" t="s">
        <v>37</v>
      </c>
      <c r="R968" t="s">
        <v>143</v>
      </c>
      <c r="T968" s="17" t="s">
        <v>141</v>
      </c>
      <c r="U968" t="s">
        <v>142</v>
      </c>
      <c r="V968">
        <v>1</v>
      </c>
      <c r="W968" s="12">
        <v>30</v>
      </c>
    </row>
    <row r="969" spans="1:27" x14ac:dyDescent="0.25">
      <c r="A969" t="s">
        <v>32</v>
      </c>
      <c r="B969" t="s">
        <v>356</v>
      </c>
      <c r="C969">
        <v>3</v>
      </c>
      <c r="D969" t="s">
        <v>33</v>
      </c>
      <c r="E969" s="14" t="s">
        <v>58</v>
      </c>
      <c r="F969" s="15" t="s">
        <v>74</v>
      </c>
      <c r="G969" t="s">
        <v>76</v>
      </c>
      <c r="I969" t="s">
        <v>307</v>
      </c>
      <c r="J969" t="s">
        <v>129</v>
      </c>
      <c r="K969" t="s">
        <v>365</v>
      </c>
      <c r="L969" t="s">
        <v>197</v>
      </c>
      <c r="Q969" t="s">
        <v>37</v>
      </c>
      <c r="R969" t="s">
        <v>143</v>
      </c>
      <c r="T969" s="17" t="s">
        <v>141</v>
      </c>
      <c r="U969" t="s">
        <v>142</v>
      </c>
      <c r="V969">
        <v>1</v>
      </c>
      <c r="W969" s="12">
        <v>24</v>
      </c>
    </row>
    <row r="970" spans="1:27" x14ac:dyDescent="0.25">
      <c r="A970" t="s">
        <v>32</v>
      </c>
      <c r="B970" t="s">
        <v>356</v>
      </c>
      <c r="C970">
        <v>3</v>
      </c>
      <c r="D970" t="s">
        <v>33</v>
      </c>
      <c r="E970" s="14" t="s">
        <v>58</v>
      </c>
      <c r="F970" s="15" t="s">
        <v>74</v>
      </c>
      <c r="G970" t="s">
        <v>76</v>
      </c>
      <c r="I970" t="s">
        <v>307</v>
      </c>
      <c r="J970" t="s">
        <v>129</v>
      </c>
      <c r="K970" t="s">
        <v>365</v>
      </c>
      <c r="L970" t="s">
        <v>197</v>
      </c>
      <c r="Q970" t="s">
        <v>196</v>
      </c>
      <c r="R970" t="s">
        <v>359</v>
      </c>
      <c r="T970" s="17" t="s">
        <v>426</v>
      </c>
      <c r="U970" t="s">
        <v>105</v>
      </c>
      <c r="V970">
        <v>1</v>
      </c>
      <c r="W970" s="12">
        <v>17</v>
      </c>
    </row>
    <row r="971" spans="1:27" x14ac:dyDescent="0.25">
      <c r="A971" t="s">
        <v>32</v>
      </c>
      <c r="B971" t="s">
        <v>356</v>
      </c>
      <c r="C971">
        <v>3</v>
      </c>
      <c r="D971" t="s">
        <v>33</v>
      </c>
      <c r="E971" s="14" t="s">
        <v>58</v>
      </c>
      <c r="F971" s="15" t="s">
        <v>74</v>
      </c>
      <c r="G971" t="s">
        <v>76</v>
      </c>
      <c r="I971" t="s">
        <v>307</v>
      </c>
      <c r="J971" t="s">
        <v>129</v>
      </c>
      <c r="K971" t="s">
        <v>365</v>
      </c>
      <c r="L971" t="s">
        <v>197</v>
      </c>
      <c r="Q971" t="s">
        <v>196</v>
      </c>
      <c r="R971" t="s">
        <v>359</v>
      </c>
      <c r="T971" s="17" t="s">
        <v>426</v>
      </c>
      <c r="U971" t="s">
        <v>105</v>
      </c>
      <c r="V971">
        <v>1</v>
      </c>
      <c r="W971">
        <v>99</v>
      </c>
      <c r="X971">
        <v>96</v>
      </c>
      <c r="Y971">
        <v>28</v>
      </c>
      <c r="Z971">
        <v>14</v>
      </c>
    </row>
    <row r="972" spans="1:27" x14ac:dyDescent="0.25">
      <c r="A972" t="s">
        <v>32</v>
      </c>
      <c r="B972" t="s">
        <v>356</v>
      </c>
      <c r="C972">
        <v>3</v>
      </c>
      <c r="D972" t="s">
        <v>33</v>
      </c>
      <c r="E972" s="14" t="s">
        <v>58</v>
      </c>
      <c r="F972" s="15" t="s">
        <v>74</v>
      </c>
      <c r="G972" t="s">
        <v>76</v>
      </c>
      <c r="I972" t="s">
        <v>307</v>
      </c>
      <c r="J972" t="s">
        <v>129</v>
      </c>
      <c r="K972" t="s">
        <v>365</v>
      </c>
      <c r="L972" t="s">
        <v>197</v>
      </c>
      <c r="Q972" t="s">
        <v>37</v>
      </c>
      <c r="R972" t="s">
        <v>143</v>
      </c>
      <c r="T972" s="17" t="s">
        <v>141</v>
      </c>
      <c r="U972" t="s">
        <v>142</v>
      </c>
      <c r="V972">
        <v>1</v>
      </c>
      <c r="W972">
        <v>126</v>
      </c>
      <c r="X972">
        <v>101</v>
      </c>
      <c r="Y972">
        <v>18</v>
      </c>
      <c r="Z972">
        <v>18</v>
      </c>
    </row>
    <row r="973" spans="1:27" x14ac:dyDescent="0.25">
      <c r="A973" t="s">
        <v>32</v>
      </c>
      <c r="B973" t="s">
        <v>356</v>
      </c>
      <c r="C973">
        <v>1</v>
      </c>
      <c r="D973" t="s">
        <v>33</v>
      </c>
      <c r="E973" s="14" t="s">
        <v>228</v>
      </c>
      <c r="F973" s="15" t="s">
        <v>74</v>
      </c>
      <c r="G973" t="s">
        <v>77</v>
      </c>
      <c r="I973" t="s">
        <v>307</v>
      </c>
      <c r="J973" t="s">
        <v>129</v>
      </c>
      <c r="K973" t="s">
        <v>365</v>
      </c>
      <c r="L973" t="s">
        <v>197</v>
      </c>
      <c r="Q973" t="s">
        <v>196</v>
      </c>
      <c r="R973" t="s">
        <v>359</v>
      </c>
      <c r="T973" s="17" t="s">
        <v>426</v>
      </c>
      <c r="U973" t="s">
        <v>105</v>
      </c>
      <c r="V973">
        <v>1</v>
      </c>
      <c r="W973">
        <v>202</v>
      </c>
      <c r="X973">
        <v>161</v>
      </c>
      <c r="Y973">
        <v>63</v>
      </c>
      <c r="Z973">
        <v>140</v>
      </c>
    </row>
    <row r="974" spans="1:27" x14ac:dyDescent="0.25">
      <c r="A974" t="s">
        <v>32</v>
      </c>
      <c r="B974" t="s">
        <v>356</v>
      </c>
      <c r="C974">
        <v>1</v>
      </c>
      <c r="D974" t="s">
        <v>33</v>
      </c>
      <c r="E974" s="14" t="s">
        <v>228</v>
      </c>
      <c r="F974" s="15" t="s">
        <v>74</v>
      </c>
      <c r="G974" t="s">
        <v>77</v>
      </c>
      <c r="I974" t="s">
        <v>307</v>
      </c>
      <c r="J974" t="s">
        <v>129</v>
      </c>
      <c r="K974" t="s">
        <v>365</v>
      </c>
      <c r="L974" t="s">
        <v>197</v>
      </c>
      <c r="Q974" t="s">
        <v>37</v>
      </c>
      <c r="R974" t="s">
        <v>143</v>
      </c>
      <c r="T974" s="17" t="s">
        <v>141</v>
      </c>
      <c r="U974" t="s">
        <v>142</v>
      </c>
      <c r="V974">
        <v>1</v>
      </c>
      <c r="W974">
        <v>202</v>
      </c>
      <c r="X974">
        <v>159</v>
      </c>
      <c r="Y974">
        <v>24</v>
      </c>
      <c r="Z974">
        <v>53</v>
      </c>
    </row>
    <row r="975" spans="1:27" x14ac:dyDescent="0.25">
      <c r="A975" t="s">
        <v>32</v>
      </c>
      <c r="B975" t="s">
        <v>363</v>
      </c>
      <c r="C975">
        <v>1</v>
      </c>
      <c r="D975" t="s">
        <v>33</v>
      </c>
      <c r="E975" s="14" t="s">
        <v>228</v>
      </c>
      <c r="F975" s="15" t="s">
        <v>74</v>
      </c>
      <c r="G975" t="s">
        <v>77</v>
      </c>
      <c r="I975" t="s">
        <v>307</v>
      </c>
      <c r="J975" t="s">
        <v>129</v>
      </c>
      <c r="K975" t="s">
        <v>366</v>
      </c>
      <c r="L975" t="s">
        <v>182</v>
      </c>
      <c r="Q975" t="s">
        <v>86</v>
      </c>
      <c r="R975" t="s">
        <v>412</v>
      </c>
      <c r="T975" s="17" t="s">
        <v>413</v>
      </c>
      <c r="U975" t="s">
        <v>414</v>
      </c>
      <c r="Z975">
        <v>604</v>
      </c>
      <c r="AA975" t="s">
        <v>50</v>
      </c>
    </row>
    <row r="976" spans="1:27" x14ac:dyDescent="0.25">
      <c r="A976" t="s">
        <v>32</v>
      </c>
      <c r="B976" t="s">
        <v>363</v>
      </c>
      <c r="C976">
        <v>1</v>
      </c>
      <c r="D976" t="s">
        <v>33</v>
      </c>
      <c r="E976" s="14" t="s">
        <v>228</v>
      </c>
      <c r="F976" s="15" t="s">
        <v>74</v>
      </c>
      <c r="G976" t="s">
        <v>77</v>
      </c>
      <c r="I976" t="s">
        <v>307</v>
      </c>
      <c r="J976" t="s">
        <v>129</v>
      </c>
      <c r="K976" t="s">
        <v>366</v>
      </c>
      <c r="L976" t="s">
        <v>182</v>
      </c>
      <c r="Q976" t="s">
        <v>49</v>
      </c>
      <c r="R976" t="s">
        <v>97</v>
      </c>
      <c r="T976" s="19" t="s">
        <v>98</v>
      </c>
      <c r="U976" t="s">
        <v>145</v>
      </c>
      <c r="V976">
        <v>1</v>
      </c>
      <c r="W976">
        <v>198</v>
      </c>
      <c r="X976">
        <v>171</v>
      </c>
      <c r="Y976">
        <v>55</v>
      </c>
      <c r="Z976">
        <v>97</v>
      </c>
      <c r="AA976" t="s">
        <v>50</v>
      </c>
    </row>
    <row r="977" spans="1:27" x14ac:dyDescent="0.25">
      <c r="A977" t="s">
        <v>32</v>
      </c>
      <c r="B977" t="s">
        <v>363</v>
      </c>
      <c r="C977">
        <v>1</v>
      </c>
      <c r="D977" t="s">
        <v>33</v>
      </c>
      <c r="E977" s="14" t="s">
        <v>228</v>
      </c>
      <c r="F977" s="15" t="s">
        <v>74</v>
      </c>
      <c r="G977" t="s">
        <v>77</v>
      </c>
      <c r="I977" t="s">
        <v>307</v>
      </c>
      <c r="J977" t="s">
        <v>129</v>
      </c>
      <c r="K977" t="s">
        <v>366</v>
      </c>
      <c r="L977" t="s">
        <v>182</v>
      </c>
      <c r="Q977" t="s">
        <v>49</v>
      </c>
      <c r="R977" t="s">
        <v>97</v>
      </c>
      <c r="T977" s="19" t="s">
        <v>98</v>
      </c>
      <c r="U977" t="s">
        <v>145</v>
      </c>
      <c r="V977">
        <v>1</v>
      </c>
      <c r="W977">
        <v>265</v>
      </c>
      <c r="X977">
        <v>223</v>
      </c>
      <c r="Y977">
        <v>50</v>
      </c>
      <c r="Z977">
        <v>175</v>
      </c>
      <c r="AA977" t="s">
        <v>50</v>
      </c>
    </row>
    <row r="978" spans="1:27" x14ac:dyDescent="0.25">
      <c r="A978" t="s">
        <v>32</v>
      </c>
      <c r="B978" t="s">
        <v>363</v>
      </c>
      <c r="C978">
        <v>1</v>
      </c>
      <c r="D978" t="s">
        <v>33</v>
      </c>
      <c r="E978" s="14" t="s">
        <v>228</v>
      </c>
      <c r="F978" s="15" t="s">
        <v>74</v>
      </c>
      <c r="G978" t="s">
        <v>77</v>
      </c>
      <c r="I978" t="s">
        <v>307</v>
      </c>
      <c r="J978" t="s">
        <v>129</v>
      </c>
      <c r="K978" t="s">
        <v>366</v>
      </c>
      <c r="L978" t="s">
        <v>182</v>
      </c>
      <c r="Q978" t="s">
        <v>47</v>
      </c>
      <c r="R978" t="s">
        <v>94</v>
      </c>
      <c r="T978" s="17" t="s">
        <v>96</v>
      </c>
      <c r="U978" t="s">
        <v>95</v>
      </c>
      <c r="V978">
        <v>1</v>
      </c>
      <c r="W978">
        <v>135</v>
      </c>
      <c r="X978">
        <v>114</v>
      </c>
      <c r="Y978">
        <v>35</v>
      </c>
      <c r="Z978">
        <v>35</v>
      </c>
      <c r="AA978" t="s">
        <v>38</v>
      </c>
    </row>
    <row r="979" spans="1:27" x14ac:dyDescent="0.25">
      <c r="A979" t="s">
        <v>32</v>
      </c>
      <c r="B979" t="s">
        <v>363</v>
      </c>
      <c r="C979">
        <v>1</v>
      </c>
      <c r="D979" t="s">
        <v>33</v>
      </c>
      <c r="E979" s="14" t="s">
        <v>228</v>
      </c>
      <c r="F979" s="15" t="s">
        <v>74</v>
      </c>
      <c r="G979" t="s">
        <v>77</v>
      </c>
      <c r="I979" t="s">
        <v>307</v>
      </c>
      <c r="J979" t="s">
        <v>129</v>
      </c>
      <c r="K979" t="s">
        <v>366</v>
      </c>
      <c r="L979" t="s">
        <v>182</v>
      </c>
      <c r="Q979" t="s">
        <v>37</v>
      </c>
      <c r="R979" t="s">
        <v>143</v>
      </c>
      <c r="T979" s="17" t="s">
        <v>141</v>
      </c>
      <c r="U979" t="s">
        <v>142</v>
      </c>
      <c r="V979">
        <v>1</v>
      </c>
      <c r="W979">
        <v>130</v>
      </c>
      <c r="X979">
        <v>111</v>
      </c>
      <c r="Y979">
        <v>15</v>
      </c>
      <c r="Z979">
        <v>19</v>
      </c>
      <c r="AA979" t="s">
        <v>38</v>
      </c>
    </row>
    <row r="980" spans="1:27" x14ac:dyDescent="0.25">
      <c r="A980" t="s">
        <v>32</v>
      </c>
      <c r="B980" t="s">
        <v>363</v>
      </c>
      <c r="C980">
        <v>1</v>
      </c>
      <c r="D980" t="s">
        <v>33</v>
      </c>
      <c r="E980" s="14" t="s">
        <v>228</v>
      </c>
      <c r="F980" s="15" t="s">
        <v>74</v>
      </c>
      <c r="G980" t="s">
        <v>77</v>
      </c>
      <c r="I980" t="s">
        <v>307</v>
      </c>
      <c r="J980" t="s">
        <v>129</v>
      </c>
      <c r="K980" t="s">
        <v>366</v>
      </c>
      <c r="L980" t="s">
        <v>182</v>
      </c>
      <c r="Q980" t="s">
        <v>242</v>
      </c>
      <c r="R980" t="s">
        <v>417</v>
      </c>
      <c r="T980" s="17" t="s">
        <v>418</v>
      </c>
      <c r="U980" t="s">
        <v>142</v>
      </c>
      <c r="V980">
        <v>1</v>
      </c>
      <c r="W980">
        <v>99</v>
      </c>
      <c r="X980">
        <v>81</v>
      </c>
      <c r="Y980">
        <v>12</v>
      </c>
      <c r="Z980">
        <v>12</v>
      </c>
      <c r="AA980" t="s">
        <v>38</v>
      </c>
    </row>
    <row r="981" spans="1:27" x14ac:dyDescent="0.25">
      <c r="A981" t="s">
        <v>32</v>
      </c>
      <c r="B981" t="s">
        <v>363</v>
      </c>
      <c r="C981">
        <v>1</v>
      </c>
      <c r="D981" t="s">
        <v>33</v>
      </c>
      <c r="E981" s="14" t="s">
        <v>228</v>
      </c>
      <c r="F981" s="15" t="s">
        <v>74</v>
      </c>
      <c r="G981" t="s">
        <v>77</v>
      </c>
      <c r="I981" t="s">
        <v>307</v>
      </c>
      <c r="J981" t="s">
        <v>129</v>
      </c>
      <c r="K981" t="s">
        <v>366</v>
      </c>
      <c r="L981" t="s">
        <v>182</v>
      </c>
      <c r="Q981" t="s">
        <v>242</v>
      </c>
      <c r="R981" t="s">
        <v>417</v>
      </c>
      <c r="T981" s="17" t="s">
        <v>418</v>
      </c>
      <c r="U981" t="s">
        <v>142</v>
      </c>
      <c r="V981">
        <v>1</v>
      </c>
      <c r="W981">
        <v>70</v>
      </c>
      <c r="X981">
        <v>55</v>
      </c>
      <c r="Y981">
        <v>10</v>
      </c>
      <c r="Z981">
        <v>4</v>
      </c>
      <c r="AA981" t="s">
        <v>362</v>
      </c>
    </row>
    <row r="982" spans="1:27" x14ac:dyDescent="0.25">
      <c r="A982" t="s">
        <v>32</v>
      </c>
      <c r="B982" t="s">
        <v>363</v>
      </c>
      <c r="C982">
        <v>1</v>
      </c>
      <c r="D982" t="s">
        <v>33</v>
      </c>
      <c r="E982" s="14" t="s">
        <v>228</v>
      </c>
      <c r="F982" s="15" t="s">
        <v>74</v>
      </c>
      <c r="G982" t="s">
        <v>77</v>
      </c>
      <c r="I982" t="s">
        <v>307</v>
      </c>
      <c r="J982" t="s">
        <v>129</v>
      </c>
      <c r="K982" t="s">
        <v>366</v>
      </c>
      <c r="L982" t="s">
        <v>182</v>
      </c>
      <c r="Q982" t="s">
        <v>49</v>
      </c>
      <c r="R982" t="s">
        <v>97</v>
      </c>
      <c r="T982" s="17" t="s">
        <v>98</v>
      </c>
      <c r="U982" t="s">
        <v>145</v>
      </c>
      <c r="V982">
        <v>1</v>
      </c>
      <c r="W982">
        <v>54</v>
      </c>
      <c r="X982">
        <v>43</v>
      </c>
      <c r="Y982">
        <v>5</v>
      </c>
      <c r="Z982">
        <v>1</v>
      </c>
      <c r="AA982" t="s">
        <v>362</v>
      </c>
    </row>
    <row r="983" spans="1:27" x14ac:dyDescent="0.25">
      <c r="A983" t="s">
        <v>32</v>
      </c>
      <c r="B983" t="s">
        <v>363</v>
      </c>
      <c r="C983">
        <v>1</v>
      </c>
      <c r="D983" t="s">
        <v>33</v>
      </c>
      <c r="E983" s="14" t="s">
        <v>228</v>
      </c>
      <c r="F983" s="15" t="s">
        <v>74</v>
      </c>
      <c r="G983" t="s">
        <v>77</v>
      </c>
      <c r="I983" t="s">
        <v>307</v>
      </c>
      <c r="J983" t="s">
        <v>129</v>
      </c>
      <c r="K983" t="s">
        <v>366</v>
      </c>
      <c r="L983" t="s">
        <v>182</v>
      </c>
      <c r="Q983" t="s">
        <v>49</v>
      </c>
      <c r="R983" t="s">
        <v>97</v>
      </c>
      <c r="T983" s="17" t="s">
        <v>98</v>
      </c>
      <c r="U983" s="12" t="s">
        <v>145</v>
      </c>
      <c r="V983">
        <v>1</v>
      </c>
      <c r="W983">
        <v>63</v>
      </c>
      <c r="X983">
        <v>52</v>
      </c>
      <c r="Y983">
        <v>15</v>
      </c>
      <c r="Z983">
        <v>2</v>
      </c>
    </row>
    <row r="984" spans="1:27" x14ac:dyDescent="0.25">
      <c r="A984" t="s">
        <v>32</v>
      </c>
      <c r="B984" t="s">
        <v>363</v>
      </c>
      <c r="C984">
        <v>1</v>
      </c>
      <c r="D984" t="s">
        <v>33</v>
      </c>
      <c r="E984" s="14" t="s">
        <v>228</v>
      </c>
      <c r="F984" s="15" t="s">
        <v>74</v>
      </c>
      <c r="G984" t="s">
        <v>77</v>
      </c>
      <c r="I984" t="s">
        <v>307</v>
      </c>
      <c r="J984" t="s">
        <v>129</v>
      </c>
      <c r="K984" t="s">
        <v>366</v>
      </c>
      <c r="L984" t="s">
        <v>182</v>
      </c>
      <c r="Q984" t="s">
        <v>425</v>
      </c>
      <c r="R984" t="s">
        <v>46</v>
      </c>
      <c r="T984" s="17" t="s">
        <v>302</v>
      </c>
      <c r="U984" t="s">
        <v>93</v>
      </c>
      <c r="V984">
        <v>1</v>
      </c>
      <c r="W984">
        <v>420</v>
      </c>
      <c r="Y984">
        <v>10</v>
      </c>
      <c r="Z984">
        <v>28</v>
      </c>
      <c r="AA984" t="s">
        <v>38</v>
      </c>
    </row>
    <row r="985" spans="1:27" x14ac:dyDescent="0.25">
      <c r="A985" t="s">
        <v>32</v>
      </c>
      <c r="B985" t="s">
        <v>363</v>
      </c>
      <c r="C985">
        <v>4</v>
      </c>
      <c r="D985" t="s">
        <v>33</v>
      </c>
      <c r="E985" s="14" t="s">
        <v>226</v>
      </c>
      <c r="F985" s="15" t="s">
        <v>74</v>
      </c>
      <c r="G985" t="s">
        <v>77</v>
      </c>
      <c r="I985" t="s">
        <v>307</v>
      </c>
      <c r="J985" t="s">
        <v>129</v>
      </c>
      <c r="K985" t="s">
        <v>366</v>
      </c>
      <c r="L985" t="s">
        <v>182</v>
      </c>
      <c r="Q985" t="s">
        <v>86</v>
      </c>
      <c r="R985" t="s">
        <v>412</v>
      </c>
      <c r="T985" s="17" t="s">
        <v>413</v>
      </c>
      <c r="U985" t="s">
        <v>414</v>
      </c>
      <c r="AA985" t="s">
        <v>38</v>
      </c>
    </row>
    <row r="986" spans="1:27" x14ac:dyDescent="0.25">
      <c r="A986" t="s">
        <v>32</v>
      </c>
      <c r="B986" t="s">
        <v>363</v>
      </c>
      <c r="C986">
        <v>4</v>
      </c>
      <c r="D986" t="s">
        <v>33</v>
      </c>
      <c r="E986" s="14" t="s">
        <v>226</v>
      </c>
      <c r="F986" s="15" t="s">
        <v>74</v>
      </c>
      <c r="G986" t="s">
        <v>77</v>
      </c>
      <c r="I986" t="s">
        <v>307</v>
      </c>
      <c r="J986" t="s">
        <v>129</v>
      </c>
      <c r="K986" t="s">
        <v>366</v>
      </c>
      <c r="L986" t="s">
        <v>182</v>
      </c>
      <c r="Q986" t="s">
        <v>37</v>
      </c>
      <c r="R986" t="s">
        <v>143</v>
      </c>
      <c r="T986" s="17" t="s">
        <v>141</v>
      </c>
      <c r="U986" t="s">
        <v>142</v>
      </c>
      <c r="V986">
        <v>1</v>
      </c>
      <c r="W986">
        <v>160</v>
      </c>
      <c r="X986">
        <v>134</v>
      </c>
      <c r="Y986">
        <v>21</v>
      </c>
      <c r="Z986">
        <v>29</v>
      </c>
      <c r="AA986" t="s">
        <v>38</v>
      </c>
    </row>
    <row r="987" spans="1:27" x14ac:dyDescent="0.25">
      <c r="A987" t="s">
        <v>32</v>
      </c>
      <c r="B987" t="s">
        <v>363</v>
      </c>
      <c r="C987">
        <v>4</v>
      </c>
      <c r="D987" t="s">
        <v>33</v>
      </c>
      <c r="E987" s="14" t="s">
        <v>226</v>
      </c>
      <c r="F987" s="15" t="s">
        <v>74</v>
      </c>
      <c r="G987" t="s">
        <v>77</v>
      </c>
      <c r="I987" t="s">
        <v>307</v>
      </c>
      <c r="J987" t="s">
        <v>129</v>
      </c>
      <c r="K987" t="s">
        <v>366</v>
      </c>
      <c r="L987" t="s">
        <v>182</v>
      </c>
      <c r="Q987" t="s">
        <v>37</v>
      </c>
      <c r="R987" t="s">
        <v>143</v>
      </c>
      <c r="T987" s="17" t="s">
        <v>141</v>
      </c>
      <c r="U987" t="s">
        <v>142</v>
      </c>
      <c r="V987">
        <v>1</v>
      </c>
      <c r="W987">
        <v>133</v>
      </c>
      <c r="X987">
        <v>110</v>
      </c>
      <c r="Y987">
        <v>15</v>
      </c>
      <c r="Z987">
        <v>23</v>
      </c>
      <c r="AA987" t="s">
        <v>38</v>
      </c>
    </row>
    <row r="988" spans="1:27" x14ac:dyDescent="0.25">
      <c r="A988" t="s">
        <v>32</v>
      </c>
      <c r="B988" t="s">
        <v>363</v>
      </c>
      <c r="C988">
        <v>4</v>
      </c>
      <c r="D988" t="s">
        <v>33</v>
      </c>
      <c r="E988" s="14" t="s">
        <v>226</v>
      </c>
      <c r="F988" s="15" t="s">
        <v>74</v>
      </c>
      <c r="G988" t="s">
        <v>77</v>
      </c>
      <c r="I988" t="s">
        <v>307</v>
      </c>
      <c r="J988" t="s">
        <v>129</v>
      </c>
      <c r="K988" t="s">
        <v>366</v>
      </c>
      <c r="L988" t="s">
        <v>182</v>
      </c>
      <c r="Q988" t="s">
        <v>37</v>
      </c>
      <c r="R988" t="s">
        <v>143</v>
      </c>
      <c r="T988" s="17" t="s">
        <v>141</v>
      </c>
      <c r="U988" t="s">
        <v>142</v>
      </c>
      <c r="V988">
        <v>1</v>
      </c>
      <c r="W988">
        <v>133</v>
      </c>
      <c r="X988">
        <v>110</v>
      </c>
      <c r="Y988">
        <v>16</v>
      </c>
      <c r="Z988">
        <v>20</v>
      </c>
      <c r="AA988" t="s">
        <v>38</v>
      </c>
    </row>
    <row r="989" spans="1:27" x14ac:dyDescent="0.25">
      <c r="A989" t="s">
        <v>32</v>
      </c>
      <c r="B989" t="s">
        <v>363</v>
      </c>
      <c r="C989">
        <v>4</v>
      </c>
      <c r="D989" t="s">
        <v>33</v>
      </c>
      <c r="E989" s="14" t="s">
        <v>226</v>
      </c>
      <c r="F989" s="15" t="s">
        <v>74</v>
      </c>
      <c r="G989" t="s">
        <v>77</v>
      </c>
      <c r="I989" t="s">
        <v>307</v>
      </c>
      <c r="J989" t="s">
        <v>129</v>
      </c>
      <c r="K989" t="s">
        <v>366</v>
      </c>
      <c r="L989" t="s">
        <v>182</v>
      </c>
      <c r="Q989" t="s">
        <v>37</v>
      </c>
      <c r="R989" t="s">
        <v>143</v>
      </c>
      <c r="T989" s="17" t="s">
        <v>141</v>
      </c>
      <c r="U989" t="s">
        <v>142</v>
      </c>
      <c r="V989">
        <v>1</v>
      </c>
      <c r="W989">
        <v>100</v>
      </c>
      <c r="X989">
        <v>81</v>
      </c>
      <c r="Y989">
        <v>10</v>
      </c>
      <c r="Z989">
        <v>7</v>
      </c>
      <c r="AA989" t="s">
        <v>38</v>
      </c>
    </row>
    <row r="990" spans="1:27" x14ac:dyDescent="0.25">
      <c r="A990" t="s">
        <v>32</v>
      </c>
      <c r="B990" t="s">
        <v>363</v>
      </c>
      <c r="C990">
        <v>4</v>
      </c>
      <c r="D990" t="s">
        <v>33</v>
      </c>
      <c r="E990" s="14" t="s">
        <v>226</v>
      </c>
      <c r="F990" s="15" t="s">
        <v>74</v>
      </c>
      <c r="G990" t="s">
        <v>77</v>
      </c>
      <c r="I990" t="s">
        <v>307</v>
      </c>
      <c r="J990" t="s">
        <v>129</v>
      </c>
      <c r="K990" t="s">
        <v>366</v>
      </c>
      <c r="L990" t="s">
        <v>182</v>
      </c>
      <c r="Q990" t="s">
        <v>37</v>
      </c>
      <c r="R990" t="s">
        <v>143</v>
      </c>
      <c r="T990" s="17" t="s">
        <v>141</v>
      </c>
      <c r="U990" t="s">
        <v>142</v>
      </c>
      <c r="V990">
        <v>1</v>
      </c>
      <c r="W990">
        <v>95</v>
      </c>
      <c r="X990">
        <v>60</v>
      </c>
      <c r="Y990">
        <v>11</v>
      </c>
      <c r="Z990">
        <v>4</v>
      </c>
      <c r="AA990" t="s">
        <v>38</v>
      </c>
    </row>
    <row r="991" spans="1:27" x14ac:dyDescent="0.25">
      <c r="A991" t="s">
        <v>32</v>
      </c>
      <c r="B991" t="s">
        <v>363</v>
      </c>
      <c r="C991">
        <v>4</v>
      </c>
      <c r="D991" t="s">
        <v>33</v>
      </c>
      <c r="E991" s="14" t="s">
        <v>226</v>
      </c>
      <c r="F991" s="15" t="s">
        <v>74</v>
      </c>
      <c r="G991" t="s">
        <v>77</v>
      </c>
      <c r="I991" t="s">
        <v>307</v>
      </c>
      <c r="J991" t="s">
        <v>129</v>
      </c>
      <c r="K991" t="s">
        <v>366</v>
      </c>
      <c r="L991" t="s">
        <v>182</v>
      </c>
      <c r="Q991" t="s">
        <v>37</v>
      </c>
      <c r="R991" t="s">
        <v>143</v>
      </c>
      <c r="T991" s="17" t="s">
        <v>141</v>
      </c>
      <c r="U991" t="s">
        <v>142</v>
      </c>
      <c r="V991">
        <v>1</v>
      </c>
      <c r="W991">
        <v>80</v>
      </c>
      <c r="X991">
        <v>62</v>
      </c>
      <c r="Y991">
        <v>10</v>
      </c>
      <c r="Z991">
        <v>4</v>
      </c>
      <c r="AA991" t="s">
        <v>38</v>
      </c>
    </row>
    <row r="992" spans="1:27" x14ac:dyDescent="0.25">
      <c r="A992" t="s">
        <v>32</v>
      </c>
      <c r="B992" t="s">
        <v>363</v>
      </c>
      <c r="C992">
        <v>4</v>
      </c>
      <c r="D992" t="s">
        <v>33</v>
      </c>
      <c r="E992" s="14" t="s">
        <v>226</v>
      </c>
      <c r="F992" s="15" t="s">
        <v>74</v>
      </c>
      <c r="G992" t="s">
        <v>77</v>
      </c>
      <c r="I992" t="s">
        <v>307</v>
      </c>
      <c r="J992" t="s">
        <v>129</v>
      </c>
      <c r="K992" t="s">
        <v>366</v>
      </c>
      <c r="L992" t="s">
        <v>182</v>
      </c>
      <c r="Q992" t="s">
        <v>37</v>
      </c>
      <c r="R992" t="s">
        <v>143</v>
      </c>
      <c r="T992" s="17" t="s">
        <v>141</v>
      </c>
      <c r="U992" t="s">
        <v>142</v>
      </c>
      <c r="V992">
        <v>1</v>
      </c>
      <c r="W992">
        <v>52</v>
      </c>
      <c r="X992">
        <v>45</v>
      </c>
      <c r="Y992">
        <v>5</v>
      </c>
      <c r="Z992">
        <v>2</v>
      </c>
      <c r="AA992" t="s">
        <v>38</v>
      </c>
    </row>
    <row r="993" spans="1:27" x14ac:dyDescent="0.25">
      <c r="A993" t="s">
        <v>32</v>
      </c>
      <c r="B993" t="s">
        <v>363</v>
      </c>
      <c r="C993">
        <v>4</v>
      </c>
      <c r="D993" t="s">
        <v>33</v>
      </c>
      <c r="E993" s="14" t="s">
        <v>226</v>
      </c>
      <c r="F993" s="15" t="s">
        <v>74</v>
      </c>
      <c r="G993" t="s">
        <v>77</v>
      </c>
      <c r="I993" t="s">
        <v>307</v>
      </c>
      <c r="J993" t="s">
        <v>129</v>
      </c>
      <c r="K993" t="s">
        <v>366</v>
      </c>
      <c r="L993" t="s">
        <v>182</v>
      </c>
      <c r="Q993" t="s">
        <v>37</v>
      </c>
      <c r="R993" t="s">
        <v>143</v>
      </c>
      <c r="T993" s="17" t="s">
        <v>141</v>
      </c>
      <c r="U993" t="s">
        <v>142</v>
      </c>
      <c r="V993">
        <v>1</v>
      </c>
      <c r="W993">
        <v>45</v>
      </c>
      <c r="X993">
        <v>40</v>
      </c>
      <c r="Y993">
        <v>5</v>
      </c>
      <c r="Z993">
        <v>2</v>
      </c>
      <c r="AA993" t="s">
        <v>38</v>
      </c>
    </row>
    <row r="994" spans="1:27" x14ac:dyDescent="0.25">
      <c r="A994" t="s">
        <v>32</v>
      </c>
      <c r="B994" t="s">
        <v>363</v>
      </c>
      <c r="C994">
        <v>4</v>
      </c>
      <c r="D994" t="s">
        <v>33</v>
      </c>
      <c r="E994" s="14" t="s">
        <v>226</v>
      </c>
      <c r="F994" s="15" t="s">
        <v>74</v>
      </c>
      <c r="G994" t="s">
        <v>77</v>
      </c>
      <c r="I994" t="s">
        <v>307</v>
      </c>
      <c r="J994" t="s">
        <v>129</v>
      </c>
      <c r="K994" t="s">
        <v>366</v>
      </c>
      <c r="L994" t="s">
        <v>182</v>
      </c>
      <c r="Q994" t="s">
        <v>37</v>
      </c>
      <c r="R994" t="s">
        <v>143</v>
      </c>
      <c r="T994" s="17" t="s">
        <v>141</v>
      </c>
      <c r="U994" t="s">
        <v>142</v>
      </c>
      <c r="V994">
        <v>1</v>
      </c>
      <c r="W994">
        <v>51</v>
      </c>
      <c r="X994">
        <v>40</v>
      </c>
      <c r="Y994">
        <v>6</v>
      </c>
      <c r="Z994">
        <v>2</v>
      </c>
      <c r="AA994" t="s">
        <v>38</v>
      </c>
    </row>
    <row r="995" spans="1:27" x14ac:dyDescent="0.25">
      <c r="A995" t="s">
        <v>32</v>
      </c>
      <c r="B995" t="s">
        <v>363</v>
      </c>
      <c r="C995">
        <v>4</v>
      </c>
      <c r="D995" t="s">
        <v>33</v>
      </c>
      <c r="E995" s="14" t="s">
        <v>226</v>
      </c>
      <c r="F995" s="15" t="s">
        <v>74</v>
      </c>
      <c r="G995" t="s">
        <v>77</v>
      </c>
      <c r="I995" t="s">
        <v>307</v>
      </c>
      <c r="J995" t="s">
        <v>129</v>
      </c>
      <c r="K995" t="s">
        <v>366</v>
      </c>
      <c r="L995" t="s">
        <v>182</v>
      </c>
      <c r="Q995" t="s">
        <v>37</v>
      </c>
      <c r="R995" t="s">
        <v>143</v>
      </c>
      <c r="T995" s="17" t="s">
        <v>141</v>
      </c>
      <c r="U995" t="s">
        <v>142</v>
      </c>
      <c r="V995">
        <v>1</v>
      </c>
      <c r="W995">
        <v>51</v>
      </c>
      <c r="X995">
        <v>40</v>
      </c>
      <c r="Y995">
        <v>6</v>
      </c>
      <c r="Z995">
        <v>2</v>
      </c>
      <c r="AA995" t="s">
        <v>38</v>
      </c>
    </row>
    <row r="996" spans="1:27" x14ac:dyDescent="0.25">
      <c r="A996" t="s">
        <v>32</v>
      </c>
      <c r="B996" t="s">
        <v>363</v>
      </c>
      <c r="C996">
        <v>4</v>
      </c>
      <c r="D996" t="s">
        <v>33</v>
      </c>
      <c r="E996" s="14" t="s">
        <v>226</v>
      </c>
      <c r="F996" s="15" t="s">
        <v>74</v>
      </c>
      <c r="G996" t="s">
        <v>77</v>
      </c>
      <c r="I996" t="s">
        <v>307</v>
      </c>
      <c r="J996" t="s">
        <v>129</v>
      </c>
      <c r="K996" t="s">
        <v>366</v>
      </c>
      <c r="L996" t="s">
        <v>182</v>
      </c>
      <c r="Q996" t="s">
        <v>242</v>
      </c>
      <c r="R996" t="s">
        <v>417</v>
      </c>
      <c r="T996" s="17" t="s">
        <v>418</v>
      </c>
      <c r="U996" t="s">
        <v>142</v>
      </c>
      <c r="V996">
        <v>1</v>
      </c>
      <c r="W996">
        <v>63</v>
      </c>
      <c r="X996">
        <v>51</v>
      </c>
      <c r="Y996">
        <v>12</v>
      </c>
      <c r="Z996">
        <v>4</v>
      </c>
      <c r="AA996" t="s">
        <v>38</v>
      </c>
    </row>
    <row r="997" spans="1:27" x14ac:dyDescent="0.25">
      <c r="A997" t="s">
        <v>32</v>
      </c>
      <c r="B997" t="s">
        <v>363</v>
      </c>
      <c r="C997">
        <v>4</v>
      </c>
      <c r="D997" t="s">
        <v>33</v>
      </c>
      <c r="E997" s="14" t="s">
        <v>226</v>
      </c>
      <c r="F997" s="15" t="s">
        <v>74</v>
      </c>
      <c r="G997" t="s">
        <v>77</v>
      </c>
      <c r="I997" t="s">
        <v>307</v>
      </c>
      <c r="J997" t="s">
        <v>129</v>
      </c>
      <c r="K997" t="s">
        <v>366</v>
      </c>
      <c r="L997" t="s">
        <v>182</v>
      </c>
      <c r="Q997" t="s">
        <v>242</v>
      </c>
      <c r="R997" t="s">
        <v>417</v>
      </c>
      <c r="T997" s="17" t="s">
        <v>418</v>
      </c>
      <c r="U997" t="s">
        <v>142</v>
      </c>
      <c r="V997">
        <v>1</v>
      </c>
      <c r="W997">
        <v>65</v>
      </c>
      <c r="X997">
        <v>55</v>
      </c>
      <c r="Y997">
        <v>16</v>
      </c>
      <c r="Z997">
        <v>4</v>
      </c>
      <c r="AA997" t="s">
        <v>38</v>
      </c>
    </row>
    <row r="998" spans="1:27" x14ac:dyDescent="0.25">
      <c r="A998" t="s">
        <v>32</v>
      </c>
      <c r="B998" t="s">
        <v>363</v>
      </c>
      <c r="C998">
        <v>4</v>
      </c>
      <c r="D998" t="s">
        <v>33</v>
      </c>
      <c r="E998" s="14" t="s">
        <v>226</v>
      </c>
      <c r="F998" s="15" t="s">
        <v>74</v>
      </c>
      <c r="G998" t="s">
        <v>77</v>
      </c>
      <c r="I998" t="s">
        <v>307</v>
      </c>
      <c r="J998" t="s">
        <v>129</v>
      </c>
      <c r="K998" t="s">
        <v>366</v>
      </c>
      <c r="L998" t="s">
        <v>182</v>
      </c>
      <c r="Q998" t="s">
        <v>242</v>
      </c>
      <c r="R998" t="s">
        <v>417</v>
      </c>
      <c r="T998" s="17" t="s">
        <v>418</v>
      </c>
      <c r="U998" t="s">
        <v>142</v>
      </c>
      <c r="V998">
        <v>1</v>
      </c>
      <c r="W998">
        <v>55</v>
      </c>
      <c r="X998">
        <v>46</v>
      </c>
      <c r="Y998">
        <v>10</v>
      </c>
      <c r="Z998">
        <v>2</v>
      </c>
    </row>
    <row r="999" spans="1:27" x14ac:dyDescent="0.25">
      <c r="A999" t="s">
        <v>32</v>
      </c>
      <c r="B999" t="s">
        <v>363</v>
      </c>
      <c r="C999">
        <v>3</v>
      </c>
      <c r="D999" t="s">
        <v>33</v>
      </c>
      <c r="E999" s="14" t="s">
        <v>58</v>
      </c>
      <c r="F999" s="15" t="s">
        <v>74</v>
      </c>
      <c r="G999" t="s">
        <v>76</v>
      </c>
      <c r="I999" t="s">
        <v>307</v>
      </c>
      <c r="J999" t="s">
        <v>129</v>
      </c>
      <c r="K999" t="s">
        <v>366</v>
      </c>
      <c r="L999" t="s">
        <v>182</v>
      </c>
      <c r="Q999" t="s">
        <v>86</v>
      </c>
      <c r="R999" t="s">
        <v>412</v>
      </c>
      <c r="T999" s="17" t="s">
        <v>413</v>
      </c>
      <c r="U999" t="s">
        <v>414</v>
      </c>
      <c r="Z999">
        <v>214</v>
      </c>
      <c r="AA999" t="s">
        <v>38</v>
      </c>
    </row>
    <row r="1000" spans="1:27" x14ac:dyDescent="0.25">
      <c r="A1000" t="s">
        <v>32</v>
      </c>
      <c r="B1000" t="s">
        <v>363</v>
      </c>
      <c r="C1000">
        <v>3</v>
      </c>
      <c r="D1000" t="s">
        <v>33</v>
      </c>
      <c r="E1000" s="14" t="s">
        <v>58</v>
      </c>
      <c r="F1000" s="15" t="s">
        <v>74</v>
      </c>
      <c r="G1000" t="s">
        <v>76</v>
      </c>
      <c r="I1000" t="s">
        <v>307</v>
      </c>
      <c r="J1000" t="s">
        <v>129</v>
      </c>
      <c r="K1000" t="s">
        <v>366</v>
      </c>
      <c r="L1000" t="s">
        <v>182</v>
      </c>
      <c r="Q1000" t="s">
        <v>37</v>
      </c>
      <c r="R1000" t="s">
        <v>143</v>
      </c>
      <c r="T1000" s="17" t="s">
        <v>141</v>
      </c>
      <c r="U1000" t="s">
        <v>142</v>
      </c>
      <c r="V1000">
        <v>1</v>
      </c>
      <c r="W1000">
        <v>69</v>
      </c>
      <c r="X1000">
        <v>53</v>
      </c>
      <c r="Y1000">
        <v>10</v>
      </c>
      <c r="Z1000">
        <v>2</v>
      </c>
      <c r="AA1000" t="s">
        <v>38</v>
      </c>
    </row>
    <row r="1001" spans="1:27" x14ac:dyDescent="0.25">
      <c r="A1001" t="s">
        <v>32</v>
      </c>
      <c r="B1001" t="s">
        <v>363</v>
      </c>
      <c r="C1001">
        <v>3</v>
      </c>
      <c r="D1001" t="s">
        <v>33</v>
      </c>
      <c r="E1001" s="14" t="s">
        <v>58</v>
      </c>
      <c r="F1001" s="15" t="s">
        <v>74</v>
      </c>
      <c r="G1001" t="s">
        <v>76</v>
      </c>
      <c r="I1001" t="s">
        <v>307</v>
      </c>
      <c r="J1001" t="s">
        <v>129</v>
      </c>
      <c r="K1001" t="s">
        <v>366</v>
      </c>
      <c r="L1001" t="s">
        <v>182</v>
      </c>
      <c r="Q1001" t="s">
        <v>37</v>
      </c>
      <c r="R1001" t="s">
        <v>143</v>
      </c>
      <c r="T1001" s="17" t="s">
        <v>141</v>
      </c>
      <c r="U1001" t="s">
        <v>142</v>
      </c>
      <c r="V1001">
        <v>1</v>
      </c>
      <c r="W1001">
        <v>64</v>
      </c>
      <c r="X1001">
        <v>50</v>
      </c>
      <c r="Y1001">
        <v>11</v>
      </c>
      <c r="Z1001">
        <v>2</v>
      </c>
      <c r="AA1001" t="s">
        <v>38</v>
      </c>
    </row>
    <row r="1002" spans="1:27" x14ac:dyDescent="0.25">
      <c r="A1002" t="s">
        <v>32</v>
      </c>
      <c r="B1002" t="s">
        <v>363</v>
      </c>
      <c r="C1002">
        <v>3</v>
      </c>
      <c r="D1002" t="s">
        <v>33</v>
      </c>
      <c r="E1002" s="14" t="s">
        <v>58</v>
      </c>
      <c r="F1002" s="15" t="s">
        <v>74</v>
      </c>
      <c r="G1002" t="s">
        <v>76</v>
      </c>
      <c r="I1002" t="s">
        <v>307</v>
      </c>
      <c r="J1002" t="s">
        <v>129</v>
      </c>
      <c r="K1002" t="s">
        <v>366</v>
      </c>
      <c r="L1002" t="s">
        <v>182</v>
      </c>
      <c r="Q1002" t="s">
        <v>242</v>
      </c>
      <c r="R1002" t="s">
        <v>417</v>
      </c>
      <c r="T1002" s="17" t="s">
        <v>418</v>
      </c>
      <c r="U1002" t="s">
        <v>142</v>
      </c>
      <c r="V1002">
        <v>1</v>
      </c>
      <c r="W1002">
        <v>110</v>
      </c>
      <c r="X1002">
        <v>91</v>
      </c>
      <c r="Y1002">
        <v>20</v>
      </c>
      <c r="Z1002">
        <v>16</v>
      </c>
      <c r="AA1002" t="s">
        <v>38</v>
      </c>
    </row>
    <row r="1003" spans="1:27" x14ac:dyDescent="0.25">
      <c r="A1003" t="s">
        <v>32</v>
      </c>
      <c r="B1003" t="s">
        <v>363</v>
      </c>
      <c r="C1003">
        <v>3</v>
      </c>
      <c r="D1003" t="s">
        <v>33</v>
      </c>
      <c r="E1003" s="14" t="s">
        <v>58</v>
      </c>
      <c r="F1003" s="15" t="s">
        <v>74</v>
      </c>
      <c r="G1003" t="s">
        <v>76</v>
      </c>
      <c r="I1003" t="s">
        <v>307</v>
      </c>
      <c r="J1003" t="s">
        <v>129</v>
      </c>
      <c r="K1003" t="s">
        <v>366</v>
      </c>
      <c r="L1003" t="s">
        <v>182</v>
      </c>
      <c r="Q1003" t="s">
        <v>242</v>
      </c>
      <c r="R1003" t="s">
        <v>417</v>
      </c>
      <c r="T1003" s="17" t="s">
        <v>418</v>
      </c>
      <c r="U1003" t="s">
        <v>142</v>
      </c>
      <c r="V1003">
        <v>1</v>
      </c>
      <c r="W1003">
        <v>85</v>
      </c>
      <c r="X1003">
        <v>67</v>
      </c>
      <c r="Y1003">
        <v>11</v>
      </c>
      <c r="Z1003">
        <v>7</v>
      </c>
      <c r="AA1003" t="s">
        <v>38</v>
      </c>
    </row>
    <row r="1004" spans="1:27" x14ac:dyDescent="0.25">
      <c r="A1004" t="s">
        <v>32</v>
      </c>
      <c r="B1004" t="s">
        <v>363</v>
      </c>
      <c r="C1004">
        <v>3</v>
      </c>
      <c r="D1004" t="s">
        <v>33</v>
      </c>
      <c r="E1004" s="14" t="s">
        <v>58</v>
      </c>
      <c r="F1004" s="15" t="s">
        <v>74</v>
      </c>
      <c r="G1004" t="s">
        <v>76</v>
      </c>
      <c r="I1004" t="s">
        <v>307</v>
      </c>
      <c r="J1004" t="s">
        <v>129</v>
      </c>
      <c r="K1004" t="s">
        <v>366</v>
      </c>
      <c r="L1004" t="s">
        <v>182</v>
      </c>
      <c r="Q1004" t="s">
        <v>242</v>
      </c>
      <c r="R1004" t="s">
        <v>417</v>
      </c>
      <c r="T1004" s="17" t="s">
        <v>418</v>
      </c>
      <c r="U1004" t="s">
        <v>142</v>
      </c>
      <c r="V1004">
        <v>1</v>
      </c>
      <c r="W1004">
        <v>66</v>
      </c>
      <c r="X1004">
        <v>55</v>
      </c>
      <c r="Y1004">
        <v>10</v>
      </c>
      <c r="Z1004">
        <v>4</v>
      </c>
      <c r="AA1004" t="s">
        <v>38</v>
      </c>
    </row>
    <row r="1005" spans="1:27" x14ac:dyDescent="0.25">
      <c r="A1005" t="s">
        <v>32</v>
      </c>
      <c r="B1005" t="s">
        <v>363</v>
      </c>
      <c r="C1005">
        <v>3</v>
      </c>
      <c r="D1005" t="s">
        <v>33</v>
      </c>
      <c r="E1005" s="14" t="s">
        <v>58</v>
      </c>
      <c r="F1005" s="15" t="s">
        <v>74</v>
      </c>
      <c r="G1005" t="s">
        <v>76</v>
      </c>
      <c r="I1005" t="s">
        <v>307</v>
      </c>
      <c r="J1005" t="s">
        <v>129</v>
      </c>
      <c r="K1005" t="s">
        <v>366</v>
      </c>
      <c r="L1005" t="s">
        <v>182</v>
      </c>
      <c r="Q1005" t="s">
        <v>242</v>
      </c>
      <c r="R1005" t="s">
        <v>417</v>
      </c>
      <c r="T1005" s="17" t="s">
        <v>418</v>
      </c>
      <c r="U1005" t="s">
        <v>142</v>
      </c>
      <c r="V1005">
        <v>1</v>
      </c>
      <c r="W1005">
        <v>71</v>
      </c>
      <c r="X1005">
        <v>55</v>
      </c>
      <c r="Y1005">
        <v>10</v>
      </c>
      <c r="Z1005">
        <v>4</v>
      </c>
      <c r="AA1005" t="s">
        <v>38</v>
      </c>
    </row>
    <row r="1006" spans="1:27" x14ac:dyDescent="0.25">
      <c r="A1006" t="s">
        <v>32</v>
      </c>
      <c r="B1006" t="s">
        <v>363</v>
      </c>
      <c r="C1006">
        <v>3</v>
      </c>
      <c r="D1006" t="s">
        <v>33</v>
      </c>
      <c r="E1006" s="14" t="s">
        <v>58</v>
      </c>
      <c r="F1006" s="15" t="s">
        <v>74</v>
      </c>
      <c r="G1006" t="s">
        <v>76</v>
      </c>
      <c r="I1006" t="s">
        <v>307</v>
      </c>
      <c r="J1006" t="s">
        <v>129</v>
      </c>
      <c r="K1006" t="s">
        <v>366</v>
      </c>
      <c r="L1006" t="s">
        <v>182</v>
      </c>
      <c r="Q1006" t="s">
        <v>242</v>
      </c>
      <c r="R1006" t="s">
        <v>417</v>
      </c>
      <c r="T1006" s="17" t="s">
        <v>418</v>
      </c>
      <c r="U1006" t="s">
        <v>142</v>
      </c>
      <c r="V1006">
        <v>1</v>
      </c>
      <c r="W1006">
        <v>60</v>
      </c>
      <c r="X1006">
        <v>55</v>
      </c>
      <c r="Y1006">
        <v>10</v>
      </c>
      <c r="Z1006">
        <v>3</v>
      </c>
    </row>
    <row r="1007" spans="1:27" x14ac:dyDescent="0.25">
      <c r="A1007" t="s">
        <v>32</v>
      </c>
      <c r="B1007" t="s">
        <v>364</v>
      </c>
      <c r="C1007">
        <v>4</v>
      </c>
      <c r="D1007" t="s">
        <v>33</v>
      </c>
      <c r="E1007" s="14" t="s">
        <v>226</v>
      </c>
      <c r="F1007" s="15" t="s">
        <v>74</v>
      </c>
      <c r="G1007" t="s">
        <v>77</v>
      </c>
      <c r="I1007" t="s">
        <v>307</v>
      </c>
      <c r="J1007" t="s">
        <v>151</v>
      </c>
      <c r="K1007" t="s">
        <v>367</v>
      </c>
      <c r="L1007" t="s">
        <v>368</v>
      </c>
      <c r="Q1007" t="s">
        <v>86</v>
      </c>
      <c r="R1007" t="s">
        <v>412</v>
      </c>
      <c r="T1007" s="17" t="s">
        <v>413</v>
      </c>
      <c r="U1007" t="s">
        <v>414</v>
      </c>
      <c r="Z1007">
        <v>102</v>
      </c>
    </row>
    <row r="1008" spans="1:27" x14ac:dyDescent="0.25">
      <c r="A1008" t="s">
        <v>32</v>
      </c>
      <c r="B1008" t="s">
        <v>364</v>
      </c>
      <c r="C1008">
        <v>4</v>
      </c>
      <c r="D1008" t="s">
        <v>33</v>
      </c>
      <c r="E1008" s="14" t="s">
        <v>226</v>
      </c>
      <c r="F1008" s="15" t="s">
        <v>74</v>
      </c>
      <c r="G1008" t="s">
        <v>77</v>
      </c>
      <c r="I1008" t="s">
        <v>307</v>
      </c>
      <c r="J1008" t="s">
        <v>151</v>
      </c>
      <c r="K1008" t="s">
        <v>367</v>
      </c>
      <c r="L1008" t="s">
        <v>368</v>
      </c>
      <c r="Q1008" t="s">
        <v>196</v>
      </c>
      <c r="R1008" t="s">
        <v>359</v>
      </c>
      <c r="T1008" s="17" t="s">
        <v>426</v>
      </c>
      <c r="U1008" t="s">
        <v>105</v>
      </c>
      <c r="V1008">
        <v>1</v>
      </c>
      <c r="W1008">
        <v>113</v>
      </c>
      <c r="X1008">
        <v>87</v>
      </c>
      <c r="Y1008">
        <v>35</v>
      </c>
      <c r="Z1008">
        <v>24</v>
      </c>
      <c r="AA1008" t="s">
        <v>50</v>
      </c>
    </row>
    <row r="1009" spans="1:27" x14ac:dyDescent="0.25">
      <c r="A1009" t="s">
        <v>32</v>
      </c>
      <c r="B1009" t="s">
        <v>364</v>
      </c>
      <c r="C1009">
        <v>4</v>
      </c>
      <c r="D1009" t="s">
        <v>33</v>
      </c>
      <c r="E1009" s="14" t="s">
        <v>226</v>
      </c>
      <c r="F1009" s="15" t="s">
        <v>74</v>
      </c>
      <c r="G1009" t="s">
        <v>77</v>
      </c>
      <c r="I1009" t="s">
        <v>307</v>
      </c>
      <c r="J1009" t="s">
        <v>151</v>
      </c>
      <c r="K1009" t="s">
        <v>367</v>
      </c>
      <c r="L1009" t="s">
        <v>368</v>
      </c>
      <c r="Q1009" t="s">
        <v>196</v>
      </c>
      <c r="R1009" t="s">
        <v>416</v>
      </c>
      <c r="T1009" s="17" t="s">
        <v>415</v>
      </c>
      <c r="U1009" t="s">
        <v>105</v>
      </c>
      <c r="V1009">
        <v>1</v>
      </c>
      <c r="W1009">
        <v>73</v>
      </c>
      <c r="X1009">
        <v>58</v>
      </c>
      <c r="Y1009">
        <v>24</v>
      </c>
      <c r="Z1009">
        <v>8</v>
      </c>
      <c r="AA1009" t="s">
        <v>38</v>
      </c>
    </row>
    <row r="1010" spans="1:27" x14ac:dyDescent="0.25">
      <c r="A1010" t="s">
        <v>32</v>
      </c>
      <c r="B1010" t="s">
        <v>364</v>
      </c>
      <c r="C1010">
        <v>4</v>
      </c>
      <c r="D1010" t="s">
        <v>33</v>
      </c>
      <c r="E1010" s="14" t="s">
        <v>226</v>
      </c>
      <c r="F1010" s="15" t="s">
        <v>74</v>
      </c>
      <c r="G1010" t="s">
        <v>77</v>
      </c>
      <c r="I1010" t="s">
        <v>307</v>
      </c>
      <c r="J1010" t="s">
        <v>151</v>
      </c>
      <c r="K1010" t="s">
        <v>367</v>
      </c>
      <c r="L1010" t="s">
        <v>368</v>
      </c>
      <c r="Q1010" t="s">
        <v>37</v>
      </c>
      <c r="R1010" t="s">
        <v>143</v>
      </c>
      <c r="T1010" s="17" t="s">
        <v>141</v>
      </c>
      <c r="U1010" t="s">
        <v>142</v>
      </c>
      <c r="V1010">
        <v>1</v>
      </c>
      <c r="W1010">
        <v>200</v>
      </c>
      <c r="X1010">
        <v>159</v>
      </c>
      <c r="Y1010">
        <v>37</v>
      </c>
      <c r="Z1010">
        <v>64</v>
      </c>
      <c r="AA1010" t="s">
        <v>38</v>
      </c>
    </row>
    <row r="1011" spans="1:27" x14ac:dyDescent="0.25">
      <c r="A1011" t="s">
        <v>32</v>
      </c>
      <c r="B1011" t="s">
        <v>364</v>
      </c>
      <c r="C1011">
        <v>4</v>
      </c>
      <c r="D1011" t="s">
        <v>33</v>
      </c>
      <c r="E1011" s="14" t="s">
        <v>226</v>
      </c>
      <c r="F1011" s="15" t="s">
        <v>74</v>
      </c>
      <c r="G1011" t="s">
        <v>77</v>
      </c>
      <c r="I1011" t="s">
        <v>307</v>
      </c>
      <c r="J1011" t="s">
        <v>151</v>
      </c>
      <c r="K1011" t="s">
        <v>367</v>
      </c>
      <c r="L1011" t="s">
        <v>368</v>
      </c>
      <c r="Q1011" t="s">
        <v>37</v>
      </c>
      <c r="R1011" t="s">
        <v>143</v>
      </c>
      <c r="T1011" s="17" t="s">
        <v>141</v>
      </c>
      <c r="U1011" t="s">
        <v>142</v>
      </c>
      <c r="V1011">
        <v>1</v>
      </c>
      <c r="W1011">
        <v>129</v>
      </c>
      <c r="X1011">
        <v>102</v>
      </c>
      <c r="Y1011">
        <v>15</v>
      </c>
      <c r="Z1011">
        <v>19</v>
      </c>
      <c r="AA1011" t="s">
        <v>38</v>
      </c>
    </row>
    <row r="1012" spans="1:27" x14ac:dyDescent="0.25">
      <c r="A1012" t="s">
        <v>32</v>
      </c>
      <c r="B1012" t="s">
        <v>364</v>
      </c>
      <c r="C1012">
        <v>4</v>
      </c>
      <c r="D1012" t="s">
        <v>33</v>
      </c>
      <c r="E1012" s="14" t="s">
        <v>226</v>
      </c>
      <c r="F1012" s="15" t="s">
        <v>74</v>
      </c>
      <c r="G1012" t="s">
        <v>77</v>
      </c>
      <c r="I1012" t="s">
        <v>307</v>
      </c>
      <c r="J1012" t="s">
        <v>151</v>
      </c>
      <c r="K1012" t="s">
        <v>367</v>
      </c>
      <c r="L1012" t="s">
        <v>368</v>
      </c>
      <c r="Q1012" t="s">
        <v>37</v>
      </c>
      <c r="R1012" t="s">
        <v>143</v>
      </c>
      <c r="T1012" s="17" t="s">
        <v>141</v>
      </c>
      <c r="U1012" t="s">
        <v>142</v>
      </c>
      <c r="V1012">
        <v>1</v>
      </c>
      <c r="W1012">
        <v>64</v>
      </c>
      <c r="X1012">
        <v>50</v>
      </c>
      <c r="Y1012">
        <v>12</v>
      </c>
      <c r="Z1012">
        <v>2</v>
      </c>
      <c r="AA1012" t="s">
        <v>38</v>
      </c>
    </row>
    <row r="1013" spans="1:27" x14ac:dyDescent="0.25">
      <c r="A1013" t="s">
        <v>32</v>
      </c>
      <c r="B1013" t="s">
        <v>364</v>
      </c>
      <c r="C1013">
        <v>4</v>
      </c>
      <c r="D1013" t="s">
        <v>33</v>
      </c>
      <c r="E1013" s="14" t="s">
        <v>226</v>
      </c>
      <c r="F1013" s="15" t="s">
        <v>74</v>
      </c>
      <c r="G1013" t="s">
        <v>77</v>
      </c>
      <c r="I1013" t="s">
        <v>307</v>
      </c>
      <c r="J1013" t="s">
        <v>151</v>
      </c>
      <c r="K1013" t="s">
        <v>367</v>
      </c>
      <c r="L1013" t="s">
        <v>368</v>
      </c>
      <c r="Q1013" t="s">
        <v>37</v>
      </c>
      <c r="R1013" t="s">
        <v>143</v>
      </c>
      <c r="T1013" s="17" t="s">
        <v>141</v>
      </c>
      <c r="U1013" t="s">
        <v>142</v>
      </c>
      <c r="V1013">
        <v>1</v>
      </c>
      <c r="W1013">
        <v>61</v>
      </c>
      <c r="X1013">
        <v>48</v>
      </c>
      <c r="Y1013">
        <v>11</v>
      </c>
      <c r="Z1013">
        <v>2</v>
      </c>
      <c r="AA1013" t="s">
        <v>38</v>
      </c>
    </row>
    <row r="1014" spans="1:27" x14ac:dyDescent="0.25">
      <c r="A1014" t="s">
        <v>32</v>
      </c>
      <c r="B1014" t="s">
        <v>364</v>
      </c>
      <c r="C1014">
        <v>4</v>
      </c>
      <c r="D1014" t="s">
        <v>33</v>
      </c>
      <c r="E1014" s="14" t="s">
        <v>226</v>
      </c>
      <c r="F1014" s="15" t="s">
        <v>74</v>
      </c>
      <c r="G1014" t="s">
        <v>77</v>
      </c>
      <c r="I1014" t="s">
        <v>307</v>
      </c>
      <c r="J1014" t="s">
        <v>151</v>
      </c>
      <c r="K1014" t="s">
        <v>367</v>
      </c>
      <c r="L1014" t="s">
        <v>368</v>
      </c>
      <c r="Q1014" t="s">
        <v>37</v>
      </c>
      <c r="R1014" t="s">
        <v>143</v>
      </c>
      <c r="T1014" s="17" t="s">
        <v>141</v>
      </c>
      <c r="U1014" t="s">
        <v>142</v>
      </c>
      <c r="V1014">
        <v>1</v>
      </c>
      <c r="W1014">
        <v>42</v>
      </c>
      <c r="X1014">
        <v>34</v>
      </c>
      <c r="Y1014">
        <v>6</v>
      </c>
      <c r="Z1014">
        <v>1</v>
      </c>
      <c r="AA1014" t="s">
        <v>50</v>
      </c>
    </row>
    <row r="1015" spans="1:27" x14ac:dyDescent="0.25">
      <c r="A1015" t="s">
        <v>32</v>
      </c>
      <c r="B1015" t="s">
        <v>364</v>
      </c>
      <c r="C1015">
        <v>4</v>
      </c>
      <c r="D1015" t="s">
        <v>33</v>
      </c>
      <c r="E1015" s="14" t="s">
        <v>226</v>
      </c>
      <c r="F1015" s="15" t="s">
        <v>74</v>
      </c>
      <c r="G1015" t="s">
        <v>77</v>
      </c>
      <c r="I1015" t="s">
        <v>307</v>
      </c>
      <c r="J1015" t="s">
        <v>151</v>
      </c>
      <c r="K1015" t="s">
        <v>367</v>
      </c>
      <c r="L1015" t="s">
        <v>368</v>
      </c>
      <c r="Q1015" t="s">
        <v>242</v>
      </c>
      <c r="R1015" t="s">
        <v>417</v>
      </c>
      <c r="T1015" s="17" t="s">
        <v>418</v>
      </c>
      <c r="U1015" t="s">
        <v>142</v>
      </c>
      <c r="V1015">
        <v>1</v>
      </c>
      <c r="W1015">
        <v>73</v>
      </c>
      <c r="X1015">
        <v>61</v>
      </c>
      <c r="Y1015">
        <v>12</v>
      </c>
      <c r="Z1015">
        <v>4</v>
      </c>
      <c r="AA1015" t="s">
        <v>38</v>
      </c>
    </row>
    <row r="1016" spans="1:27" x14ac:dyDescent="0.25">
      <c r="A1016" t="s">
        <v>32</v>
      </c>
      <c r="B1016" t="s">
        <v>364</v>
      </c>
      <c r="C1016">
        <v>4</v>
      </c>
      <c r="D1016" t="s">
        <v>33</v>
      </c>
      <c r="E1016" s="14" t="s">
        <v>226</v>
      </c>
      <c r="F1016" s="15" t="s">
        <v>74</v>
      </c>
      <c r="G1016" t="s">
        <v>77</v>
      </c>
      <c r="I1016" t="s">
        <v>307</v>
      </c>
      <c r="J1016" t="s">
        <v>151</v>
      </c>
      <c r="K1016" t="s">
        <v>367</v>
      </c>
      <c r="L1016" t="s">
        <v>368</v>
      </c>
      <c r="Q1016" t="s">
        <v>37</v>
      </c>
      <c r="R1016" t="s">
        <v>143</v>
      </c>
      <c r="T1016" s="17" t="s">
        <v>141</v>
      </c>
      <c r="U1016" t="s">
        <v>142</v>
      </c>
      <c r="V1016">
        <v>1</v>
      </c>
      <c r="W1016">
        <v>216</v>
      </c>
      <c r="X1016">
        <v>171</v>
      </c>
      <c r="Y1016">
        <v>33</v>
      </c>
      <c r="Z1016">
        <v>80</v>
      </c>
      <c r="AA1016" t="s">
        <v>38</v>
      </c>
    </row>
    <row r="1017" spans="1:27" x14ac:dyDescent="0.25">
      <c r="A1017" t="s">
        <v>32</v>
      </c>
      <c r="B1017" t="s">
        <v>364</v>
      </c>
      <c r="C1017">
        <v>4</v>
      </c>
      <c r="D1017" t="s">
        <v>33</v>
      </c>
      <c r="E1017" s="14" t="s">
        <v>226</v>
      </c>
      <c r="F1017" s="15" t="s">
        <v>74</v>
      </c>
      <c r="G1017" t="s">
        <v>77</v>
      </c>
      <c r="I1017" t="s">
        <v>307</v>
      </c>
      <c r="J1017" t="s">
        <v>151</v>
      </c>
      <c r="K1017" t="s">
        <v>367</v>
      </c>
      <c r="L1017" t="s">
        <v>368</v>
      </c>
      <c r="Q1017" t="s">
        <v>37</v>
      </c>
      <c r="R1017" t="s">
        <v>143</v>
      </c>
      <c r="T1017" s="17" t="s">
        <v>141</v>
      </c>
      <c r="U1017" t="s">
        <v>142</v>
      </c>
      <c r="V1017">
        <v>1</v>
      </c>
      <c r="W1017">
        <v>1810</v>
      </c>
      <c r="X1017">
        <v>148</v>
      </c>
      <c r="Y1017">
        <v>31</v>
      </c>
      <c r="Z1017">
        <v>49</v>
      </c>
      <c r="AA1017" t="s">
        <v>38</v>
      </c>
    </row>
    <row r="1018" spans="1:27" x14ac:dyDescent="0.25">
      <c r="A1018" t="s">
        <v>32</v>
      </c>
      <c r="B1018" t="s">
        <v>364</v>
      </c>
      <c r="C1018">
        <v>4</v>
      </c>
      <c r="D1018" t="s">
        <v>33</v>
      </c>
      <c r="E1018" s="14" t="s">
        <v>226</v>
      </c>
      <c r="F1018" s="15" t="s">
        <v>74</v>
      </c>
      <c r="G1018" t="s">
        <v>77</v>
      </c>
      <c r="I1018" t="s">
        <v>307</v>
      </c>
      <c r="J1018" t="s">
        <v>151</v>
      </c>
      <c r="K1018" t="s">
        <v>367</v>
      </c>
      <c r="L1018" t="s">
        <v>368</v>
      </c>
      <c r="Q1018" t="s">
        <v>37</v>
      </c>
      <c r="R1018" t="s">
        <v>143</v>
      </c>
      <c r="T1018" s="17" t="s">
        <v>141</v>
      </c>
      <c r="U1018" t="s">
        <v>142</v>
      </c>
      <c r="V1018">
        <v>1</v>
      </c>
      <c r="W1018">
        <v>128</v>
      </c>
      <c r="X1018">
        <v>106</v>
      </c>
      <c r="Y1018">
        <v>12</v>
      </c>
      <c r="Z1018">
        <v>18</v>
      </c>
    </row>
    <row r="1019" spans="1:27" x14ac:dyDescent="0.25">
      <c r="A1019" t="s">
        <v>32</v>
      </c>
      <c r="B1019" t="s">
        <v>364</v>
      </c>
      <c r="C1019">
        <v>4</v>
      </c>
      <c r="D1019" t="s">
        <v>33</v>
      </c>
      <c r="E1019" s="14" t="s">
        <v>226</v>
      </c>
      <c r="F1019" s="15" t="s">
        <v>74</v>
      </c>
      <c r="G1019" t="s">
        <v>77</v>
      </c>
      <c r="I1019" t="s">
        <v>307</v>
      </c>
      <c r="J1019" t="s">
        <v>151</v>
      </c>
      <c r="K1019" t="s">
        <v>367</v>
      </c>
      <c r="L1019" t="s">
        <v>368</v>
      </c>
      <c r="Q1019" t="s">
        <v>86</v>
      </c>
      <c r="R1019" t="s">
        <v>412</v>
      </c>
      <c r="T1019" s="17" t="s">
        <v>413</v>
      </c>
      <c r="U1019" t="s">
        <v>414</v>
      </c>
      <c r="Z1019">
        <v>14</v>
      </c>
    </row>
    <row r="1020" spans="1:27" x14ac:dyDescent="0.25">
      <c r="A1020" t="s">
        <v>32</v>
      </c>
      <c r="B1020" t="s">
        <v>364</v>
      </c>
      <c r="C1020">
        <v>4</v>
      </c>
      <c r="D1020" t="s">
        <v>33</v>
      </c>
      <c r="E1020" s="14" t="s">
        <v>226</v>
      </c>
      <c r="F1020" s="15" t="s">
        <v>74</v>
      </c>
      <c r="G1020" t="s">
        <v>77</v>
      </c>
      <c r="I1020" t="s">
        <v>307</v>
      </c>
      <c r="J1020" t="s">
        <v>151</v>
      </c>
      <c r="K1020" t="s">
        <v>367</v>
      </c>
      <c r="L1020" t="s">
        <v>368</v>
      </c>
      <c r="Q1020" t="s">
        <v>86</v>
      </c>
      <c r="R1020" t="s">
        <v>412</v>
      </c>
      <c r="T1020" s="17" t="s">
        <v>413</v>
      </c>
      <c r="U1020" t="s">
        <v>414</v>
      </c>
      <c r="Z1020">
        <v>12</v>
      </c>
    </row>
    <row r="1021" spans="1:27" x14ac:dyDescent="0.25">
      <c r="A1021" t="s">
        <v>32</v>
      </c>
      <c r="B1021" t="s">
        <v>364</v>
      </c>
      <c r="C1021">
        <v>3</v>
      </c>
      <c r="D1021" t="s">
        <v>33</v>
      </c>
      <c r="E1021" s="14" t="s">
        <v>58</v>
      </c>
      <c r="F1021" s="15" t="s">
        <v>74</v>
      </c>
      <c r="G1021" t="s">
        <v>76</v>
      </c>
      <c r="I1021" t="s">
        <v>307</v>
      </c>
      <c r="J1021" t="s">
        <v>151</v>
      </c>
      <c r="K1021" t="s">
        <v>367</v>
      </c>
      <c r="L1021" t="s">
        <v>368</v>
      </c>
      <c r="Q1021" t="s">
        <v>86</v>
      </c>
      <c r="R1021" t="s">
        <v>412</v>
      </c>
      <c r="T1021" s="17" t="s">
        <v>413</v>
      </c>
      <c r="U1021" t="s">
        <v>414</v>
      </c>
      <c r="Z1021">
        <v>178</v>
      </c>
      <c r="AA1021" t="s">
        <v>38</v>
      </c>
    </row>
    <row r="1022" spans="1:27" x14ac:dyDescent="0.25">
      <c r="A1022" t="s">
        <v>32</v>
      </c>
      <c r="B1022" t="s">
        <v>364</v>
      </c>
      <c r="C1022">
        <v>3</v>
      </c>
      <c r="D1022" t="s">
        <v>33</v>
      </c>
      <c r="E1022" s="14" t="s">
        <v>58</v>
      </c>
      <c r="F1022" s="15" t="s">
        <v>74</v>
      </c>
      <c r="G1022" t="s">
        <v>76</v>
      </c>
      <c r="I1022" t="s">
        <v>307</v>
      </c>
      <c r="J1022" t="s">
        <v>151</v>
      </c>
      <c r="K1022" t="s">
        <v>367</v>
      </c>
      <c r="L1022" t="s">
        <v>368</v>
      </c>
      <c r="Q1022" t="s">
        <v>242</v>
      </c>
      <c r="R1022" t="s">
        <v>417</v>
      </c>
      <c r="T1022" s="17" t="s">
        <v>418</v>
      </c>
      <c r="U1022" t="s">
        <v>142</v>
      </c>
      <c r="V1022">
        <v>1</v>
      </c>
      <c r="W1022">
        <v>76</v>
      </c>
      <c r="X1022">
        <v>64</v>
      </c>
      <c r="Y1022">
        <v>12</v>
      </c>
      <c r="Z1022">
        <v>6</v>
      </c>
      <c r="AA1022" t="s">
        <v>50</v>
      </c>
    </row>
    <row r="1023" spans="1:27" x14ac:dyDescent="0.25">
      <c r="A1023" t="s">
        <v>32</v>
      </c>
      <c r="B1023" t="s">
        <v>364</v>
      </c>
      <c r="C1023">
        <v>3</v>
      </c>
      <c r="D1023" t="s">
        <v>33</v>
      </c>
      <c r="E1023" s="14" t="s">
        <v>58</v>
      </c>
      <c r="F1023" s="15" t="s">
        <v>74</v>
      </c>
      <c r="G1023" t="s">
        <v>76</v>
      </c>
      <c r="I1023" t="s">
        <v>307</v>
      </c>
      <c r="J1023" t="s">
        <v>151</v>
      </c>
      <c r="K1023" t="s">
        <v>367</v>
      </c>
      <c r="L1023" t="s">
        <v>368</v>
      </c>
      <c r="Q1023" t="s">
        <v>37</v>
      </c>
      <c r="R1023" t="s">
        <v>143</v>
      </c>
      <c r="T1023" s="17" t="s">
        <v>141</v>
      </c>
      <c r="U1023" t="s">
        <v>142</v>
      </c>
      <c r="V1023">
        <v>1</v>
      </c>
      <c r="W1023">
        <v>55</v>
      </c>
      <c r="X1023">
        <v>43</v>
      </c>
      <c r="Y1023">
        <v>10</v>
      </c>
      <c r="Z1023">
        <v>1</v>
      </c>
    </row>
    <row r="1024" spans="1:27" x14ac:dyDescent="0.25">
      <c r="A1024" t="s">
        <v>32</v>
      </c>
      <c r="B1024" t="s">
        <v>364</v>
      </c>
      <c r="C1024">
        <v>3</v>
      </c>
      <c r="D1024" t="s">
        <v>33</v>
      </c>
      <c r="E1024" s="14" t="s">
        <v>58</v>
      </c>
      <c r="F1024" s="15" t="s">
        <v>74</v>
      </c>
      <c r="G1024" t="s">
        <v>76</v>
      </c>
      <c r="I1024" t="s">
        <v>307</v>
      </c>
      <c r="J1024" t="s">
        <v>151</v>
      </c>
      <c r="K1024" t="s">
        <v>367</v>
      </c>
      <c r="L1024" t="s">
        <v>368</v>
      </c>
      <c r="Q1024" t="s">
        <v>425</v>
      </c>
      <c r="R1024" t="s">
        <v>46</v>
      </c>
      <c r="T1024" s="17" t="s">
        <v>302</v>
      </c>
      <c r="U1024" t="s">
        <v>93</v>
      </c>
      <c r="V1024">
        <v>1</v>
      </c>
      <c r="W1024">
        <v>32</v>
      </c>
      <c r="Y1024">
        <v>3</v>
      </c>
      <c r="Z1024">
        <v>0.8</v>
      </c>
    </row>
    <row r="1025" spans="1:27" x14ac:dyDescent="0.25">
      <c r="A1025" t="s">
        <v>32</v>
      </c>
      <c r="B1025" t="s">
        <v>364</v>
      </c>
      <c r="C1025">
        <v>3</v>
      </c>
      <c r="D1025" t="s">
        <v>33</v>
      </c>
      <c r="E1025" s="14" t="s">
        <v>58</v>
      </c>
      <c r="F1025" s="15" t="s">
        <v>74</v>
      </c>
      <c r="G1025" t="s">
        <v>76</v>
      </c>
      <c r="I1025" t="s">
        <v>307</v>
      </c>
      <c r="J1025" t="s">
        <v>151</v>
      </c>
      <c r="K1025" t="s">
        <v>367</v>
      </c>
      <c r="L1025" t="s">
        <v>368</v>
      </c>
      <c r="Q1025" t="s">
        <v>425</v>
      </c>
      <c r="R1025" t="s">
        <v>46</v>
      </c>
      <c r="T1025" s="17" t="s">
        <v>302</v>
      </c>
      <c r="U1025" t="s">
        <v>93</v>
      </c>
      <c r="V1025">
        <v>1</v>
      </c>
      <c r="W1025">
        <v>692</v>
      </c>
      <c r="Y1025">
        <v>25</v>
      </c>
      <c r="Z1025">
        <v>132</v>
      </c>
    </row>
    <row r="1026" spans="1:27" x14ac:dyDescent="0.25">
      <c r="A1026" t="s">
        <v>32</v>
      </c>
      <c r="B1026" t="s">
        <v>364</v>
      </c>
      <c r="C1026">
        <v>3</v>
      </c>
      <c r="D1026" t="s">
        <v>33</v>
      </c>
      <c r="E1026" s="14" t="s">
        <v>58</v>
      </c>
      <c r="F1026" s="15" t="s">
        <v>74</v>
      </c>
      <c r="G1026" t="s">
        <v>76</v>
      </c>
      <c r="I1026" t="s">
        <v>307</v>
      </c>
      <c r="J1026" t="s">
        <v>151</v>
      </c>
      <c r="K1026" t="s">
        <v>367</v>
      </c>
      <c r="L1026" t="s">
        <v>368</v>
      </c>
      <c r="Q1026" t="s">
        <v>425</v>
      </c>
      <c r="R1026" t="s">
        <v>46</v>
      </c>
      <c r="T1026" s="17" t="s">
        <v>302</v>
      </c>
      <c r="U1026" t="s">
        <v>93</v>
      </c>
      <c r="V1026">
        <v>1</v>
      </c>
      <c r="W1026">
        <v>433</v>
      </c>
      <c r="Y1026">
        <v>11</v>
      </c>
      <c r="Z1026">
        <v>30</v>
      </c>
    </row>
    <row r="1027" spans="1:27" x14ac:dyDescent="0.25">
      <c r="A1027" t="s">
        <v>32</v>
      </c>
      <c r="B1027" t="s">
        <v>364</v>
      </c>
      <c r="C1027">
        <v>1</v>
      </c>
      <c r="D1027" t="s">
        <v>33</v>
      </c>
      <c r="E1027" s="14" t="s">
        <v>228</v>
      </c>
      <c r="F1027" s="15" t="s">
        <v>74</v>
      </c>
      <c r="G1027" t="s">
        <v>77</v>
      </c>
      <c r="I1027" t="s">
        <v>307</v>
      </c>
      <c r="J1027" t="s">
        <v>151</v>
      </c>
      <c r="K1027" t="s">
        <v>367</v>
      </c>
      <c r="L1027" t="s">
        <v>368</v>
      </c>
      <c r="Q1027" t="s">
        <v>86</v>
      </c>
      <c r="R1027" t="s">
        <v>412</v>
      </c>
      <c r="T1027" s="17" t="s">
        <v>413</v>
      </c>
      <c r="U1027" t="s">
        <v>414</v>
      </c>
      <c r="Z1027">
        <v>495</v>
      </c>
    </row>
    <row r="1028" spans="1:27" x14ac:dyDescent="0.25">
      <c r="A1028" t="s">
        <v>32</v>
      </c>
      <c r="B1028" t="s">
        <v>364</v>
      </c>
      <c r="C1028">
        <v>1</v>
      </c>
      <c r="D1028" t="s">
        <v>33</v>
      </c>
      <c r="E1028" s="14" t="s">
        <v>228</v>
      </c>
      <c r="F1028" s="15" t="s">
        <v>74</v>
      </c>
      <c r="G1028" t="s">
        <v>77</v>
      </c>
      <c r="I1028" t="s">
        <v>307</v>
      </c>
      <c r="J1028" t="s">
        <v>151</v>
      </c>
      <c r="K1028" t="s">
        <v>367</v>
      </c>
      <c r="L1028" t="s">
        <v>368</v>
      </c>
      <c r="Q1028" t="s">
        <v>85</v>
      </c>
      <c r="R1028" t="s">
        <v>100</v>
      </c>
      <c r="T1028" s="17" t="s">
        <v>91</v>
      </c>
      <c r="U1028" t="s">
        <v>92</v>
      </c>
      <c r="V1028">
        <v>1</v>
      </c>
      <c r="W1028">
        <v>11</v>
      </c>
      <c r="Y1028">
        <v>11</v>
      </c>
      <c r="Z1028">
        <v>1</v>
      </c>
    </row>
    <row r="1029" spans="1:27" x14ac:dyDescent="0.25">
      <c r="A1029" t="s">
        <v>32</v>
      </c>
      <c r="B1029" t="s">
        <v>364</v>
      </c>
      <c r="C1029">
        <v>1</v>
      </c>
      <c r="D1029" t="s">
        <v>33</v>
      </c>
      <c r="E1029" s="14" t="s">
        <v>228</v>
      </c>
      <c r="F1029" s="15" t="s">
        <v>74</v>
      </c>
      <c r="G1029" t="s">
        <v>77</v>
      </c>
      <c r="I1029" t="s">
        <v>307</v>
      </c>
      <c r="J1029" t="s">
        <v>151</v>
      </c>
      <c r="K1029" t="s">
        <v>367</v>
      </c>
      <c r="L1029" t="s">
        <v>368</v>
      </c>
      <c r="Q1029" t="s">
        <v>85</v>
      </c>
      <c r="R1029" t="s">
        <v>100</v>
      </c>
      <c r="T1029" s="17" t="s">
        <v>91</v>
      </c>
      <c r="U1029" t="s">
        <v>92</v>
      </c>
      <c r="V1029">
        <v>1</v>
      </c>
      <c r="W1029">
        <v>20</v>
      </c>
      <c r="Y1029">
        <v>21</v>
      </c>
      <c r="Z1029">
        <v>8</v>
      </c>
      <c r="AA1029" t="s">
        <v>38</v>
      </c>
    </row>
    <row r="1030" spans="1:27" x14ac:dyDescent="0.25">
      <c r="A1030" t="s">
        <v>32</v>
      </c>
      <c r="B1030" t="s">
        <v>364</v>
      </c>
      <c r="C1030">
        <v>1</v>
      </c>
      <c r="D1030" t="s">
        <v>33</v>
      </c>
      <c r="E1030" s="14" t="s">
        <v>228</v>
      </c>
      <c r="F1030" s="15" t="s">
        <v>74</v>
      </c>
      <c r="G1030" t="s">
        <v>77</v>
      </c>
      <c r="I1030" t="s">
        <v>307</v>
      </c>
      <c r="J1030" t="s">
        <v>151</v>
      </c>
      <c r="K1030" t="s">
        <v>367</v>
      </c>
      <c r="L1030" t="s">
        <v>368</v>
      </c>
      <c r="Q1030" t="s">
        <v>85</v>
      </c>
      <c r="R1030" t="s">
        <v>100</v>
      </c>
      <c r="T1030" s="17" t="s">
        <v>91</v>
      </c>
      <c r="U1030" t="s">
        <v>92</v>
      </c>
      <c r="V1030">
        <v>1</v>
      </c>
      <c r="W1030">
        <v>15</v>
      </c>
      <c r="Y1030">
        <v>14</v>
      </c>
      <c r="Z1030">
        <v>2</v>
      </c>
    </row>
    <row r="1031" spans="1:27" x14ac:dyDescent="0.25">
      <c r="A1031" t="s">
        <v>32</v>
      </c>
      <c r="B1031" t="s">
        <v>364</v>
      </c>
      <c r="C1031">
        <v>1</v>
      </c>
      <c r="D1031" t="s">
        <v>33</v>
      </c>
      <c r="E1031" s="14" t="s">
        <v>228</v>
      </c>
      <c r="F1031" s="15" t="s">
        <v>74</v>
      </c>
      <c r="G1031" t="s">
        <v>77</v>
      </c>
      <c r="I1031" t="s">
        <v>307</v>
      </c>
      <c r="J1031" t="s">
        <v>151</v>
      </c>
      <c r="K1031" t="s">
        <v>367</v>
      </c>
      <c r="L1031" t="s">
        <v>368</v>
      </c>
      <c r="Q1031" t="s">
        <v>242</v>
      </c>
      <c r="R1031" t="s">
        <v>417</v>
      </c>
      <c r="T1031" s="17" t="s">
        <v>418</v>
      </c>
      <c r="U1031" t="s">
        <v>142</v>
      </c>
      <c r="V1031">
        <v>1</v>
      </c>
      <c r="W1031">
        <v>121</v>
      </c>
      <c r="X1031">
        <v>95</v>
      </c>
      <c r="Y1031">
        <v>23</v>
      </c>
      <c r="Z1031">
        <v>21</v>
      </c>
    </row>
    <row r="1032" spans="1:27" x14ac:dyDescent="0.25">
      <c r="A1032" t="s">
        <v>32</v>
      </c>
      <c r="B1032" t="s">
        <v>364</v>
      </c>
      <c r="C1032">
        <v>2</v>
      </c>
      <c r="D1032" t="s">
        <v>33</v>
      </c>
      <c r="E1032" s="14" t="s">
        <v>229</v>
      </c>
      <c r="F1032" s="15" t="s">
        <v>74</v>
      </c>
      <c r="G1032" t="s">
        <v>77</v>
      </c>
      <c r="I1032" t="s">
        <v>307</v>
      </c>
      <c r="J1032" t="s">
        <v>151</v>
      </c>
      <c r="K1032" t="s">
        <v>367</v>
      </c>
      <c r="L1032" t="s">
        <v>368</v>
      </c>
      <c r="Q1032" t="s">
        <v>86</v>
      </c>
      <c r="R1032" t="s">
        <v>412</v>
      </c>
      <c r="T1032" s="17" t="s">
        <v>413</v>
      </c>
      <c r="U1032" t="s">
        <v>414</v>
      </c>
      <c r="Z1032">
        <v>779</v>
      </c>
    </row>
    <row r="1033" spans="1:27" x14ac:dyDescent="0.25">
      <c r="A1033" t="s">
        <v>32</v>
      </c>
      <c r="B1033" t="s">
        <v>364</v>
      </c>
      <c r="C1033">
        <v>2</v>
      </c>
      <c r="D1033" t="s">
        <v>33</v>
      </c>
      <c r="E1033" s="14" t="s">
        <v>229</v>
      </c>
      <c r="F1033" s="15" t="s">
        <v>74</v>
      </c>
      <c r="G1033" t="s">
        <v>77</v>
      </c>
      <c r="I1033" t="s">
        <v>307</v>
      </c>
      <c r="J1033" t="s">
        <v>151</v>
      </c>
      <c r="K1033" t="s">
        <v>367</v>
      </c>
      <c r="L1033" t="s">
        <v>368</v>
      </c>
      <c r="Q1033" t="s">
        <v>37</v>
      </c>
      <c r="R1033" t="s">
        <v>143</v>
      </c>
      <c r="T1033" s="17" t="s">
        <v>141</v>
      </c>
      <c r="U1033" t="s">
        <v>142</v>
      </c>
      <c r="V1033">
        <v>1</v>
      </c>
      <c r="W1033">
        <v>212</v>
      </c>
      <c r="X1033">
        <v>172</v>
      </c>
      <c r="Y1033">
        <v>25</v>
      </c>
      <c r="Z1033">
        <v>65</v>
      </c>
      <c r="AA1033" t="s">
        <v>38</v>
      </c>
    </row>
    <row r="1034" spans="1:27" x14ac:dyDescent="0.25">
      <c r="A1034" t="s">
        <v>32</v>
      </c>
      <c r="B1034" t="s">
        <v>364</v>
      </c>
      <c r="C1034">
        <v>2</v>
      </c>
      <c r="D1034" t="s">
        <v>33</v>
      </c>
      <c r="E1034" s="14" t="s">
        <v>229</v>
      </c>
      <c r="F1034" s="15" t="s">
        <v>74</v>
      </c>
      <c r="G1034" t="s">
        <v>77</v>
      </c>
      <c r="I1034" t="s">
        <v>307</v>
      </c>
      <c r="J1034" t="s">
        <v>151</v>
      </c>
      <c r="K1034" t="s">
        <v>367</v>
      </c>
      <c r="L1034" t="s">
        <v>368</v>
      </c>
      <c r="Q1034" t="s">
        <v>242</v>
      </c>
      <c r="R1034" t="s">
        <v>417</v>
      </c>
      <c r="T1034" s="17" t="s">
        <v>418</v>
      </c>
      <c r="U1034" t="s">
        <v>142</v>
      </c>
      <c r="V1034">
        <v>1</v>
      </c>
      <c r="W1034">
        <v>145</v>
      </c>
      <c r="X1034">
        <v>115</v>
      </c>
      <c r="Y1034">
        <v>25</v>
      </c>
      <c r="Z1034">
        <v>42</v>
      </c>
      <c r="AA1034" t="s">
        <v>38</v>
      </c>
    </row>
    <row r="1035" spans="1:27" x14ac:dyDescent="0.25">
      <c r="A1035" t="s">
        <v>32</v>
      </c>
      <c r="B1035" t="s">
        <v>364</v>
      </c>
      <c r="C1035">
        <v>2</v>
      </c>
      <c r="D1035" t="s">
        <v>33</v>
      </c>
      <c r="E1035" s="14" t="s">
        <v>229</v>
      </c>
      <c r="F1035" s="15" t="s">
        <v>74</v>
      </c>
      <c r="G1035" t="s">
        <v>77</v>
      </c>
      <c r="I1035" t="s">
        <v>307</v>
      </c>
      <c r="J1035" t="s">
        <v>151</v>
      </c>
      <c r="K1035" t="s">
        <v>367</v>
      </c>
      <c r="L1035" t="s">
        <v>368</v>
      </c>
      <c r="Q1035" t="s">
        <v>196</v>
      </c>
      <c r="R1035" t="s">
        <v>416</v>
      </c>
      <c r="T1035" s="17" t="s">
        <v>415</v>
      </c>
      <c r="U1035" t="s">
        <v>105</v>
      </c>
      <c r="V1035">
        <v>1</v>
      </c>
      <c r="W1035">
        <v>63</v>
      </c>
      <c r="X1035">
        <v>10</v>
      </c>
      <c r="Y1035">
        <v>10</v>
      </c>
      <c r="Z1035">
        <v>2</v>
      </c>
      <c r="AA1035" t="s">
        <v>38</v>
      </c>
    </row>
    <row r="1036" spans="1:27" x14ac:dyDescent="0.25">
      <c r="A1036" t="s">
        <v>32</v>
      </c>
      <c r="B1036" t="s">
        <v>364</v>
      </c>
      <c r="C1036">
        <v>2</v>
      </c>
      <c r="D1036" t="s">
        <v>33</v>
      </c>
      <c r="E1036" s="14" t="s">
        <v>229</v>
      </c>
      <c r="F1036" s="15" t="s">
        <v>74</v>
      </c>
      <c r="G1036" t="s">
        <v>77</v>
      </c>
      <c r="I1036" t="s">
        <v>307</v>
      </c>
      <c r="J1036" t="s">
        <v>151</v>
      </c>
      <c r="K1036" t="s">
        <v>367</v>
      </c>
      <c r="L1036" t="s">
        <v>368</v>
      </c>
      <c r="Q1036" t="s">
        <v>196</v>
      </c>
      <c r="R1036" t="s">
        <v>416</v>
      </c>
      <c r="T1036" s="17" t="s">
        <v>415</v>
      </c>
      <c r="U1036" t="s">
        <v>105</v>
      </c>
      <c r="V1036">
        <v>1</v>
      </c>
      <c r="W1036">
        <v>85</v>
      </c>
      <c r="X1036">
        <v>66</v>
      </c>
      <c r="Y1036">
        <v>25</v>
      </c>
      <c r="Z1036">
        <v>10</v>
      </c>
      <c r="AA1036" t="s">
        <v>38</v>
      </c>
    </row>
    <row r="1037" spans="1:27" x14ac:dyDescent="0.25">
      <c r="A1037" t="s">
        <v>32</v>
      </c>
      <c r="B1037" t="s">
        <v>364</v>
      </c>
      <c r="C1037">
        <v>2</v>
      </c>
      <c r="D1037" t="s">
        <v>33</v>
      </c>
      <c r="E1037" s="14" t="s">
        <v>229</v>
      </c>
      <c r="F1037" s="15" t="s">
        <v>74</v>
      </c>
      <c r="G1037" t="s">
        <v>77</v>
      </c>
      <c r="I1037" t="s">
        <v>307</v>
      </c>
      <c r="J1037" t="s">
        <v>151</v>
      </c>
      <c r="K1037" t="s">
        <v>367</v>
      </c>
      <c r="L1037" t="s">
        <v>368</v>
      </c>
      <c r="Q1037" t="s">
        <v>196</v>
      </c>
      <c r="R1037" t="s">
        <v>416</v>
      </c>
      <c r="T1037" s="17" t="s">
        <v>415</v>
      </c>
      <c r="U1037" t="s">
        <v>105</v>
      </c>
      <c r="V1037">
        <v>1</v>
      </c>
      <c r="W1037">
        <v>72</v>
      </c>
      <c r="X1037">
        <v>57</v>
      </c>
      <c r="Y1037">
        <v>20</v>
      </c>
      <c r="Z1037">
        <v>6</v>
      </c>
      <c r="AA1037" t="s">
        <v>50</v>
      </c>
    </row>
    <row r="1038" spans="1:27" x14ac:dyDescent="0.25">
      <c r="A1038" t="s">
        <v>32</v>
      </c>
      <c r="B1038" t="s">
        <v>364</v>
      </c>
      <c r="C1038">
        <v>2</v>
      </c>
      <c r="D1038" t="s">
        <v>33</v>
      </c>
      <c r="E1038" s="14" t="s">
        <v>229</v>
      </c>
      <c r="F1038" s="15" t="s">
        <v>74</v>
      </c>
      <c r="G1038" t="s">
        <v>77</v>
      </c>
      <c r="I1038" t="s">
        <v>307</v>
      </c>
      <c r="J1038" t="s">
        <v>151</v>
      </c>
      <c r="K1038" t="s">
        <v>367</v>
      </c>
      <c r="L1038" t="s">
        <v>368</v>
      </c>
      <c r="Q1038" t="s">
        <v>425</v>
      </c>
      <c r="R1038" t="s">
        <v>46</v>
      </c>
      <c r="T1038" s="17" t="s">
        <v>302</v>
      </c>
      <c r="U1038" t="s">
        <v>93</v>
      </c>
      <c r="V1038">
        <v>1</v>
      </c>
      <c r="W1038">
        <v>452</v>
      </c>
      <c r="Y1038">
        <v>11</v>
      </c>
      <c r="Z1038">
        <v>24</v>
      </c>
    </row>
    <row r="1039" spans="1:27" x14ac:dyDescent="0.25">
      <c r="A1039" t="s">
        <v>32</v>
      </c>
      <c r="B1039" t="s">
        <v>364</v>
      </c>
      <c r="C1039">
        <v>2</v>
      </c>
      <c r="D1039" t="s">
        <v>33</v>
      </c>
      <c r="E1039" s="14" t="s">
        <v>229</v>
      </c>
      <c r="F1039" s="15" t="s">
        <v>74</v>
      </c>
      <c r="G1039" t="s">
        <v>77</v>
      </c>
      <c r="I1039" t="s">
        <v>307</v>
      </c>
      <c r="J1039" t="s">
        <v>151</v>
      </c>
      <c r="K1039" t="s">
        <v>367</v>
      </c>
      <c r="L1039" t="s">
        <v>368</v>
      </c>
      <c r="Q1039" t="s">
        <v>425</v>
      </c>
      <c r="R1039" t="s">
        <v>46</v>
      </c>
      <c r="T1039" s="17" t="s">
        <v>302</v>
      </c>
      <c r="U1039" t="s">
        <v>93</v>
      </c>
      <c r="V1039">
        <v>1</v>
      </c>
      <c r="W1039">
        <v>523</v>
      </c>
      <c r="Y1039">
        <v>18</v>
      </c>
      <c r="Z1039">
        <v>90</v>
      </c>
    </row>
    <row r="1040" spans="1:27" x14ac:dyDescent="0.25">
      <c r="A1040" t="s">
        <v>32</v>
      </c>
      <c r="B1040" t="s">
        <v>364</v>
      </c>
      <c r="C1040">
        <v>2</v>
      </c>
      <c r="D1040" t="s">
        <v>33</v>
      </c>
      <c r="E1040" s="14" t="s">
        <v>229</v>
      </c>
      <c r="F1040" s="15" t="s">
        <v>74</v>
      </c>
      <c r="G1040" t="s">
        <v>77</v>
      </c>
      <c r="I1040" t="s">
        <v>307</v>
      </c>
      <c r="J1040" t="s">
        <v>151</v>
      </c>
      <c r="K1040" t="s">
        <v>367</v>
      </c>
      <c r="L1040" t="s">
        <v>368</v>
      </c>
      <c r="Q1040" t="s">
        <v>425</v>
      </c>
      <c r="R1040" t="s">
        <v>46</v>
      </c>
      <c r="T1040" s="17" t="s">
        <v>302</v>
      </c>
      <c r="U1040" t="s">
        <v>93</v>
      </c>
      <c r="V1040">
        <v>1</v>
      </c>
      <c r="W1040">
        <v>546</v>
      </c>
      <c r="Y1040">
        <v>16</v>
      </c>
      <c r="Z1040">
        <v>92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2366-E9D0-4DBC-B3C8-2001771442B0}">
  <dimension ref="A1:P212"/>
  <sheetViews>
    <sheetView topLeftCell="D1" workbookViewId="0">
      <selection activeCell="J69" sqref="J69"/>
    </sheetView>
  </sheetViews>
  <sheetFormatPr defaultRowHeight="15" x14ac:dyDescent="0.25"/>
  <cols>
    <col min="1" max="2" width="9.140625" customWidth="1"/>
    <col min="5" max="5" width="12" bestFit="1" customWidth="1"/>
    <col min="6" max="6" width="33.28515625" bestFit="1" customWidth="1"/>
    <col min="9" max="9" width="25.5703125" bestFit="1" customWidth="1"/>
    <col min="11" max="11" width="21.42578125" bestFit="1" customWidth="1"/>
    <col min="12" max="12" width="24" bestFit="1" customWidth="1"/>
    <col min="14" max="14" width="12.42578125" bestFit="1" customWidth="1"/>
    <col min="15" max="15" width="9.85546875" bestFit="1" customWidth="1"/>
  </cols>
  <sheetData>
    <row r="1" spans="1:16" s="30" customFormat="1" x14ac:dyDescent="0.25">
      <c r="A1" s="30" t="s">
        <v>353</v>
      </c>
      <c r="B1" s="30" t="s">
        <v>352</v>
      </c>
      <c r="C1" s="30" t="s">
        <v>192</v>
      </c>
      <c r="D1" s="30" t="s">
        <v>351</v>
      </c>
      <c r="E1" s="30" t="s">
        <v>350</v>
      </c>
      <c r="F1" s="30" t="s">
        <v>0</v>
      </c>
      <c r="G1" s="30" t="s">
        <v>349</v>
      </c>
      <c r="I1" s="30" t="s">
        <v>371</v>
      </c>
      <c r="J1" s="30" t="s">
        <v>8</v>
      </c>
      <c r="K1" s="30" t="s">
        <v>348</v>
      </c>
      <c r="L1" s="30" t="s">
        <v>369</v>
      </c>
      <c r="M1" s="30" t="s">
        <v>370</v>
      </c>
      <c r="N1" s="30" t="s">
        <v>347</v>
      </c>
      <c r="O1" s="30" t="s">
        <v>346</v>
      </c>
      <c r="P1" s="30" t="s">
        <v>345</v>
      </c>
    </row>
    <row r="2" spans="1:16" x14ac:dyDescent="0.25">
      <c r="A2" s="28" t="s">
        <v>185</v>
      </c>
      <c r="B2" s="28" t="s">
        <v>342</v>
      </c>
      <c r="C2" s="28"/>
      <c r="D2" s="28"/>
      <c r="E2" s="28"/>
      <c r="F2" t="s">
        <v>344</v>
      </c>
      <c r="J2">
        <v>13.31</v>
      </c>
      <c r="K2">
        <v>5.58</v>
      </c>
      <c r="L2">
        <v>705</v>
      </c>
    </row>
    <row r="3" spans="1:16" x14ac:dyDescent="0.25">
      <c r="A3" s="28" t="s">
        <v>185</v>
      </c>
      <c r="B3" s="28" t="s">
        <v>342</v>
      </c>
      <c r="C3" s="28"/>
      <c r="D3" s="28"/>
      <c r="E3" s="28"/>
      <c r="F3" t="s">
        <v>344</v>
      </c>
      <c r="J3">
        <v>13.47</v>
      </c>
      <c r="K3">
        <v>4.2300000000000004</v>
      </c>
      <c r="L3">
        <v>813</v>
      </c>
    </row>
    <row r="4" spans="1:16" x14ac:dyDescent="0.25">
      <c r="A4" s="28" t="s">
        <v>185</v>
      </c>
      <c r="B4" s="28" t="s">
        <v>342</v>
      </c>
      <c r="C4" s="28"/>
      <c r="D4" s="28"/>
      <c r="E4" s="28"/>
      <c r="F4" t="s">
        <v>344</v>
      </c>
      <c r="J4">
        <v>13.38</v>
      </c>
      <c r="K4">
        <v>4</v>
      </c>
      <c r="L4">
        <v>753</v>
      </c>
    </row>
    <row r="5" spans="1:16" x14ac:dyDescent="0.25">
      <c r="A5" s="28" t="s">
        <v>185</v>
      </c>
      <c r="B5" s="28" t="s">
        <v>342</v>
      </c>
      <c r="C5" s="28"/>
      <c r="D5" s="28"/>
      <c r="E5" s="28"/>
      <c r="F5" t="s">
        <v>344</v>
      </c>
      <c r="J5">
        <v>13.52</v>
      </c>
      <c r="K5">
        <v>5.44</v>
      </c>
      <c r="L5">
        <v>570</v>
      </c>
    </row>
    <row r="6" spans="1:16" x14ac:dyDescent="0.25">
      <c r="A6" s="28" t="s">
        <v>185</v>
      </c>
      <c r="B6" s="28" t="s">
        <v>342</v>
      </c>
      <c r="C6" s="28"/>
      <c r="D6" s="28"/>
      <c r="E6" s="28"/>
      <c r="F6" t="s">
        <v>343</v>
      </c>
      <c r="J6">
        <v>7.82</v>
      </c>
      <c r="K6">
        <v>8.4600000000000009</v>
      </c>
      <c r="L6">
        <v>314</v>
      </c>
    </row>
    <row r="7" spans="1:16" x14ac:dyDescent="0.25">
      <c r="A7" s="28" t="s">
        <v>185</v>
      </c>
      <c r="B7" s="28" t="s">
        <v>342</v>
      </c>
      <c r="C7" s="28"/>
      <c r="D7" s="28"/>
      <c r="E7" s="28"/>
      <c r="F7" t="s">
        <v>343</v>
      </c>
      <c r="J7">
        <v>8.18</v>
      </c>
      <c r="K7">
        <v>8.36</v>
      </c>
      <c r="L7">
        <v>316</v>
      </c>
    </row>
    <row r="8" spans="1:16" x14ac:dyDescent="0.25">
      <c r="A8" s="28" t="s">
        <v>185</v>
      </c>
      <c r="B8" s="28" t="s">
        <v>342</v>
      </c>
      <c r="C8" s="28"/>
      <c r="D8" s="28"/>
      <c r="E8" s="28"/>
      <c r="F8" t="s">
        <v>343</v>
      </c>
      <c r="J8">
        <v>8.75</v>
      </c>
      <c r="K8">
        <v>7.88</v>
      </c>
      <c r="L8">
        <v>319</v>
      </c>
    </row>
    <row r="9" spans="1:16" x14ac:dyDescent="0.25">
      <c r="A9" s="28" t="s">
        <v>185</v>
      </c>
      <c r="B9" s="28" t="s">
        <v>342</v>
      </c>
      <c r="C9" s="28"/>
      <c r="D9" s="28"/>
      <c r="E9" s="28"/>
      <c r="F9" t="s">
        <v>343</v>
      </c>
      <c r="I9">
        <v>1</v>
      </c>
      <c r="K9">
        <v>7.41</v>
      </c>
    </row>
    <row r="10" spans="1:16" x14ac:dyDescent="0.25">
      <c r="A10" s="28" t="s">
        <v>156</v>
      </c>
      <c r="B10" s="28" t="s">
        <v>335</v>
      </c>
      <c r="C10" t="s">
        <v>339</v>
      </c>
      <c r="E10" t="s">
        <v>333</v>
      </c>
      <c r="F10" t="s">
        <v>341</v>
      </c>
      <c r="G10" t="s">
        <v>321</v>
      </c>
      <c r="I10">
        <v>2</v>
      </c>
      <c r="J10">
        <v>9.58</v>
      </c>
      <c r="K10">
        <v>75.099999999999994</v>
      </c>
      <c r="L10">
        <v>16.46</v>
      </c>
      <c r="M10">
        <v>30.1</v>
      </c>
    </row>
    <row r="11" spans="1:16" x14ac:dyDescent="0.25">
      <c r="A11" s="28" t="s">
        <v>156</v>
      </c>
      <c r="B11" s="28" t="s">
        <v>335</v>
      </c>
      <c r="C11" t="s">
        <v>339</v>
      </c>
      <c r="E11" t="s">
        <v>333</v>
      </c>
      <c r="F11" t="s">
        <v>341</v>
      </c>
      <c r="G11" t="s">
        <v>321</v>
      </c>
      <c r="I11">
        <v>3</v>
      </c>
      <c r="J11">
        <v>9.99</v>
      </c>
      <c r="K11">
        <v>66.3</v>
      </c>
      <c r="L11">
        <v>19.2</v>
      </c>
      <c r="M11">
        <v>29.5</v>
      </c>
    </row>
    <row r="12" spans="1:16" x14ac:dyDescent="0.25">
      <c r="A12" s="28" t="s">
        <v>156</v>
      </c>
      <c r="B12" s="28" t="s">
        <v>335</v>
      </c>
      <c r="C12" t="s">
        <v>339</v>
      </c>
      <c r="E12" t="s">
        <v>333</v>
      </c>
      <c r="F12" t="s">
        <v>341</v>
      </c>
      <c r="G12" t="s">
        <v>321</v>
      </c>
      <c r="I12">
        <v>4</v>
      </c>
      <c r="J12">
        <v>10.130000000000001</v>
      </c>
      <c r="K12">
        <v>62</v>
      </c>
      <c r="L12">
        <v>17.09</v>
      </c>
      <c r="M12">
        <v>19.100000000000001</v>
      </c>
    </row>
    <row r="13" spans="1:16" x14ac:dyDescent="0.25">
      <c r="A13" s="28" t="s">
        <v>156</v>
      </c>
      <c r="B13" s="28" t="s">
        <v>335</v>
      </c>
      <c r="C13" t="s">
        <v>339</v>
      </c>
      <c r="E13" t="s">
        <v>333</v>
      </c>
      <c r="F13" t="s">
        <v>341</v>
      </c>
      <c r="G13" t="s">
        <v>321</v>
      </c>
      <c r="I13">
        <v>5</v>
      </c>
      <c r="J13">
        <v>10.16</v>
      </c>
      <c r="K13">
        <v>59.3</v>
      </c>
      <c r="L13">
        <v>19.97</v>
      </c>
      <c r="M13">
        <v>29</v>
      </c>
    </row>
    <row r="14" spans="1:16" x14ac:dyDescent="0.25">
      <c r="A14" s="28" t="s">
        <v>156</v>
      </c>
      <c r="B14" s="28" t="s">
        <v>335</v>
      </c>
      <c r="C14" t="s">
        <v>339</v>
      </c>
      <c r="E14" t="s">
        <v>333</v>
      </c>
      <c r="F14" t="s">
        <v>341</v>
      </c>
      <c r="G14" t="s">
        <v>321</v>
      </c>
      <c r="I14">
        <v>1</v>
      </c>
      <c r="J14">
        <v>10.24</v>
      </c>
      <c r="K14">
        <v>54.4</v>
      </c>
      <c r="L14">
        <v>19.63</v>
      </c>
      <c r="M14">
        <v>28.7</v>
      </c>
    </row>
    <row r="15" spans="1:16" x14ac:dyDescent="0.25">
      <c r="A15" s="28" t="s">
        <v>156</v>
      </c>
      <c r="B15" s="28" t="s">
        <v>335</v>
      </c>
      <c r="C15" t="s">
        <v>334</v>
      </c>
      <c r="E15" t="s">
        <v>333</v>
      </c>
      <c r="F15" t="s">
        <v>340</v>
      </c>
      <c r="G15" t="s">
        <v>332</v>
      </c>
      <c r="I15">
        <v>2</v>
      </c>
      <c r="J15">
        <v>12.38</v>
      </c>
      <c r="K15">
        <v>111.9</v>
      </c>
      <c r="L15">
        <v>584</v>
      </c>
      <c r="M15">
        <v>29</v>
      </c>
    </row>
    <row r="16" spans="1:16" x14ac:dyDescent="0.25">
      <c r="A16" s="28" t="s">
        <v>156</v>
      </c>
      <c r="B16" s="28" t="s">
        <v>335</v>
      </c>
      <c r="C16" t="s">
        <v>334</v>
      </c>
      <c r="E16" t="s">
        <v>333</v>
      </c>
      <c r="F16" t="s">
        <v>340</v>
      </c>
      <c r="G16" t="s">
        <v>332</v>
      </c>
      <c r="I16">
        <v>3</v>
      </c>
      <c r="J16">
        <v>12.62</v>
      </c>
      <c r="K16">
        <v>118.2</v>
      </c>
      <c r="L16">
        <v>566</v>
      </c>
      <c r="M16">
        <v>28.9</v>
      </c>
    </row>
    <row r="17" spans="1:13" x14ac:dyDescent="0.25">
      <c r="A17" s="28" t="s">
        <v>156</v>
      </c>
      <c r="B17" s="28" t="s">
        <v>335</v>
      </c>
      <c r="C17" t="s">
        <v>334</v>
      </c>
      <c r="E17" t="s">
        <v>333</v>
      </c>
      <c r="F17" t="s">
        <v>340</v>
      </c>
      <c r="G17" t="s">
        <v>332</v>
      </c>
      <c r="I17">
        <v>4</v>
      </c>
      <c r="J17">
        <v>12.47</v>
      </c>
      <c r="K17">
        <v>121.8</v>
      </c>
      <c r="L17">
        <v>568</v>
      </c>
      <c r="M17">
        <v>28.8</v>
      </c>
    </row>
    <row r="18" spans="1:13" x14ac:dyDescent="0.25">
      <c r="A18" s="28" t="s">
        <v>156</v>
      </c>
      <c r="B18" s="28" t="s">
        <v>335</v>
      </c>
      <c r="C18" t="s">
        <v>334</v>
      </c>
      <c r="E18" t="s">
        <v>333</v>
      </c>
      <c r="F18" t="s">
        <v>340</v>
      </c>
      <c r="G18" t="s">
        <v>332</v>
      </c>
      <c r="I18">
        <v>5</v>
      </c>
      <c r="J18">
        <v>12.52</v>
      </c>
      <c r="K18">
        <v>122.8</v>
      </c>
      <c r="L18">
        <v>568</v>
      </c>
      <c r="M18">
        <v>28.8</v>
      </c>
    </row>
    <row r="19" spans="1:13" x14ac:dyDescent="0.25">
      <c r="A19" s="28" t="s">
        <v>156</v>
      </c>
      <c r="B19" s="28" t="s">
        <v>335</v>
      </c>
      <c r="C19" t="s">
        <v>334</v>
      </c>
      <c r="E19" t="s">
        <v>333</v>
      </c>
      <c r="F19" t="s">
        <v>340</v>
      </c>
      <c r="G19" t="s">
        <v>332</v>
      </c>
      <c r="I19">
        <v>1</v>
      </c>
      <c r="J19">
        <v>12.57</v>
      </c>
      <c r="K19">
        <v>123.6</v>
      </c>
      <c r="L19">
        <v>569</v>
      </c>
      <c r="M19">
        <v>28.7</v>
      </c>
    </row>
    <row r="20" spans="1:13" x14ac:dyDescent="0.25">
      <c r="A20" s="28" t="s">
        <v>156</v>
      </c>
      <c r="B20" s="28" t="s">
        <v>335</v>
      </c>
      <c r="C20" t="s">
        <v>339</v>
      </c>
      <c r="E20" t="s">
        <v>333</v>
      </c>
      <c r="F20" t="s">
        <v>338</v>
      </c>
      <c r="G20" t="s">
        <v>321</v>
      </c>
      <c r="I20">
        <v>2</v>
      </c>
      <c r="J20">
        <v>6.08</v>
      </c>
      <c r="K20">
        <v>83.5</v>
      </c>
      <c r="L20">
        <v>446</v>
      </c>
      <c r="M20">
        <v>28.4</v>
      </c>
    </row>
    <row r="21" spans="1:13" x14ac:dyDescent="0.25">
      <c r="A21" s="28" t="s">
        <v>156</v>
      </c>
      <c r="B21" s="28" t="s">
        <v>335</v>
      </c>
      <c r="C21" t="s">
        <v>339</v>
      </c>
      <c r="E21" t="s">
        <v>333</v>
      </c>
      <c r="F21" t="s">
        <v>338</v>
      </c>
      <c r="G21" t="s">
        <v>321</v>
      </c>
      <c r="I21">
        <v>3</v>
      </c>
      <c r="J21">
        <v>7.14</v>
      </c>
      <c r="K21">
        <v>94.4</v>
      </c>
      <c r="L21">
        <v>486</v>
      </c>
      <c r="M21">
        <v>28</v>
      </c>
    </row>
    <row r="22" spans="1:13" x14ac:dyDescent="0.25">
      <c r="A22" s="28" t="s">
        <v>156</v>
      </c>
      <c r="B22" s="28" t="s">
        <v>335</v>
      </c>
      <c r="C22" t="s">
        <v>339</v>
      </c>
      <c r="E22" t="s">
        <v>333</v>
      </c>
      <c r="F22" t="s">
        <v>338</v>
      </c>
      <c r="G22" t="s">
        <v>321</v>
      </c>
      <c r="I22">
        <v>4</v>
      </c>
      <c r="J22">
        <v>7.99</v>
      </c>
      <c r="K22">
        <v>100.7</v>
      </c>
      <c r="L22">
        <v>471</v>
      </c>
      <c r="M22">
        <v>28.2</v>
      </c>
    </row>
    <row r="23" spans="1:13" x14ac:dyDescent="0.25">
      <c r="A23" s="28" t="s">
        <v>156</v>
      </c>
      <c r="B23" s="28" t="s">
        <v>335</v>
      </c>
      <c r="C23" t="s">
        <v>339</v>
      </c>
      <c r="E23" t="s">
        <v>333</v>
      </c>
      <c r="F23" t="s">
        <v>338</v>
      </c>
      <c r="G23" t="s">
        <v>321</v>
      </c>
      <c r="I23">
        <v>5</v>
      </c>
      <c r="J23">
        <v>7.85</v>
      </c>
      <c r="K23">
        <v>108</v>
      </c>
      <c r="L23">
        <v>318</v>
      </c>
      <c r="M23">
        <v>28.2</v>
      </c>
    </row>
    <row r="24" spans="1:13" x14ac:dyDescent="0.25">
      <c r="A24" s="28" t="s">
        <v>156</v>
      </c>
      <c r="B24" s="28" t="s">
        <v>335</v>
      </c>
      <c r="C24" t="s">
        <v>339</v>
      </c>
      <c r="E24" t="s">
        <v>333</v>
      </c>
      <c r="F24" t="s">
        <v>338</v>
      </c>
      <c r="G24" t="s">
        <v>321</v>
      </c>
      <c r="I24">
        <v>1</v>
      </c>
      <c r="J24">
        <v>7.68</v>
      </c>
      <c r="K24">
        <v>108.3</v>
      </c>
      <c r="L24">
        <v>328</v>
      </c>
      <c r="M24">
        <v>28.1</v>
      </c>
    </row>
    <row r="25" spans="1:13" x14ac:dyDescent="0.25">
      <c r="A25" s="28" t="s">
        <v>156</v>
      </c>
      <c r="B25" s="28" t="s">
        <v>335</v>
      </c>
      <c r="C25" t="s">
        <v>336</v>
      </c>
      <c r="E25" t="s">
        <v>333</v>
      </c>
      <c r="F25" t="s">
        <v>324</v>
      </c>
      <c r="G25" t="s">
        <v>321</v>
      </c>
      <c r="I25">
        <v>2</v>
      </c>
      <c r="J25">
        <v>8.86</v>
      </c>
      <c r="K25">
        <v>82.9</v>
      </c>
      <c r="L25">
        <v>522</v>
      </c>
      <c r="M25">
        <v>26.2</v>
      </c>
    </row>
    <row r="26" spans="1:13" x14ac:dyDescent="0.25">
      <c r="A26" s="28" t="s">
        <v>156</v>
      </c>
      <c r="B26" s="28" t="s">
        <v>335</v>
      </c>
      <c r="C26" t="s">
        <v>336</v>
      </c>
      <c r="E26" t="s">
        <v>333</v>
      </c>
      <c r="F26" t="s">
        <v>324</v>
      </c>
      <c r="G26" t="s">
        <v>321</v>
      </c>
      <c r="I26">
        <v>3</v>
      </c>
      <c r="J26">
        <v>8.85</v>
      </c>
      <c r="K26">
        <v>90.9</v>
      </c>
      <c r="L26">
        <v>504</v>
      </c>
      <c r="M26">
        <v>26.9</v>
      </c>
    </row>
    <row r="27" spans="1:13" x14ac:dyDescent="0.25">
      <c r="A27" s="28" t="s">
        <v>156</v>
      </c>
      <c r="B27" s="28" t="s">
        <v>335</v>
      </c>
      <c r="C27" t="s">
        <v>336</v>
      </c>
      <c r="E27" t="s">
        <v>333</v>
      </c>
      <c r="F27" t="s">
        <v>324</v>
      </c>
      <c r="G27" t="s">
        <v>321</v>
      </c>
      <c r="I27">
        <v>4</v>
      </c>
      <c r="J27">
        <v>8.86</v>
      </c>
      <c r="K27">
        <v>97.6</v>
      </c>
      <c r="L27">
        <v>501</v>
      </c>
      <c r="M27">
        <v>27.6</v>
      </c>
    </row>
    <row r="28" spans="1:13" x14ac:dyDescent="0.25">
      <c r="A28" s="28" t="s">
        <v>156</v>
      </c>
      <c r="B28" s="28" t="s">
        <v>335</v>
      </c>
      <c r="C28" t="s">
        <v>336</v>
      </c>
      <c r="E28" t="s">
        <v>333</v>
      </c>
      <c r="F28" t="s">
        <v>324</v>
      </c>
      <c r="G28" t="s">
        <v>321</v>
      </c>
      <c r="I28">
        <v>5</v>
      </c>
      <c r="J28">
        <v>8.81</v>
      </c>
      <c r="K28">
        <v>107.8</v>
      </c>
      <c r="L28">
        <v>498</v>
      </c>
      <c r="M28">
        <v>27.9</v>
      </c>
    </row>
    <row r="29" spans="1:13" x14ac:dyDescent="0.25">
      <c r="A29" s="28" t="s">
        <v>156</v>
      </c>
      <c r="B29" s="28" t="s">
        <v>335</v>
      </c>
      <c r="C29" t="s">
        <v>336</v>
      </c>
      <c r="E29" t="s">
        <v>333</v>
      </c>
      <c r="F29" t="s">
        <v>324</v>
      </c>
      <c r="G29" t="s">
        <v>321</v>
      </c>
      <c r="I29">
        <v>1</v>
      </c>
      <c r="J29">
        <v>8.82</v>
      </c>
      <c r="K29">
        <v>113.5</v>
      </c>
      <c r="L29">
        <v>500</v>
      </c>
      <c r="M29">
        <v>28.1</v>
      </c>
    </row>
    <row r="30" spans="1:13" x14ac:dyDescent="0.25">
      <c r="A30" s="28" t="s">
        <v>156</v>
      </c>
      <c r="B30" s="28" t="s">
        <v>335</v>
      </c>
      <c r="C30" t="s">
        <v>334</v>
      </c>
      <c r="E30" t="s">
        <v>333</v>
      </c>
      <c r="F30" t="s">
        <v>324</v>
      </c>
      <c r="G30" t="s">
        <v>321</v>
      </c>
      <c r="I30">
        <v>2</v>
      </c>
      <c r="J30">
        <v>11.44</v>
      </c>
      <c r="K30">
        <v>82.9</v>
      </c>
      <c r="L30">
        <v>466</v>
      </c>
      <c r="M30">
        <v>28.2</v>
      </c>
    </row>
    <row r="31" spans="1:13" x14ac:dyDescent="0.25">
      <c r="A31" s="28" t="s">
        <v>156</v>
      </c>
      <c r="B31" s="28" t="s">
        <v>335</v>
      </c>
      <c r="C31" t="s">
        <v>334</v>
      </c>
      <c r="E31" t="s">
        <v>333</v>
      </c>
      <c r="F31" t="s">
        <v>324</v>
      </c>
      <c r="G31" t="s">
        <v>321</v>
      </c>
      <c r="I31">
        <v>3</v>
      </c>
      <c r="J31">
        <v>11.66</v>
      </c>
      <c r="K31">
        <v>91.4</v>
      </c>
      <c r="L31">
        <v>545</v>
      </c>
      <c r="M31">
        <v>27.9</v>
      </c>
    </row>
    <row r="32" spans="1:13" x14ac:dyDescent="0.25">
      <c r="A32" s="28" t="s">
        <v>156</v>
      </c>
      <c r="B32" s="28" t="s">
        <v>335</v>
      </c>
      <c r="C32" t="s">
        <v>334</v>
      </c>
      <c r="E32" t="s">
        <v>333</v>
      </c>
      <c r="F32" t="s">
        <v>324</v>
      </c>
      <c r="G32" t="s">
        <v>321</v>
      </c>
      <c r="I32">
        <v>4</v>
      </c>
      <c r="J32">
        <v>11.76</v>
      </c>
      <c r="K32">
        <v>93.9</v>
      </c>
      <c r="L32">
        <v>527</v>
      </c>
      <c r="M32">
        <v>27.7</v>
      </c>
    </row>
    <row r="33" spans="1:13" x14ac:dyDescent="0.25">
      <c r="A33" s="28" t="s">
        <v>156</v>
      </c>
      <c r="B33" s="28" t="s">
        <v>335</v>
      </c>
      <c r="C33" t="s">
        <v>334</v>
      </c>
      <c r="E33" t="s">
        <v>333</v>
      </c>
      <c r="F33" t="s">
        <v>324</v>
      </c>
      <c r="G33" t="s">
        <v>321</v>
      </c>
      <c r="I33">
        <v>1</v>
      </c>
      <c r="J33">
        <v>11.96</v>
      </c>
      <c r="K33">
        <v>98.9</v>
      </c>
      <c r="L33">
        <v>481</v>
      </c>
      <c r="M33">
        <v>27.6</v>
      </c>
    </row>
    <row r="34" spans="1:13" x14ac:dyDescent="0.25">
      <c r="A34" s="28" t="s">
        <v>156</v>
      </c>
      <c r="B34" s="28" t="s">
        <v>335</v>
      </c>
      <c r="C34" t="s">
        <v>334</v>
      </c>
      <c r="E34" t="s">
        <v>333</v>
      </c>
      <c r="F34" t="s">
        <v>324</v>
      </c>
      <c r="G34" t="s">
        <v>332</v>
      </c>
      <c r="I34">
        <v>2</v>
      </c>
      <c r="K34">
        <v>200.3</v>
      </c>
      <c r="L34">
        <v>442</v>
      </c>
      <c r="M34">
        <v>32.1</v>
      </c>
    </row>
    <row r="35" spans="1:13" x14ac:dyDescent="0.25">
      <c r="A35" s="28" t="s">
        <v>156</v>
      </c>
      <c r="B35" s="28" t="s">
        <v>335</v>
      </c>
      <c r="C35" t="s">
        <v>334</v>
      </c>
      <c r="E35" t="s">
        <v>333</v>
      </c>
      <c r="F35" t="s">
        <v>324</v>
      </c>
      <c r="G35" t="s">
        <v>332</v>
      </c>
      <c r="I35">
        <v>3</v>
      </c>
      <c r="K35">
        <v>197.7</v>
      </c>
      <c r="L35">
        <v>441</v>
      </c>
      <c r="M35">
        <v>31.5</v>
      </c>
    </row>
    <row r="36" spans="1:13" x14ac:dyDescent="0.25">
      <c r="A36" s="28" t="s">
        <v>156</v>
      </c>
      <c r="B36" s="28" t="s">
        <v>335</v>
      </c>
      <c r="C36" t="s">
        <v>334</v>
      </c>
      <c r="E36" t="s">
        <v>333</v>
      </c>
      <c r="F36" t="s">
        <v>324</v>
      </c>
      <c r="G36" t="s">
        <v>332</v>
      </c>
      <c r="I36">
        <v>4</v>
      </c>
      <c r="K36">
        <v>200.4</v>
      </c>
      <c r="L36">
        <v>532</v>
      </c>
      <c r="M36">
        <v>31.1</v>
      </c>
    </row>
    <row r="37" spans="1:13" x14ac:dyDescent="0.25">
      <c r="A37" s="28" t="s">
        <v>156</v>
      </c>
      <c r="B37" s="28" t="s">
        <v>335</v>
      </c>
      <c r="C37" t="s">
        <v>334</v>
      </c>
      <c r="E37" t="s">
        <v>333</v>
      </c>
      <c r="F37" t="s">
        <v>324</v>
      </c>
      <c r="G37" t="s">
        <v>332</v>
      </c>
      <c r="I37">
        <v>5</v>
      </c>
      <c r="K37">
        <v>207</v>
      </c>
      <c r="L37">
        <v>542</v>
      </c>
      <c r="M37">
        <v>30.8</v>
      </c>
    </row>
    <row r="38" spans="1:13" x14ac:dyDescent="0.25">
      <c r="A38" s="28" t="s">
        <v>156</v>
      </c>
      <c r="B38" s="28" t="s">
        <v>331</v>
      </c>
      <c r="C38" s="28">
        <v>44203</v>
      </c>
      <c r="D38" s="28"/>
      <c r="E38" t="s">
        <v>333</v>
      </c>
      <c r="F38" t="s">
        <v>324</v>
      </c>
      <c r="G38" t="s">
        <v>332</v>
      </c>
      <c r="I38">
        <v>1</v>
      </c>
      <c r="K38">
        <v>199.6</v>
      </c>
      <c r="L38">
        <v>546</v>
      </c>
      <c r="M38">
        <v>30.6</v>
      </c>
    </row>
    <row r="39" spans="1:13" x14ac:dyDescent="0.25">
      <c r="A39" s="28" t="s">
        <v>156</v>
      </c>
      <c r="B39" s="28" t="s">
        <v>331</v>
      </c>
      <c r="C39" s="28">
        <v>44203</v>
      </c>
      <c r="D39" s="28"/>
      <c r="E39" t="s">
        <v>333</v>
      </c>
      <c r="F39" t="s">
        <v>324</v>
      </c>
      <c r="G39" t="s">
        <v>321</v>
      </c>
      <c r="I39">
        <v>2</v>
      </c>
      <c r="J39">
        <v>11.32</v>
      </c>
      <c r="K39">
        <v>101</v>
      </c>
      <c r="L39">
        <v>446</v>
      </c>
      <c r="M39">
        <v>24.3</v>
      </c>
    </row>
    <row r="40" spans="1:13" x14ac:dyDescent="0.25">
      <c r="A40" s="28" t="s">
        <v>156</v>
      </c>
      <c r="B40" s="28" t="s">
        <v>331</v>
      </c>
      <c r="C40" s="28">
        <v>44203</v>
      </c>
      <c r="D40" s="28"/>
      <c r="E40" t="s">
        <v>333</v>
      </c>
      <c r="F40" t="s">
        <v>324</v>
      </c>
      <c r="G40" t="s">
        <v>321</v>
      </c>
      <c r="I40">
        <v>3</v>
      </c>
      <c r="J40">
        <v>11.37</v>
      </c>
      <c r="K40">
        <v>97.5</v>
      </c>
      <c r="L40">
        <v>438</v>
      </c>
      <c r="M40">
        <v>24.6</v>
      </c>
    </row>
    <row r="41" spans="1:13" x14ac:dyDescent="0.25">
      <c r="A41" s="28" t="s">
        <v>156</v>
      </c>
      <c r="B41" s="28" t="s">
        <v>331</v>
      </c>
      <c r="C41" s="28">
        <v>44203</v>
      </c>
      <c r="D41" s="28"/>
      <c r="E41" t="s">
        <v>333</v>
      </c>
      <c r="F41" t="s">
        <v>324</v>
      </c>
      <c r="G41" t="s">
        <v>321</v>
      </c>
      <c r="I41">
        <v>4</v>
      </c>
      <c r="J41">
        <v>11.44</v>
      </c>
      <c r="K41">
        <v>103.3</v>
      </c>
      <c r="L41">
        <v>422</v>
      </c>
      <c r="M41">
        <v>24.8</v>
      </c>
    </row>
    <row r="42" spans="1:13" x14ac:dyDescent="0.25">
      <c r="A42" s="28" t="s">
        <v>156</v>
      </c>
      <c r="B42" s="28" t="s">
        <v>331</v>
      </c>
      <c r="C42" s="28">
        <v>44203</v>
      </c>
      <c r="D42" s="28"/>
      <c r="E42" t="s">
        <v>333</v>
      </c>
      <c r="F42" t="s">
        <v>324</v>
      </c>
      <c r="G42" t="s">
        <v>321</v>
      </c>
      <c r="I42">
        <v>1</v>
      </c>
      <c r="J42">
        <v>11.5</v>
      </c>
      <c r="K42">
        <v>108.7</v>
      </c>
      <c r="L42">
        <v>416</v>
      </c>
      <c r="M42">
        <v>24.9</v>
      </c>
    </row>
    <row r="43" spans="1:13" x14ac:dyDescent="0.25">
      <c r="A43" s="28" t="s">
        <v>156</v>
      </c>
      <c r="B43" s="28" t="s">
        <v>335</v>
      </c>
      <c r="C43" t="s">
        <v>334</v>
      </c>
      <c r="E43" t="s">
        <v>333</v>
      </c>
      <c r="F43" t="s">
        <v>337</v>
      </c>
      <c r="G43" t="s">
        <v>332</v>
      </c>
      <c r="I43">
        <v>2</v>
      </c>
      <c r="K43">
        <v>123.3</v>
      </c>
      <c r="L43">
        <v>594</v>
      </c>
      <c r="M43">
        <v>33.700000000000003</v>
      </c>
    </row>
    <row r="44" spans="1:13" x14ac:dyDescent="0.25">
      <c r="A44" s="28" t="s">
        <v>156</v>
      </c>
      <c r="B44" s="28" t="s">
        <v>335</v>
      </c>
      <c r="C44" t="s">
        <v>334</v>
      </c>
      <c r="E44" t="s">
        <v>333</v>
      </c>
      <c r="F44" t="s">
        <v>337</v>
      </c>
      <c r="G44" t="s">
        <v>332</v>
      </c>
      <c r="I44">
        <v>3</v>
      </c>
      <c r="K44">
        <v>129.30000000000001</v>
      </c>
      <c r="L44">
        <v>545</v>
      </c>
      <c r="M44">
        <v>33.299999999999997</v>
      </c>
    </row>
    <row r="45" spans="1:13" x14ac:dyDescent="0.25">
      <c r="A45" s="28" t="s">
        <v>156</v>
      </c>
      <c r="B45" s="28" t="s">
        <v>335</v>
      </c>
      <c r="C45" t="s">
        <v>334</v>
      </c>
      <c r="E45" t="s">
        <v>333</v>
      </c>
      <c r="F45" t="s">
        <v>337</v>
      </c>
      <c r="G45" t="s">
        <v>332</v>
      </c>
      <c r="I45">
        <v>4</v>
      </c>
      <c r="K45">
        <v>136.1</v>
      </c>
      <c r="L45">
        <v>622</v>
      </c>
      <c r="M45">
        <v>32.9</v>
      </c>
    </row>
    <row r="46" spans="1:13" x14ac:dyDescent="0.25">
      <c r="A46" s="28" t="s">
        <v>156</v>
      </c>
      <c r="B46" s="28" t="s">
        <v>335</v>
      </c>
      <c r="C46" t="s">
        <v>334</v>
      </c>
      <c r="E46" t="s">
        <v>333</v>
      </c>
      <c r="F46" t="s">
        <v>337</v>
      </c>
      <c r="G46" t="s">
        <v>332</v>
      </c>
      <c r="I46">
        <v>5</v>
      </c>
      <c r="K46">
        <v>145.5</v>
      </c>
      <c r="L46">
        <v>650</v>
      </c>
      <c r="M46">
        <v>32.5</v>
      </c>
    </row>
    <row r="47" spans="1:13" x14ac:dyDescent="0.25">
      <c r="A47" s="28" t="s">
        <v>156</v>
      </c>
      <c r="B47" s="28" t="s">
        <v>335</v>
      </c>
      <c r="C47" t="s">
        <v>334</v>
      </c>
      <c r="E47" t="s">
        <v>333</v>
      </c>
      <c r="F47" t="s">
        <v>337</v>
      </c>
      <c r="G47" t="s">
        <v>332</v>
      </c>
      <c r="I47">
        <v>1</v>
      </c>
      <c r="K47">
        <v>138.9</v>
      </c>
      <c r="L47">
        <v>683</v>
      </c>
      <c r="M47">
        <v>32.200000000000003</v>
      </c>
    </row>
    <row r="48" spans="1:13" x14ac:dyDescent="0.25">
      <c r="A48" s="28" t="s">
        <v>156</v>
      </c>
      <c r="B48" s="28" t="s">
        <v>335</v>
      </c>
      <c r="C48" t="s">
        <v>336</v>
      </c>
      <c r="E48" t="s">
        <v>333</v>
      </c>
      <c r="F48" t="s">
        <v>324</v>
      </c>
      <c r="G48" t="s">
        <v>330</v>
      </c>
      <c r="I48">
        <v>2</v>
      </c>
      <c r="J48">
        <v>8.8000000000000007</v>
      </c>
      <c r="K48">
        <v>80.400000000000006</v>
      </c>
      <c r="L48">
        <v>617</v>
      </c>
      <c r="M48">
        <v>27.3</v>
      </c>
    </row>
    <row r="49" spans="1:13" x14ac:dyDescent="0.25">
      <c r="A49" s="28" t="s">
        <v>156</v>
      </c>
      <c r="B49" s="28" t="s">
        <v>335</v>
      </c>
      <c r="C49" t="s">
        <v>336</v>
      </c>
      <c r="E49" t="s">
        <v>333</v>
      </c>
      <c r="F49" t="s">
        <v>324</v>
      </c>
      <c r="G49" t="s">
        <v>330</v>
      </c>
      <c r="I49">
        <v>3</v>
      </c>
      <c r="J49">
        <v>8.73</v>
      </c>
      <c r="K49">
        <v>84.6</v>
      </c>
      <c r="L49">
        <v>598</v>
      </c>
      <c r="M49">
        <v>27.7</v>
      </c>
    </row>
    <row r="50" spans="1:13" x14ac:dyDescent="0.25">
      <c r="A50" s="28" t="s">
        <v>156</v>
      </c>
      <c r="B50" s="28" t="s">
        <v>335</v>
      </c>
      <c r="C50" t="s">
        <v>336</v>
      </c>
      <c r="E50" t="s">
        <v>333</v>
      </c>
      <c r="F50" t="s">
        <v>324</v>
      </c>
      <c r="G50" t="s">
        <v>330</v>
      </c>
      <c r="I50">
        <v>4</v>
      </c>
      <c r="J50">
        <v>8.7200000000000006</v>
      </c>
      <c r="K50">
        <v>90.3</v>
      </c>
      <c r="L50">
        <v>593</v>
      </c>
      <c r="M50">
        <v>27.9</v>
      </c>
    </row>
    <row r="51" spans="1:13" x14ac:dyDescent="0.25">
      <c r="A51" s="28" t="s">
        <v>156</v>
      </c>
      <c r="B51" s="28" t="s">
        <v>335</v>
      </c>
      <c r="C51" t="s">
        <v>336</v>
      </c>
      <c r="E51" t="s">
        <v>333</v>
      </c>
      <c r="F51" t="s">
        <v>324</v>
      </c>
      <c r="G51" t="s">
        <v>330</v>
      </c>
      <c r="I51">
        <v>5</v>
      </c>
      <c r="J51">
        <v>8.74</v>
      </c>
      <c r="K51">
        <v>99.3</v>
      </c>
      <c r="L51">
        <v>585</v>
      </c>
      <c r="M51">
        <v>28</v>
      </c>
    </row>
    <row r="52" spans="1:13" x14ac:dyDescent="0.25">
      <c r="A52" s="28" t="s">
        <v>156</v>
      </c>
      <c r="B52" s="28" t="s">
        <v>335</v>
      </c>
      <c r="C52" t="s">
        <v>336</v>
      </c>
      <c r="E52" t="s">
        <v>333</v>
      </c>
      <c r="F52" t="s">
        <v>324</v>
      </c>
      <c r="G52" t="s">
        <v>330</v>
      </c>
      <c r="I52">
        <v>1</v>
      </c>
      <c r="J52">
        <v>8.75</v>
      </c>
      <c r="K52">
        <v>103.6</v>
      </c>
      <c r="L52">
        <v>603</v>
      </c>
      <c r="M52">
        <v>28.1</v>
      </c>
    </row>
    <row r="53" spans="1:13" x14ac:dyDescent="0.25">
      <c r="A53" s="28" t="s">
        <v>156</v>
      </c>
      <c r="B53" s="28" t="s">
        <v>335</v>
      </c>
      <c r="C53" t="s">
        <v>334</v>
      </c>
      <c r="E53" t="s">
        <v>333</v>
      </c>
      <c r="F53" t="s">
        <v>324</v>
      </c>
      <c r="G53" t="s">
        <v>330</v>
      </c>
      <c r="I53">
        <v>2</v>
      </c>
      <c r="J53">
        <v>11.03</v>
      </c>
      <c r="K53">
        <v>101.12</v>
      </c>
      <c r="L53">
        <v>508</v>
      </c>
      <c r="M53">
        <v>27.4</v>
      </c>
    </row>
    <row r="54" spans="1:13" x14ac:dyDescent="0.25">
      <c r="A54" s="28" t="s">
        <v>156</v>
      </c>
      <c r="B54" s="28" t="s">
        <v>335</v>
      </c>
      <c r="C54" t="s">
        <v>334</v>
      </c>
      <c r="E54" t="s">
        <v>333</v>
      </c>
      <c r="F54" t="s">
        <v>324</v>
      </c>
      <c r="G54" t="s">
        <v>330</v>
      </c>
      <c r="I54">
        <v>3</v>
      </c>
      <c r="J54">
        <v>11.06</v>
      </c>
      <c r="K54">
        <v>104</v>
      </c>
      <c r="L54">
        <v>494</v>
      </c>
      <c r="M54">
        <v>30.2</v>
      </c>
    </row>
    <row r="55" spans="1:13" x14ac:dyDescent="0.25">
      <c r="A55" s="28" t="s">
        <v>156</v>
      </c>
      <c r="B55" s="28" t="s">
        <v>335</v>
      </c>
      <c r="C55" t="s">
        <v>334</v>
      </c>
      <c r="E55" t="s">
        <v>333</v>
      </c>
      <c r="F55" t="s">
        <v>324</v>
      </c>
      <c r="G55" t="s">
        <v>330</v>
      </c>
      <c r="I55">
        <v>4</v>
      </c>
      <c r="J55">
        <v>11.04</v>
      </c>
      <c r="K55">
        <v>110.7</v>
      </c>
      <c r="L55">
        <v>503</v>
      </c>
      <c r="M55">
        <v>29.7</v>
      </c>
    </row>
    <row r="56" spans="1:13" x14ac:dyDescent="0.25">
      <c r="A56" s="28" t="s">
        <v>156</v>
      </c>
      <c r="B56" s="28" t="s">
        <v>335</v>
      </c>
      <c r="C56" t="s">
        <v>334</v>
      </c>
      <c r="E56" t="s">
        <v>333</v>
      </c>
      <c r="F56" t="s">
        <v>324</v>
      </c>
      <c r="G56" t="s">
        <v>330</v>
      </c>
      <c r="I56">
        <v>5</v>
      </c>
      <c r="J56">
        <v>11.02</v>
      </c>
      <c r="K56">
        <v>113</v>
      </c>
      <c r="L56">
        <v>510</v>
      </c>
      <c r="M56">
        <v>29.3</v>
      </c>
    </row>
    <row r="57" spans="1:13" x14ac:dyDescent="0.25">
      <c r="A57" s="28" t="s">
        <v>156</v>
      </c>
      <c r="B57" s="28" t="s">
        <v>335</v>
      </c>
      <c r="C57" t="s">
        <v>334</v>
      </c>
      <c r="E57" t="s">
        <v>333</v>
      </c>
      <c r="F57" t="s">
        <v>324</v>
      </c>
      <c r="G57" t="s">
        <v>330</v>
      </c>
      <c r="I57">
        <v>1</v>
      </c>
      <c r="J57">
        <v>11.05</v>
      </c>
      <c r="K57">
        <v>112.9</v>
      </c>
      <c r="L57">
        <v>509</v>
      </c>
      <c r="M57">
        <v>29.1</v>
      </c>
    </row>
    <row r="58" spans="1:13" x14ac:dyDescent="0.25">
      <c r="A58" s="28" t="s">
        <v>156</v>
      </c>
      <c r="B58" s="28" t="s">
        <v>331</v>
      </c>
      <c r="C58" s="28">
        <v>44203</v>
      </c>
      <c r="D58" s="28"/>
      <c r="E58" t="s">
        <v>333</v>
      </c>
      <c r="F58" t="s">
        <v>324</v>
      </c>
      <c r="G58" t="s">
        <v>330</v>
      </c>
      <c r="I58">
        <v>2</v>
      </c>
      <c r="J58">
        <v>11.36</v>
      </c>
      <c r="K58">
        <v>10.36</v>
      </c>
      <c r="L58">
        <v>478</v>
      </c>
      <c r="M58">
        <v>23.8</v>
      </c>
    </row>
    <row r="59" spans="1:13" x14ac:dyDescent="0.25">
      <c r="A59" s="28" t="s">
        <v>156</v>
      </c>
      <c r="B59" s="28" t="s">
        <v>331</v>
      </c>
      <c r="C59" s="28">
        <v>44203</v>
      </c>
      <c r="D59" s="28"/>
      <c r="E59" t="s">
        <v>333</v>
      </c>
      <c r="F59" t="s">
        <v>324</v>
      </c>
      <c r="G59" t="s">
        <v>330</v>
      </c>
      <c r="I59">
        <v>3</v>
      </c>
      <c r="J59">
        <v>10.47</v>
      </c>
      <c r="K59">
        <v>10.47</v>
      </c>
      <c r="L59">
        <v>452</v>
      </c>
      <c r="M59">
        <v>24</v>
      </c>
    </row>
    <row r="60" spans="1:13" x14ac:dyDescent="0.25">
      <c r="A60" s="28" t="s">
        <v>156</v>
      </c>
      <c r="B60" s="28" t="s">
        <v>331</v>
      </c>
      <c r="C60" s="28">
        <v>44203</v>
      </c>
      <c r="D60" s="28"/>
      <c r="E60" t="s">
        <v>333</v>
      </c>
      <c r="F60" t="s">
        <v>324</v>
      </c>
      <c r="G60" t="s">
        <v>330</v>
      </c>
      <c r="I60">
        <v>4</v>
      </c>
      <c r="J60">
        <v>10.55</v>
      </c>
      <c r="K60">
        <v>10.55</v>
      </c>
      <c r="L60">
        <v>477</v>
      </c>
      <c r="M60">
        <v>24.8</v>
      </c>
    </row>
    <row r="61" spans="1:13" x14ac:dyDescent="0.25">
      <c r="A61" s="28" t="s">
        <v>156</v>
      </c>
      <c r="B61" s="28" t="s">
        <v>331</v>
      </c>
      <c r="C61" s="28">
        <v>44203</v>
      </c>
      <c r="D61" s="28"/>
      <c r="E61" t="s">
        <v>333</v>
      </c>
      <c r="F61" t="s">
        <v>324</v>
      </c>
      <c r="G61" t="s">
        <v>330</v>
      </c>
      <c r="I61">
        <v>1</v>
      </c>
      <c r="J61">
        <v>10.75</v>
      </c>
      <c r="K61">
        <v>10.75</v>
      </c>
      <c r="L61">
        <v>430</v>
      </c>
      <c r="M61">
        <v>24.3</v>
      </c>
    </row>
    <row r="62" spans="1:13" x14ac:dyDescent="0.25">
      <c r="A62" s="28" t="s">
        <v>156</v>
      </c>
      <c r="B62" s="28" t="s">
        <v>331</v>
      </c>
      <c r="C62" s="28">
        <v>44203</v>
      </c>
      <c r="D62" s="28"/>
      <c r="E62" t="s">
        <v>333</v>
      </c>
      <c r="F62" t="s">
        <v>324</v>
      </c>
      <c r="G62" t="s">
        <v>330</v>
      </c>
      <c r="I62">
        <v>2</v>
      </c>
      <c r="J62">
        <v>11.03</v>
      </c>
      <c r="K62">
        <v>126.6</v>
      </c>
      <c r="L62">
        <v>488</v>
      </c>
      <c r="M62">
        <v>24.6</v>
      </c>
    </row>
    <row r="63" spans="1:13" x14ac:dyDescent="0.25">
      <c r="A63" s="28" t="s">
        <v>156</v>
      </c>
      <c r="B63" s="28" t="s">
        <v>331</v>
      </c>
      <c r="C63" s="28">
        <v>44203</v>
      </c>
      <c r="D63" s="28"/>
      <c r="E63" t="s">
        <v>333</v>
      </c>
      <c r="F63" t="s">
        <v>324</v>
      </c>
      <c r="G63" t="s">
        <v>330</v>
      </c>
      <c r="I63">
        <v>3</v>
      </c>
      <c r="J63">
        <v>11.03</v>
      </c>
      <c r="K63">
        <v>80.599999999999994</v>
      </c>
      <c r="L63">
        <v>486</v>
      </c>
      <c r="M63">
        <v>24.8</v>
      </c>
    </row>
    <row r="64" spans="1:13" x14ac:dyDescent="0.25">
      <c r="A64" s="28" t="s">
        <v>156</v>
      </c>
      <c r="B64" s="28" t="s">
        <v>331</v>
      </c>
      <c r="C64" s="28">
        <v>44203</v>
      </c>
      <c r="D64" s="28"/>
      <c r="E64" t="s">
        <v>333</v>
      </c>
      <c r="F64" t="s">
        <v>324</v>
      </c>
      <c r="G64" t="s">
        <v>330</v>
      </c>
      <c r="I64">
        <v>4</v>
      </c>
      <c r="J64">
        <v>11.02</v>
      </c>
      <c r="K64">
        <v>80.599999999999994</v>
      </c>
      <c r="L64">
        <v>493</v>
      </c>
      <c r="M64">
        <v>24.9</v>
      </c>
    </row>
    <row r="65" spans="1:15" x14ac:dyDescent="0.25">
      <c r="A65" s="28" t="s">
        <v>156</v>
      </c>
      <c r="B65" s="28" t="s">
        <v>331</v>
      </c>
      <c r="C65" s="28">
        <v>44203</v>
      </c>
      <c r="D65" s="28"/>
      <c r="E65" t="s">
        <v>333</v>
      </c>
      <c r="F65" t="s">
        <v>324</v>
      </c>
      <c r="G65" t="s">
        <v>330</v>
      </c>
      <c r="I65">
        <v>1</v>
      </c>
      <c r="J65">
        <v>11.01</v>
      </c>
      <c r="K65">
        <v>74.2</v>
      </c>
      <c r="L65">
        <v>495</v>
      </c>
      <c r="M65">
        <v>25</v>
      </c>
    </row>
    <row r="66" spans="1:15" x14ac:dyDescent="0.25">
      <c r="A66" s="28" t="s">
        <v>156</v>
      </c>
      <c r="B66" s="28" t="s">
        <v>331</v>
      </c>
      <c r="C66" s="28">
        <v>44203</v>
      </c>
      <c r="D66" s="28"/>
      <c r="E66" t="s">
        <v>333</v>
      </c>
      <c r="F66" t="s">
        <v>324</v>
      </c>
      <c r="G66" t="s">
        <v>323</v>
      </c>
      <c r="I66">
        <v>2</v>
      </c>
      <c r="J66">
        <v>11.6</v>
      </c>
      <c r="K66">
        <v>106.6</v>
      </c>
      <c r="L66">
        <v>1035</v>
      </c>
      <c r="M66">
        <v>24</v>
      </c>
    </row>
    <row r="67" spans="1:15" x14ac:dyDescent="0.25">
      <c r="A67" s="28" t="s">
        <v>156</v>
      </c>
      <c r="B67" s="28" t="s">
        <v>331</v>
      </c>
      <c r="C67" s="28">
        <v>44203</v>
      </c>
      <c r="D67" s="28"/>
      <c r="E67" t="s">
        <v>333</v>
      </c>
      <c r="F67" t="s">
        <v>324</v>
      </c>
      <c r="G67" t="s">
        <v>323</v>
      </c>
      <c r="I67">
        <v>3</v>
      </c>
      <c r="J67">
        <v>11.13</v>
      </c>
      <c r="K67">
        <v>97.1</v>
      </c>
      <c r="L67">
        <v>1275</v>
      </c>
      <c r="M67">
        <v>24.1</v>
      </c>
    </row>
    <row r="68" spans="1:15" x14ac:dyDescent="0.25">
      <c r="A68" s="28" t="s">
        <v>156</v>
      </c>
      <c r="B68" s="28" t="s">
        <v>331</v>
      </c>
      <c r="C68" s="28">
        <v>44203</v>
      </c>
      <c r="D68" s="28"/>
      <c r="E68" t="s">
        <v>333</v>
      </c>
      <c r="F68" t="s">
        <v>324</v>
      </c>
      <c r="G68" t="s">
        <v>323</v>
      </c>
      <c r="I68">
        <v>4</v>
      </c>
      <c r="J68">
        <v>11.13</v>
      </c>
      <c r="K68">
        <v>88.3</v>
      </c>
      <c r="L68">
        <v>1320</v>
      </c>
      <c r="M68">
        <v>24.3</v>
      </c>
    </row>
    <row r="69" spans="1:15" x14ac:dyDescent="0.25">
      <c r="A69" s="28" t="s">
        <v>156</v>
      </c>
      <c r="B69" s="28" t="s">
        <v>331</v>
      </c>
      <c r="C69" s="28">
        <v>44203</v>
      </c>
      <c r="D69" s="28"/>
      <c r="E69" t="s">
        <v>333</v>
      </c>
      <c r="F69" t="s">
        <v>324</v>
      </c>
      <c r="G69" t="s">
        <v>323</v>
      </c>
      <c r="I69">
        <v>1</v>
      </c>
      <c r="J69">
        <v>11.14</v>
      </c>
      <c r="K69">
        <v>75.599999999999994</v>
      </c>
      <c r="L69">
        <v>1085</v>
      </c>
      <c r="M69">
        <v>24.5</v>
      </c>
    </row>
    <row r="70" spans="1:15" x14ac:dyDescent="0.25">
      <c r="A70" t="s">
        <v>185</v>
      </c>
      <c r="B70" s="28" t="s">
        <v>34</v>
      </c>
      <c r="C70" t="s">
        <v>329</v>
      </c>
      <c r="D70">
        <v>3</v>
      </c>
      <c r="E70" t="s">
        <v>32</v>
      </c>
      <c r="F70" t="s">
        <v>325</v>
      </c>
      <c r="G70" t="s">
        <v>323</v>
      </c>
      <c r="I70">
        <v>2</v>
      </c>
      <c r="J70">
        <v>5.33</v>
      </c>
      <c r="L70">
        <v>625</v>
      </c>
      <c r="N70">
        <v>0.3</v>
      </c>
      <c r="O70">
        <v>403</v>
      </c>
    </row>
    <row r="71" spans="1:15" x14ac:dyDescent="0.25">
      <c r="A71" t="s">
        <v>185</v>
      </c>
      <c r="B71" s="28" t="s">
        <v>34</v>
      </c>
      <c r="C71" t="s">
        <v>329</v>
      </c>
      <c r="D71">
        <v>3</v>
      </c>
      <c r="E71" t="s">
        <v>32</v>
      </c>
      <c r="F71" t="s">
        <v>325</v>
      </c>
      <c r="G71" t="s">
        <v>323</v>
      </c>
      <c r="I71">
        <v>3</v>
      </c>
      <c r="J71">
        <v>5.43</v>
      </c>
      <c r="L71">
        <v>624</v>
      </c>
      <c r="N71">
        <v>0.3</v>
      </c>
      <c r="O71">
        <v>403</v>
      </c>
    </row>
    <row r="72" spans="1:15" x14ac:dyDescent="0.25">
      <c r="A72" t="s">
        <v>185</v>
      </c>
      <c r="B72" s="28" t="s">
        <v>34</v>
      </c>
      <c r="C72" t="s">
        <v>329</v>
      </c>
      <c r="D72">
        <v>3</v>
      </c>
      <c r="E72" t="s">
        <v>32</v>
      </c>
      <c r="F72" t="s">
        <v>325</v>
      </c>
      <c r="G72" t="s">
        <v>323</v>
      </c>
      <c r="I72">
        <v>4</v>
      </c>
      <c r="J72">
        <v>5.57</v>
      </c>
      <c r="L72">
        <v>622</v>
      </c>
      <c r="N72">
        <v>0.3</v>
      </c>
      <c r="O72">
        <v>409.5</v>
      </c>
    </row>
    <row r="73" spans="1:15" x14ac:dyDescent="0.25">
      <c r="A73" t="s">
        <v>185</v>
      </c>
      <c r="B73" s="28" t="s">
        <v>34</v>
      </c>
      <c r="C73" t="s">
        <v>329</v>
      </c>
      <c r="D73">
        <v>3</v>
      </c>
      <c r="E73" t="s">
        <v>32</v>
      </c>
      <c r="F73" t="s">
        <v>325</v>
      </c>
      <c r="G73" t="s">
        <v>323</v>
      </c>
      <c r="I73">
        <v>1</v>
      </c>
      <c r="J73">
        <v>5.5</v>
      </c>
      <c r="L73">
        <v>626</v>
      </c>
      <c r="N73">
        <v>0.3</v>
      </c>
      <c r="O73">
        <v>409.5</v>
      </c>
    </row>
    <row r="74" spans="1:15" x14ac:dyDescent="0.25">
      <c r="A74" t="s">
        <v>185</v>
      </c>
      <c r="B74" s="28" t="s">
        <v>34</v>
      </c>
      <c r="C74" t="s">
        <v>329</v>
      </c>
      <c r="D74">
        <v>3</v>
      </c>
      <c r="E74" t="s">
        <v>32</v>
      </c>
      <c r="F74" t="s">
        <v>325</v>
      </c>
      <c r="G74" t="s">
        <v>321</v>
      </c>
      <c r="I74">
        <v>2</v>
      </c>
      <c r="J74">
        <v>5.88</v>
      </c>
      <c r="L74">
        <v>577</v>
      </c>
      <c r="N74">
        <v>0.28000000000000003</v>
      </c>
      <c r="O74">
        <v>370.5</v>
      </c>
    </row>
    <row r="75" spans="1:15" x14ac:dyDescent="0.25">
      <c r="A75" t="s">
        <v>185</v>
      </c>
      <c r="B75" s="28" t="s">
        <v>34</v>
      </c>
      <c r="C75" t="s">
        <v>329</v>
      </c>
      <c r="D75">
        <v>3</v>
      </c>
      <c r="E75" t="s">
        <v>32</v>
      </c>
      <c r="F75" t="s">
        <v>325</v>
      </c>
      <c r="G75" t="s">
        <v>321</v>
      </c>
      <c r="I75">
        <v>3</v>
      </c>
      <c r="J75">
        <v>5.95</v>
      </c>
      <c r="L75">
        <v>577</v>
      </c>
      <c r="N75">
        <v>0.28000000000000003</v>
      </c>
      <c r="O75">
        <v>570.5</v>
      </c>
    </row>
    <row r="76" spans="1:15" x14ac:dyDescent="0.25">
      <c r="A76" t="s">
        <v>185</v>
      </c>
      <c r="B76" s="28" t="s">
        <v>34</v>
      </c>
      <c r="C76" t="s">
        <v>329</v>
      </c>
      <c r="D76">
        <v>3</v>
      </c>
      <c r="E76" t="s">
        <v>32</v>
      </c>
      <c r="F76" t="s">
        <v>325</v>
      </c>
      <c r="G76" t="s">
        <v>321</v>
      </c>
      <c r="I76">
        <v>4</v>
      </c>
      <c r="J76">
        <v>6.12</v>
      </c>
      <c r="L76">
        <v>577</v>
      </c>
      <c r="N76">
        <v>0.28000000000000003</v>
      </c>
      <c r="O76">
        <v>377</v>
      </c>
    </row>
    <row r="77" spans="1:15" x14ac:dyDescent="0.25">
      <c r="A77" t="s">
        <v>185</v>
      </c>
      <c r="B77" s="28" t="s">
        <v>34</v>
      </c>
      <c r="C77" t="s">
        <v>329</v>
      </c>
      <c r="D77">
        <v>3</v>
      </c>
      <c r="E77" t="s">
        <v>32</v>
      </c>
      <c r="F77" t="s">
        <v>325</v>
      </c>
      <c r="G77" t="s">
        <v>321</v>
      </c>
      <c r="I77">
        <v>1</v>
      </c>
      <c r="J77">
        <v>6.21</v>
      </c>
      <c r="L77">
        <v>579</v>
      </c>
      <c r="N77">
        <v>0.28000000000000003</v>
      </c>
      <c r="O77">
        <v>377</v>
      </c>
    </row>
    <row r="78" spans="1:15" x14ac:dyDescent="0.25">
      <c r="A78" t="s">
        <v>185</v>
      </c>
      <c r="B78" s="28" t="s">
        <v>34</v>
      </c>
      <c r="C78" t="s">
        <v>328</v>
      </c>
      <c r="D78">
        <v>3</v>
      </c>
      <c r="E78" t="s">
        <v>32</v>
      </c>
      <c r="F78" t="s">
        <v>325</v>
      </c>
      <c r="G78" t="s">
        <v>323</v>
      </c>
      <c r="I78">
        <v>2</v>
      </c>
      <c r="J78">
        <v>6.25</v>
      </c>
      <c r="L78">
        <v>673</v>
      </c>
      <c r="N78">
        <v>0.28999999999999998</v>
      </c>
      <c r="O78">
        <v>396.5</v>
      </c>
    </row>
    <row r="79" spans="1:15" x14ac:dyDescent="0.25">
      <c r="A79" t="s">
        <v>185</v>
      </c>
      <c r="B79" s="28" t="s">
        <v>34</v>
      </c>
      <c r="C79" t="s">
        <v>328</v>
      </c>
      <c r="D79">
        <v>3</v>
      </c>
      <c r="E79" t="s">
        <v>32</v>
      </c>
      <c r="F79" t="s">
        <v>325</v>
      </c>
      <c r="G79" t="s">
        <v>323</v>
      </c>
      <c r="I79">
        <v>3</v>
      </c>
      <c r="J79">
        <v>6.27</v>
      </c>
      <c r="L79">
        <v>652</v>
      </c>
      <c r="N79">
        <v>0.28999999999999998</v>
      </c>
      <c r="O79">
        <v>390.5</v>
      </c>
    </row>
    <row r="80" spans="1:15" x14ac:dyDescent="0.25">
      <c r="A80" t="s">
        <v>185</v>
      </c>
      <c r="B80" s="28" t="s">
        <v>34</v>
      </c>
      <c r="C80" t="s">
        <v>328</v>
      </c>
      <c r="D80">
        <v>3</v>
      </c>
      <c r="E80" t="s">
        <v>32</v>
      </c>
      <c r="F80" t="s">
        <v>325</v>
      </c>
      <c r="G80" t="s">
        <v>323</v>
      </c>
      <c r="I80">
        <v>4</v>
      </c>
      <c r="J80">
        <v>6.3</v>
      </c>
      <c r="L80">
        <v>634</v>
      </c>
      <c r="N80">
        <v>0.28999999999999998</v>
      </c>
      <c r="O80">
        <v>390</v>
      </c>
    </row>
    <row r="81" spans="1:15" x14ac:dyDescent="0.25">
      <c r="A81" t="s">
        <v>185</v>
      </c>
      <c r="B81" s="28" t="s">
        <v>34</v>
      </c>
      <c r="C81" t="s">
        <v>328</v>
      </c>
      <c r="D81">
        <v>3</v>
      </c>
      <c r="E81" t="s">
        <v>32</v>
      </c>
      <c r="F81" t="s">
        <v>325</v>
      </c>
      <c r="G81" t="s">
        <v>323</v>
      </c>
      <c r="I81">
        <v>1</v>
      </c>
      <c r="J81">
        <v>6.37</v>
      </c>
      <c r="L81">
        <v>657</v>
      </c>
      <c r="N81">
        <v>0.28999999999999998</v>
      </c>
      <c r="O81">
        <v>390</v>
      </c>
    </row>
    <row r="82" spans="1:15" x14ac:dyDescent="0.25">
      <c r="A82" t="s">
        <v>185</v>
      </c>
      <c r="B82" s="28" t="s">
        <v>34</v>
      </c>
      <c r="C82" t="s">
        <v>328</v>
      </c>
      <c r="D82">
        <v>3</v>
      </c>
      <c r="E82" t="s">
        <v>32</v>
      </c>
      <c r="F82" t="s">
        <v>325</v>
      </c>
      <c r="G82" t="s">
        <v>321</v>
      </c>
      <c r="I82">
        <v>2</v>
      </c>
      <c r="J82">
        <v>5.89</v>
      </c>
      <c r="L82">
        <v>906</v>
      </c>
      <c r="N82">
        <v>0.41</v>
      </c>
      <c r="O82">
        <v>552.5</v>
      </c>
    </row>
    <row r="83" spans="1:15" x14ac:dyDescent="0.25">
      <c r="A83" t="s">
        <v>185</v>
      </c>
      <c r="B83" s="28" t="s">
        <v>34</v>
      </c>
      <c r="C83" t="s">
        <v>328</v>
      </c>
      <c r="D83">
        <v>3</v>
      </c>
      <c r="E83" t="s">
        <v>32</v>
      </c>
      <c r="F83" t="s">
        <v>325</v>
      </c>
      <c r="G83" t="s">
        <v>321</v>
      </c>
      <c r="I83">
        <v>3</v>
      </c>
      <c r="J83">
        <v>5.93</v>
      </c>
      <c r="L83">
        <v>947</v>
      </c>
      <c r="N83">
        <v>0.41</v>
      </c>
      <c r="O83">
        <v>522.5</v>
      </c>
    </row>
    <row r="84" spans="1:15" x14ac:dyDescent="0.25">
      <c r="A84" t="s">
        <v>185</v>
      </c>
      <c r="B84" s="28" t="s">
        <v>34</v>
      </c>
      <c r="C84" t="s">
        <v>328</v>
      </c>
      <c r="D84">
        <v>3</v>
      </c>
      <c r="E84" t="s">
        <v>32</v>
      </c>
      <c r="F84" t="s">
        <v>325</v>
      </c>
      <c r="G84" t="s">
        <v>321</v>
      </c>
      <c r="I84">
        <v>4</v>
      </c>
      <c r="J84">
        <v>5.97</v>
      </c>
      <c r="L84">
        <v>949</v>
      </c>
      <c r="N84">
        <v>0.41</v>
      </c>
      <c r="O84">
        <v>552.5</v>
      </c>
    </row>
    <row r="85" spans="1:15" x14ac:dyDescent="0.25">
      <c r="A85" t="s">
        <v>185</v>
      </c>
      <c r="B85" s="28" t="s">
        <v>34</v>
      </c>
      <c r="C85" t="s">
        <v>328</v>
      </c>
      <c r="D85">
        <v>3</v>
      </c>
      <c r="E85" t="s">
        <v>32</v>
      </c>
      <c r="F85" t="s">
        <v>325</v>
      </c>
      <c r="G85" t="s">
        <v>321</v>
      </c>
      <c r="I85" s="21">
        <v>1</v>
      </c>
      <c r="J85">
        <v>5.98</v>
      </c>
      <c r="L85">
        <v>962</v>
      </c>
      <c r="N85">
        <v>0.42</v>
      </c>
      <c r="O85">
        <v>559</v>
      </c>
    </row>
    <row r="86" spans="1:15" x14ac:dyDescent="0.25">
      <c r="A86" s="21" t="s">
        <v>185</v>
      </c>
      <c r="B86" s="29" t="s">
        <v>34</v>
      </c>
      <c r="C86" s="21" t="s">
        <v>327</v>
      </c>
      <c r="D86" s="21">
        <v>3</v>
      </c>
      <c r="E86" s="21" t="s">
        <v>32</v>
      </c>
      <c r="F86" s="21" t="s">
        <v>325</v>
      </c>
      <c r="G86" s="21" t="s">
        <v>323</v>
      </c>
      <c r="I86">
        <v>2</v>
      </c>
      <c r="J86" s="21">
        <v>5.96</v>
      </c>
      <c r="K86" s="21"/>
      <c r="L86" s="21">
        <v>842</v>
      </c>
      <c r="M86" s="21"/>
      <c r="N86" s="21">
        <v>0.36</v>
      </c>
      <c r="O86" s="21">
        <v>586</v>
      </c>
    </row>
    <row r="87" spans="1:15" x14ac:dyDescent="0.25">
      <c r="A87" t="s">
        <v>185</v>
      </c>
      <c r="B87" s="28" t="s">
        <v>34</v>
      </c>
      <c r="C87" t="s">
        <v>327</v>
      </c>
      <c r="D87">
        <v>3</v>
      </c>
      <c r="E87" t="s">
        <v>32</v>
      </c>
      <c r="F87" t="s">
        <v>325</v>
      </c>
      <c r="G87" t="s">
        <v>323</v>
      </c>
      <c r="I87">
        <v>3</v>
      </c>
      <c r="J87">
        <v>6.09</v>
      </c>
      <c r="L87">
        <v>860</v>
      </c>
      <c r="N87">
        <v>0.37</v>
      </c>
      <c r="O87">
        <v>494</v>
      </c>
    </row>
    <row r="88" spans="1:15" x14ac:dyDescent="0.25">
      <c r="A88" t="s">
        <v>185</v>
      </c>
      <c r="B88" s="28" t="s">
        <v>34</v>
      </c>
      <c r="C88" t="s">
        <v>327</v>
      </c>
      <c r="D88">
        <v>3</v>
      </c>
      <c r="E88" t="s">
        <v>32</v>
      </c>
      <c r="F88" t="s">
        <v>325</v>
      </c>
      <c r="G88" t="s">
        <v>323</v>
      </c>
      <c r="I88">
        <v>4</v>
      </c>
      <c r="J88">
        <v>6.13</v>
      </c>
      <c r="L88">
        <v>842</v>
      </c>
      <c r="N88">
        <v>0.37</v>
      </c>
      <c r="O88">
        <v>494</v>
      </c>
    </row>
    <row r="89" spans="1:15" x14ac:dyDescent="0.25">
      <c r="A89" t="s">
        <v>185</v>
      </c>
      <c r="B89" s="28" t="s">
        <v>34</v>
      </c>
      <c r="C89" t="s">
        <v>327</v>
      </c>
      <c r="D89">
        <v>3</v>
      </c>
      <c r="E89" t="s">
        <v>32</v>
      </c>
      <c r="F89" t="s">
        <v>325</v>
      </c>
      <c r="G89" t="s">
        <v>323</v>
      </c>
      <c r="I89">
        <v>5</v>
      </c>
      <c r="J89">
        <v>7.31</v>
      </c>
      <c r="L89">
        <v>864</v>
      </c>
      <c r="N89">
        <v>0.63</v>
      </c>
      <c r="O89">
        <v>487.5</v>
      </c>
    </row>
    <row r="90" spans="1:15" x14ac:dyDescent="0.25">
      <c r="A90" t="s">
        <v>185</v>
      </c>
      <c r="B90" s="28" t="s">
        <v>34</v>
      </c>
      <c r="C90" t="s">
        <v>327</v>
      </c>
      <c r="D90">
        <v>3</v>
      </c>
      <c r="E90" t="s">
        <v>32</v>
      </c>
      <c r="F90" t="s">
        <v>325</v>
      </c>
      <c r="G90" t="s">
        <v>323</v>
      </c>
      <c r="I90">
        <v>1</v>
      </c>
      <c r="J90">
        <v>6.29</v>
      </c>
      <c r="L90">
        <v>864</v>
      </c>
      <c r="N90">
        <v>0.63</v>
      </c>
      <c r="O90">
        <v>487.5</v>
      </c>
    </row>
    <row r="91" spans="1:15" x14ac:dyDescent="0.25">
      <c r="A91" t="s">
        <v>185</v>
      </c>
      <c r="B91" s="28" t="s">
        <v>34</v>
      </c>
      <c r="C91" t="s">
        <v>327</v>
      </c>
      <c r="D91">
        <v>3</v>
      </c>
      <c r="E91" t="s">
        <v>32</v>
      </c>
      <c r="F91" t="s">
        <v>325</v>
      </c>
      <c r="G91" t="s">
        <v>321</v>
      </c>
      <c r="I91">
        <v>2</v>
      </c>
      <c r="J91">
        <v>6.54</v>
      </c>
      <c r="L91">
        <v>698</v>
      </c>
      <c r="N91">
        <v>0.3</v>
      </c>
      <c r="O91">
        <v>409.5</v>
      </c>
    </row>
    <row r="92" spans="1:15" x14ac:dyDescent="0.25">
      <c r="A92" t="s">
        <v>185</v>
      </c>
      <c r="B92" s="28" t="s">
        <v>34</v>
      </c>
      <c r="C92" t="s">
        <v>327</v>
      </c>
      <c r="D92">
        <v>3</v>
      </c>
      <c r="E92" t="s">
        <v>32</v>
      </c>
      <c r="F92" t="s">
        <v>325</v>
      </c>
      <c r="G92" t="s">
        <v>321</v>
      </c>
      <c r="I92">
        <v>3</v>
      </c>
      <c r="J92">
        <v>5.98</v>
      </c>
      <c r="L92">
        <v>699</v>
      </c>
      <c r="N92">
        <v>0.3</v>
      </c>
      <c r="O92">
        <v>409.5</v>
      </c>
    </row>
    <row r="93" spans="1:15" x14ac:dyDescent="0.25">
      <c r="A93" t="s">
        <v>185</v>
      </c>
      <c r="B93" s="28" t="s">
        <v>34</v>
      </c>
      <c r="C93" t="s">
        <v>327</v>
      </c>
      <c r="D93">
        <v>3</v>
      </c>
      <c r="E93" t="s">
        <v>32</v>
      </c>
      <c r="F93" t="s">
        <v>325</v>
      </c>
      <c r="G93" t="s">
        <v>321</v>
      </c>
      <c r="I93">
        <v>4</v>
      </c>
      <c r="J93">
        <v>6</v>
      </c>
      <c r="L93">
        <v>682</v>
      </c>
      <c r="N93">
        <v>0.3</v>
      </c>
      <c r="O93">
        <v>409.5</v>
      </c>
    </row>
    <row r="94" spans="1:15" x14ac:dyDescent="0.25">
      <c r="A94" t="s">
        <v>185</v>
      </c>
      <c r="B94" s="28" t="s">
        <v>34</v>
      </c>
      <c r="C94" t="s">
        <v>327</v>
      </c>
      <c r="D94">
        <v>3</v>
      </c>
      <c r="E94" t="s">
        <v>32</v>
      </c>
      <c r="F94" t="s">
        <v>325</v>
      </c>
      <c r="G94" t="s">
        <v>321</v>
      </c>
      <c r="I94">
        <v>1</v>
      </c>
      <c r="J94">
        <v>6.04</v>
      </c>
      <c r="L94">
        <v>664</v>
      </c>
      <c r="N94">
        <v>0.3</v>
      </c>
      <c r="O94">
        <v>409.5</v>
      </c>
    </row>
    <row r="95" spans="1:15" x14ac:dyDescent="0.25">
      <c r="A95" t="s">
        <v>185</v>
      </c>
      <c r="B95" s="28" t="s">
        <v>34</v>
      </c>
      <c r="C95" t="s">
        <v>327</v>
      </c>
      <c r="D95">
        <v>3</v>
      </c>
      <c r="E95" t="s">
        <v>32</v>
      </c>
      <c r="F95" t="s">
        <v>325</v>
      </c>
      <c r="G95" t="s">
        <v>323</v>
      </c>
      <c r="I95">
        <v>2</v>
      </c>
      <c r="J95">
        <v>5.62</v>
      </c>
      <c r="L95">
        <v>627</v>
      </c>
      <c r="N95">
        <v>0.28999999999999998</v>
      </c>
      <c r="O95">
        <v>396.5</v>
      </c>
    </row>
    <row r="96" spans="1:15" x14ac:dyDescent="0.25">
      <c r="A96" t="s">
        <v>185</v>
      </c>
      <c r="B96" s="28" t="s">
        <v>34</v>
      </c>
      <c r="C96" t="s">
        <v>327</v>
      </c>
      <c r="D96">
        <v>3</v>
      </c>
      <c r="E96" t="s">
        <v>32</v>
      </c>
      <c r="F96" t="s">
        <v>325</v>
      </c>
      <c r="G96" t="s">
        <v>323</v>
      </c>
      <c r="I96">
        <v>3</v>
      </c>
      <c r="J96">
        <v>5.88</v>
      </c>
      <c r="L96">
        <v>682</v>
      </c>
      <c r="N96">
        <v>0.28999999999999998</v>
      </c>
      <c r="O96">
        <v>396.5</v>
      </c>
    </row>
    <row r="97" spans="1:15" x14ac:dyDescent="0.25">
      <c r="A97" t="s">
        <v>185</v>
      </c>
      <c r="B97" s="28" t="s">
        <v>34</v>
      </c>
      <c r="C97" t="s">
        <v>327</v>
      </c>
      <c r="D97">
        <v>3</v>
      </c>
      <c r="E97" t="s">
        <v>32</v>
      </c>
      <c r="F97" t="s">
        <v>325</v>
      </c>
      <c r="G97" t="s">
        <v>323</v>
      </c>
      <c r="I97">
        <v>4</v>
      </c>
      <c r="J97">
        <v>5.95</v>
      </c>
      <c r="L97">
        <v>681</v>
      </c>
      <c r="N97">
        <v>0.28999999999999998</v>
      </c>
      <c r="O97">
        <v>396.5</v>
      </c>
    </row>
    <row r="98" spans="1:15" x14ac:dyDescent="0.25">
      <c r="A98" t="s">
        <v>185</v>
      </c>
      <c r="B98" s="28" t="s">
        <v>34</v>
      </c>
      <c r="C98" t="s">
        <v>327</v>
      </c>
      <c r="D98">
        <v>3</v>
      </c>
      <c r="E98" t="s">
        <v>32</v>
      </c>
      <c r="F98" t="s">
        <v>325</v>
      </c>
      <c r="G98" t="s">
        <v>323</v>
      </c>
      <c r="I98">
        <v>1</v>
      </c>
      <c r="J98">
        <v>6</v>
      </c>
      <c r="L98">
        <v>697</v>
      </c>
      <c r="N98">
        <v>0.28999999999999998</v>
      </c>
      <c r="O98">
        <v>396.5</v>
      </c>
    </row>
    <row r="99" spans="1:15" x14ac:dyDescent="0.25">
      <c r="A99" t="s">
        <v>185</v>
      </c>
      <c r="B99" s="28" t="s">
        <v>34</v>
      </c>
      <c r="C99" t="s">
        <v>329</v>
      </c>
      <c r="D99">
        <v>3</v>
      </c>
      <c r="E99" t="s">
        <v>32</v>
      </c>
      <c r="F99" t="s">
        <v>326</v>
      </c>
      <c r="G99" t="s">
        <v>321</v>
      </c>
      <c r="I99">
        <v>2</v>
      </c>
      <c r="J99">
        <v>6.04</v>
      </c>
      <c r="L99">
        <v>5704</v>
      </c>
      <c r="N99">
        <v>3.34</v>
      </c>
      <c r="O99" s="21">
        <v>3833</v>
      </c>
    </row>
    <row r="100" spans="1:15" x14ac:dyDescent="0.25">
      <c r="A100" t="s">
        <v>185</v>
      </c>
      <c r="B100" s="28" t="s">
        <v>34</v>
      </c>
      <c r="C100" t="s">
        <v>329</v>
      </c>
      <c r="D100">
        <v>3</v>
      </c>
      <c r="E100" t="s">
        <v>32</v>
      </c>
      <c r="F100" t="s">
        <v>326</v>
      </c>
      <c r="G100" t="s">
        <v>321</v>
      </c>
      <c r="I100">
        <v>3</v>
      </c>
      <c r="J100">
        <v>6.23</v>
      </c>
      <c r="L100">
        <v>4795</v>
      </c>
      <c r="N100">
        <v>2.5</v>
      </c>
      <c r="O100">
        <v>3120</v>
      </c>
    </row>
    <row r="101" spans="1:15" x14ac:dyDescent="0.25">
      <c r="A101" t="s">
        <v>185</v>
      </c>
      <c r="B101" s="28" t="s">
        <v>34</v>
      </c>
      <c r="C101" t="s">
        <v>329</v>
      </c>
      <c r="D101">
        <v>3</v>
      </c>
      <c r="E101" t="s">
        <v>32</v>
      </c>
      <c r="F101" t="s">
        <v>326</v>
      </c>
      <c r="G101" t="s">
        <v>321</v>
      </c>
      <c r="I101">
        <v>4</v>
      </c>
      <c r="J101">
        <v>6.32</v>
      </c>
      <c r="L101">
        <v>4295</v>
      </c>
      <c r="N101">
        <v>2.14</v>
      </c>
      <c r="O101">
        <v>2736</v>
      </c>
    </row>
    <row r="102" spans="1:15" x14ac:dyDescent="0.25">
      <c r="A102" t="s">
        <v>185</v>
      </c>
      <c r="B102" s="28" t="s">
        <v>34</v>
      </c>
      <c r="C102" t="s">
        <v>329</v>
      </c>
      <c r="D102">
        <v>3</v>
      </c>
      <c r="E102" t="s">
        <v>32</v>
      </c>
      <c r="F102" t="s">
        <v>326</v>
      </c>
      <c r="G102" t="s">
        <v>321</v>
      </c>
      <c r="I102">
        <v>1</v>
      </c>
      <c r="J102">
        <v>6.14</v>
      </c>
      <c r="L102">
        <v>3668</v>
      </c>
      <c r="N102">
        <v>1.95</v>
      </c>
      <c r="O102">
        <v>2366</v>
      </c>
    </row>
    <row r="103" spans="1:15" x14ac:dyDescent="0.25">
      <c r="A103" t="s">
        <v>185</v>
      </c>
      <c r="B103" s="28" t="s">
        <v>34</v>
      </c>
      <c r="C103" t="s">
        <v>329</v>
      </c>
      <c r="D103">
        <v>3</v>
      </c>
      <c r="E103" t="s">
        <v>32</v>
      </c>
      <c r="F103" t="s">
        <v>326</v>
      </c>
      <c r="G103" t="s">
        <v>323</v>
      </c>
      <c r="I103">
        <v>2</v>
      </c>
      <c r="J103">
        <v>5.47</v>
      </c>
      <c r="L103">
        <v>4430</v>
      </c>
      <c r="N103">
        <v>2.39</v>
      </c>
      <c r="O103">
        <v>2756</v>
      </c>
    </row>
    <row r="104" spans="1:15" x14ac:dyDescent="0.25">
      <c r="A104" t="s">
        <v>185</v>
      </c>
      <c r="B104" s="28" t="s">
        <v>34</v>
      </c>
      <c r="C104" t="s">
        <v>329</v>
      </c>
      <c r="D104">
        <v>3</v>
      </c>
      <c r="E104" t="s">
        <v>32</v>
      </c>
      <c r="F104" t="s">
        <v>326</v>
      </c>
      <c r="G104" t="s">
        <v>323</v>
      </c>
      <c r="I104">
        <v>3</v>
      </c>
      <c r="J104">
        <v>5.52</v>
      </c>
      <c r="L104">
        <v>4627</v>
      </c>
      <c r="N104">
        <v>2.4500000000000002</v>
      </c>
      <c r="O104">
        <v>2977</v>
      </c>
    </row>
    <row r="105" spans="1:15" x14ac:dyDescent="0.25">
      <c r="A105" t="s">
        <v>185</v>
      </c>
      <c r="B105" s="28" t="s">
        <v>34</v>
      </c>
      <c r="C105" t="s">
        <v>329</v>
      </c>
      <c r="D105">
        <v>3</v>
      </c>
      <c r="E105" t="s">
        <v>32</v>
      </c>
      <c r="F105" t="s">
        <v>326</v>
      </c>
      <c r="G105" t="s">
        <v>323</v>
      </c>
      <c r="I105">
        <v>4</v>
      </c>
      <c r="J105">
        <v>5.53</v>
      </c>
      <c r="L105">
        <v>4558</v>
      </c>
      <c r="N105">
        <v>2.35</v>
      </c>
      <c r="O105">
        <v>2865</v>
      </c>
    </row>
    <row r="106" spans="1:15" x14ac:dyDescent="0.25">
      <c r="A106" t="s">
        <v>185</v>
      </c>
      <c r="B106" s="28" t="s">
        <v>34</v>
      </c>
      <c r="C106" t="s">
        <v>329</v>
      </c>
      <c r="D106">
        <v>3</v>
      </c>
      <c r="E106" t="s">
        <v>32</v>
      </c>
      <c r="F106" t="s">
        <v>326</v>
      </c>
      <c r="G106" t="s">
        <v>323</v>
      </c>
      <c r="I106">
        <v>1</v>
      </c>
      <c r="J106">
        <v>5.59</v>
      </c>
      <c r="L106">
        <v>4502</v>
      </c>
      <c r="N106">
        <v>2.38</v>
      </c>
      <c r="O106">
        <v>2879.5</v>
      </c>
    </row>
    <row r="107" spans="1:15" x14ac:dyDescent="0.25">
      <c r="A107" t="s">
        <v>185</v>
      </c>
      <c r="B107" s="28" t="s">
        <v>34</v>
      </c>
      <c r="C107" t="s">
        <v>328</v>
      </c>
      <c r="D107">
        <v>3</v>
      </c>
      <c r="E107" t="s">
        <v>32</v>
      </c>
      <c r="F107" t="s">
        <v>326</v>
      </c>
      <c r="G107" t="s">
        <v>323</v>
      </c>
      <c r="I107">
        <v>2</v>
      </c>
      <c r="J107">
        <v>5.55</v>
      </c>
      <c r="L107">
        <v>3799</v>
      </c>
      <c r="N107">
        <v>2.21</v>
      </c>
      <c r="O107">
        <v>2561.5</v>
      </c>
    </row>
    <row r="108" spans="1:15" x14ac:dyDescent="0.25">
      <c r="A108" t="s">
        <v>185</v>
      </c>
      <c r="B108" s="28" t="s">
        <v>34</v>
      </c>
      <c r="C108" t="s">
        <v>328</v>
      </c>
      <c r="D108">
        <v>3</v>
      </c>
      <c r="E108" t="s">
        <v>32</v>
      </c>
      <c r="F108" t="s">
        <v>326</v>
      </c>
      <c r="G108" t="s">
        <v>323</v>
      </c>
      <c r="I108">
        <v>3</v>
      </c>
      <c r="J108">
        <v>5.6</v>
      </c>
      <c r="L108">
        <v>4392</v>
      </c>
      <c r="N108">
        <v>2.38</v>
      </c>
      <c r="O108">
        <v>2632.5</v>
      </c>
    </row>
    <row r="109" spans="1:15" x14ac:dyDescent="0.25">
      <c r="A109" t="s">
        <v>185</v>
      </c>
      <c r="B109" s="28" t="s">
        <v>34</v>
      </c>
      <c r="C109" t="s">
        <v>328</v>
      </c>
      <c r="D109">
        <v>3</v>
      </c>
      <c r="E109" t="s">
        <v>32</v>
      </c>
      <c r="F109" t="s">
        <v>326</v>
      </c>
      <c r="G109" t="s">
        <v>323</v>
      </c>
      <c r="I109">
        <v>4</v>
      </c>
      <c r="J109">
        <v>5.73</v>
      </c>
      <c r="L109">
        <v>2679</v>
      </c>
      <c r="N109">
        <v>1.32</v>
      </c>
      <c r="O109">
        <v>1703.5</v>
      </c>
    </row>
    <row r="110" spans="1:15" x14ac:dyDescent="0.25">
      <c r="A110" t="s">
        <v>185</v>
      </c>
      <c r="B110" s="28" t="s">
        <v>34</v>
      </c>
      <c r="C110" t="s">
        <v>328</v>
      </c>
      <c r="D110">
        <v>3</v>
      </c>
      <c r="E110" t="s">
        <v>32</v>
      </c>
      <c r="F110" t="s">
        <v>326</v>
      </c>
      <c r="G110" t="s">
        <v>323</v>
      </c>
      <c r="I110">
        <v>1</v>
      </c>
      <c r="J110">
        <v>5.9</v>
      </c>
      <c r="L110">
        <v>4265</v>
      </c>
      <c r="N110">
        <v>2.82</v>
      </c>
      <c r="O110">
        <v>2977.5</v>
      </c>
    </row>
    <row r="111" spans="1:15" x14ac:dyDescent="0.25">
      <c r="A111" t="s">
        <v>185</v>
      </c>
      <c r="B111" s="28" t="s">
        <v>34</v>
      </c>
      <c r="C111" t="s">
        <v>328</v>
      </c>
      <c r="D111">
        <v>3</v>
      </c>
      <c r="E111" t="s">
        <v>32</v>
      </c>
      <c r="F111" t="s">
        <v>326</v>
      </c>
      <c r="G111" t="s">
        <v>321</v>
      </c>
      <c r="I111">
        <v>2</v>
      </c>
      <c r="J111">
        <v>6.09</v>
      </c>
      <c r="L111">
        <v>4306</v>
      </c>
      <c r="N111">
        <v>2.15</v>
      </c>
      <c r="O111">
        <v>2730.5</v>
      </c>
    </row>
    <row r="112" spans="1:15" x14ac:dyDescent="0.25">
      <c r="A112" t="s">
        <v>185</v>
      </c>
      <c r="B112" s="28" t="s">
        <v>34</v>
      </c>
      <c r="C112" t="s">
        <v>328</v>
      </c>
      <c r="D112">
        <v>3</v>
      </c>
      <c r="E112" t="s">
        <v>32</v>
      </c>
      <c r="F112" t="s">
        <v>326</v>
      </c>
      <c r="G112" t="s">
        <v>321</v>
      </c>
      <c r="I112">
        <v>3</v>
      </c>
      <c r="J112">
        <v>6.13</v>
      </c>
      <c r="L112">
        <v>4258</v>
      </c>
      <c r="N112">
        <v>2.27</v>
      </c>
      <c r="O112">
        <v>2821.5</v>
      </c>
    </row>
    <row r="113" spans="1:15" x14ac:dyDescent="0.25">
      <c r="A113" t="s">
        <v>185</v>
      </c>
      <c r="B113" s="28" t="s">
        <v>34</v>
      </c>
      <c r="C113" t="s">
        <v>328</v>
      </c>
      <c r="D113">
        <v>3</v>
      </c>
      <c r="E113" t="s">
        <v>32</v>
      </c>
      <c r="F113" t="s">
        <v>326</v>
      </c>
      <c r="G113" t="s">
        <v>321</v>
      </c>
      <c r="I113">
        <v>4</v>
      </c>
      <c r="J113">
        <v>6.2</v>
      </c>
      <c r="L113">
        <v>3590</v>
      </c>
      <c r="N113">
        <v>2.0699999999999998</v>
      </c>
      <c r="O113">
        <v>2437.5</v>
      </c>
    </row>
    <row r="114" spans="1:15" x14ac:dyDescent="0.25">
      <c r="A114" t="s">
        <v>185</v>
      </c>
      <c r="B114" s="28" t="s">
        <v>34</v>
      </c>
      <c r="C114" t="s">
        <v>328</v>
      </c>
      <c r="D114">
        <v>3</v>
      </c>
      <c r="E114" t="s">
        <v>32</v>
      </c>
      <c r="F114" t="s">
        <v>326</v>
      </c>
      <c r="G114" t="s">
        <v>321</v>
      </c>
      <c r="I114">
        <v>1</v>
      </c>
      <c r="J114">
        <v>6.29</v>
      </c>
      <c r="L114">
        <v>2742</v>
      </c>
      <c r="N114">
        <v>1.55</v>
      </c>
      <c r="O114">
        <v>1804.5</v>
      </c>
    </row>
    <row r="115" spans="1:15" x14ac:dyDescent="0.25">
      <c r="A115" t="s">
        <v>185</v>
      </c>
      <c r="B115" s="28" t="s">
        <v>34</v>
      </c>
      <c r="C115" t="s">
        <v>327</v>
      </c>
      <c r="D115">
        <v>3</v>
      </c>
      <c r="E115" t="s">
        <v>32</v>
      </c>
      <c r="F115" t="s">
        <v>326</v>
      </c>
      <c r="G115" t="s">
        <v>321</v>
      </c>
      <c r="I115">
        <v>2</v>
      </c>
      <c r="J115">
        <v>5.68</v>
      </c>
      <c r="L115">
        <v>1048</v>
      </c>
      <c r="M115">
        <v>29.8</v>
      </c>
      <c r="N115">
        <v>0.52</v>
      </c>
      <c r="O115">
        <v>682</v>
      </c>
    </row>
    <row r="116" spans="1:15" x14ac:dyDescent="0.25">
      <c r="A116" t="s">
        <v>185</v>
      </c>
      <c r="B116" s="28" t="s">
        <v>34</v>
      </c>
      <c r="C116" t="s">
        <v>327</v>
      </c>
      <c r="D116">
        <v>3</v>
      </c>
      <c r="E116" t="s">
        <v>32</v>
      </c>
      <c r="F116" t="s">
        <v>326</v>
      </c>
      <c r="G116" t="s">
        <v>321</v>
      </c>
      <c r="I116">
        <v>3</v>
      </c>
      <c r="J116">
        <v>5.81</v>
      </c>
      <c r="L116">
        <v>1036</v>
      </c>
      <c r="N116">
        <v>0.52</v>
      </c>
      <c r="O116">
        <v>682</v>
      </c>
    </row>
    <row r="117" spans="1:15" x14ac:dyDescent="0.25">
      <c r="A117" t="s">
        <v>185</v>
      </c>
      <c r="B117" s="28" t="s">
        <v>34</v>
      </c>
      <c r="C117" t="s">
        <v>327</v>
      </c>
      <c r="D117">
        <v>3</v>
      </c>
      <c r="E117" t="s">
        <v>32</v>
      </c>
      <c r="F117" t="s">
        <v>326</v>
      </c>
      <c r="G117" t="s">
        <v>321</v>
      </c>
      <c r="I117">
        <v>4</v>
      </c>
      <c r="J117">
        <v>5.86</v>
      </c>
      <c r="L117">
        <v>1047</v>
      </c>
      <c r="N117">
        <v>0.52</v>
      </c>
      <c r="O117">
        <v>689</v>
      </c>
    </row>
    <row r="118" spans="1:15" x14ac:dyDescent="0.25">
      <c r="A118" t="s">
        <v>185</v>
      </c>
      <c r="B118" s="28" t="s">
        <v>34</v>
      </c>
      <c r="C118" t="s">
        <v>327</v>
      </c>
      <c r="D118">
        <v>3</v>
      </c>
      <c r="E118" t="s">
        <v>32</v>
      </c>
      <c r="F118" t="s">
        <v>326</v>
      </c>
      <c r="G118" t="s">
        <v>321</v>
      </c>
      <c r="I118">
        <v>1</v>
      </c>
      <c r="J118">
        <v>5.88</v>
      </c>
      <c r="L118">
        <v>1035</v>
      </c>
      <c r="N118">
        <v>0.49</v>
      </c>
      <c r="O118">
        <v>656.5</v>
      </c>
    </row>
    <row r="119" spans="1:15" x14ac:dyDescent="0.25">
      <c r="A119" t="s">
        <v>185</v>
      </c>
      <c r="B119" s="28" t="s">
        <v>34</v>
      </c>
      <c r="C119" t="s">
        <v>327</v>
      </c>
      <c r="D119">
        <v>3</v>
      </c>
      <c r="E119" t="s">
        <v>32</v>
      </c>
      <c r="F119" t="s">
        <v>326</v>
      </c>
      <c r="G119" t="s">
        <v>323</v>
      </c>
      <c r="I119">
        <v>2</v>
      </c>
      <c r="J119">
        <v>6.8</v>
      </c>
      <c r="L119">
        <v>855</v>
      </c>
      <c r="M119">
        <v>29.8</v>
      </c>
      <c r="N119">
        <v>0.69</v>
      </c>
      <c r="O119">
        <v>884</v>
      </c>
    </row>
    <row r="120" spans="1:15" x14ac:dyDescent="0.25">
      <c r="A120" t="s">
        <v>185</v>
      </c>
      <c r="B120" s="28" t="s">
        <v>34</v>
      </c>
      <c r="C120" t="s">
        <v>327</v>
      </c>
      <c r="D120">
        <v>3</v>
      </c>
      <c r="E120" t="s">
        <v>32</v>
      </c>
      <c r="F120" t="s">
        <v>326</v>
      </c>
      <c r="G120" t="s">
        <v>323</v>
      </c>
      <c r="I120">
        <v>3</v>
      </c>
      <c r="J120">
        <v>5.89</v>
      </c>
      <c r="L120">
        <v>840</v>
      </c>
    </row>
    <row r="121" spans="1:15" x14ac:dyDescent="0.25">
      <c r="A121" t="s">
        <v>185</v>
      </c>
      <c r="B121" s="28" t="s">
        <v>34</v>
      </c>
      <c r="C121" t="s">
        <v>327</v>
      </c>
      <c r="D121">
        <v>3</v>
      </c>
      <c r="E121" t="s">
        <v>32</v>
      </c>
      <c r="F121" t="s">
        <v>326</v>
      </c>
      <c r="G121" t="s">
        <v>323</v>
      </c>
      <c r="I121">
        <v>4</v>
      </c>
      <c r="J121">
        <v>5.66</v>
      </c>
      <c r="L121">
        <v>839</v>
      </c>
    </row>
    <row r="122" spans="1:15" x14ac:dyDescent="0.25">
      <c r="A122" t="s">
        <v>185</v>
      </c>
      <c r="B122" s="28" t="s">
        <v>34</v>
      </c>
      <c r="C122" t="s">
        <v>327</v>
      </c>
      <c r="D122">
        <v>3</v>
      </c>
      <c r="E122" t="s">
        <v>32</v>
      </c>
      <c r="F122" t="s">
        <v>326</v>
      </c>
      <c r="G122" t="s">
        <v>323</v>
      </c>
      <c r="I122">
        <v>1</v>
      </c>
      <c r="J122">
        <v>5.62</v>
      </c>
      <c r="L122">
        <v>821</v>
      </c>
    </row>
    <row r="123" spans="1:15" x14ac:dyDescent="0.25">
      <c r="A123" t="s">
        <v>185</v>
      </c>
      <c r="B123" s="28" t="s">
        <v>188</v>
      </c>
      <c r="C123" s="28">
        <v>44325</v>
      </c>
      <c r="D123">
        <v>3</v>
      </c>
      <c r="E123" t="s">
        <v>32</v>
      </c>
      <c r="F123" t="s">
        <v>326</v>
      </c>
      <c r="G123" t="s">
        <v>321</v>
      </c>
      <c r="I123">
        <v>2</v>
      </c>
      <c r="J123">
        <v>7.23</v>
      </c>
      <c r="K123">
        <v>5.0999999999999996</v>
      </c>
      <c r="L123">
        <v>433</v>
      </c>
      <c r="M123">
        <v>27</v>
      </c>
      <c r="N123">
        <v>0.1</v>
      </c>
      <c r="O123">
        <v>500</v>
      </c>
    </row>
    <row r="124" spans="1:15" x14ac:dyDescent="0.25">
      <c r="A124" t="s">
        <v>185</v>
      </c>
      <c r="B124" s="28" t="s">
        <v>188</v>
      </c>
      <c r="C124" s="28">
        <v>44325</v>
      </c>
      <c r="D124">
        <v>3</v>
      </c>
      <c r="E124" t="s">
        <v>32</v>
      </c>
      <c r="F124" t="s">
        <v>326</v>
      </c>
      <c r="G124" t="s">
        <v>321</v>
      </c>
      <c r="I124">
        <v>3</v>
      </c>
      <c r="J124">
        <v>7.21</v>
      </c>
      <c r="K124">
        <v>5.3</v>
      </c>
      <c r="L124">
        <v>465</v>
      </c>
      <c r="M124">
        <v>27.1</v>
      </c>
      <c r="N124">
        <v>0.23</v>
      </c>
      <c r="O124">
        <v>546</v>
      </c>
    </row>
    <row r="125" spans="1:15" x14ac:dyDescent="0.25">
      <c r="A125" t="s">
        <v>185</v>
      </c>
      <c r="B125" s="28" t="s">
        <v>188</v>
      </c>
      <c r="C125" s="28">
        <v>44325</v>
      </c>
      <c r="D125">
        <v>3</v>
      </c>
      <c r="E125" t="s">
        <v>32</v>
      </c>
      <c r="F125" t="s">
        <v>326</v>
      </c>
      <c r="G125" t="s">
        <v>321</v>
      </c>
      <c r="I125">
        <v>1</v>
      </c>
      <c r="J125">
        <v>7.2</v>
      </c>
      <c r="K125">
        <v>5</v>
      </c>
      <c r="L125">
        <v>867</v>
      </c>
      <c r="M125">
        <v>27</v>
      </c>
      <c r="N125">
        <v>0.22</v>
      </c>
      <c r="O125">
        <v>501</v>
      </c>
    </row>
    <row r="126" spans="1:15" x14ac:dyDescent="0.25">
      <c r="A126" t="s">
        <v>185</v>
      </c>
      <c r="B126" s="28" t="s">
        <v>188</v>
      </c>
      <c r="C126" s="28">
        <v>44325</v>
      </c>
      <c r="D126">
        <v>3</v>
      </c>
      <c r="E126" t="s">
        <v>32</v>
      </c>
      <c r="F126" t="s">
        <v>326</v>
      </c>
      <c r="G126" t="s">
        <v>323</v>
      </c>
      <c r="I126">
        <v>2</v>
      </c>
      <c r="J126">
        <v>7.33</v>
      </c>
      <c r="K126">
        <v>5</v>
      </c>
      <c r="L126">
        <v>776</v>
      </c>
      <c r="M126">
        <v>27.1</v>
      </c>
      <c r="N126">
        <v>0.2</v>
      </c>
      <c r="O126">
        <v>543</v>
      </c>
    </row>
    <row r="127" spans="1:15" x14ac:dyDescent="0.25">
      <c r="A127" t="s">
        <v>185</v>
      </c>
      <c r="B127" s="28" t="s">
        <v>188</v>
      </c>
      <c r="C127" s="28">
        <v>44325</v>
      </c>
      <c r="D127">
        <v>3</v>
      </c>
      <c r="E127" t="s">
        <v>32</v>
      </c>
      <c r="F127" t="s">
        <v>326</v>
      </c>
      <c r="G127" t="s">
        <v>323</v>
      </c>
      <c r="I127">
        <v>3</v>
      </c>
      <c r="J127">
        <v>7.34</v>
      </c>
      <c r="K127">
        <v>4.9000000000000004</v>
      </c>
      <c r="L127">
        <v>794</v>
      </c>
      <c r="M127">
        <v>27.1</v>
      </c>
      <c r="N127">
        <v>0.31</v>
      </c>
      <c r="O127">
        <v>544</v>
      </c>
    </row>
    <row r="128" spans="1:15" x14ac:dyDescent="0.25">
      <c r="A128" t="s">
        <v>185</v>
      </c>
      <c r="B128" s="28" t="s">
        <v>188</v>
      </c>
      <c r="C128" s="28">
        <v>44325</v>
      </c>
      <c r="D128">
        <v>3</v>
      </c>
      <c r="E128" t="s">
        <v>32</v>
      </c>
      <c r="F128" t="s">
        <v>326</v>
      </c>
      <c r="G128" t="s">
        <v>323</v>
      </c>
      <c r="I128">
        <v>1</v>
      </c>
      <c r="J128">
        <v>7.33</v>
      </c>
      <c r="K128">
        <v>4.8099999999999996</v>
      </c>
      <c r="L128">
        <v>786</v>
      </c>
      <c r="M128">
        <v>27.1</v>
      </c>
      <c r="N128">
        <v>0.2</v>
      </c>
      <c r="O128">
        <v>432</v>
      </c>
    </row>
    <row r="129" spans="1:15" x14ac:dyDescent="0.25">
      <c r="A129" t="s">
        <v>185</v>
      </c>
      <c r="B129" s="28" t="s">
        <v>188</v>
      </c>
      <c r="C129" s="28">
        <v>44325</v>
      </c>
      <c r="D129">
        <v>3</v>
      </c>
      <c r="E129" t="s">
        <v>32</v>
      </c>
      <c r="F129" t="s">
        <v>325</v>
      </c>
      <c r="G129" t="s">
        <v>323</v>
      </c>
      <c r="I129">
        <v>2</v>
      </c>
      <c r="J129">
        <v>7.32</v>
      </c>
      <c r="K129">
        <v>5.1100000000000003</v>
      </c>
      <c r="L129">
        <v>753</v>
      </c>
      <c r="M129">
        <v>27.2</v>
      </c>
      <c r="N129">
        <v>0.22</v>
      </c>
      <c r="O129">
        <v>502</v>
      </c>
    </row>
    <row r="130" spans="1:15" x14ac:dyDescent="0.25">
      <c r="A130" t="s">
        <v>185</v>
      </c>
      <c r="B130" s="28" t="s">
        <v>188</v>
      </c>
      <c r="C130" s="28">
        <v>44325</v>
      </c>
      <c r="D130">
        <v>3</v>
      </c>
      <c r="E130" t="s">
        <v>32</v>
      </c>
      <c r="F130" t="s">
        <v>325</v>
      </c>
      <c r="G130" t="s">
        <v>323</v>
      </c>
      <c r="I130">
        <v>3</v>
      </c>
      <c r="J130">
        <v>7.32</v>
      </c>
      <c r="K130">
        <v>5.08</v>
      </c>
      <c r="L130">
        <v>665</v>
      </c>
      <c r="M130">
        <v>27.2</v>
      </c>
      <c r="N130">
        <v>0.22</v>
      </c>
      <c r="O130">
        <v>448</v>
      </c>
    </row>
    <row r="131" spans="1:15" x14ac:dyDescent="0.25">
      <c r="A131" t="s">
        <v>185</v>
      </c>
      <c r="B131" s="28" t="s">
        <v>188</v>
      </c>
      <c r="C131" s="28">
        <v>44325</v>
      </c>
      <c r="D131">
        <v>3</v>
      </c>
      <c r="E131" t="s">
        <v>32</v>
      </c>
      <c r="F131" t="s">
        <v>325</v>
      </c>
      <c r="G131" t="s">
        <v>323</v>
      </c>
      <c r="I131">
        <v>1</v>
      </c>
      <c r="J131">
        <v>7.32</v>
      </c>
      <c r="K131">
        <v>5.01</v>
      </c>
      <c r="L131">
        <v>702</v>
      </c>
      <c r="M131">
        <v>27.2</v>
      </c>
      <c r="N131">
        <v>0.23</v>
      </c>
      <c r="O131">
        <v>445</v>
      </c>
    </row>
    <row r="132" spans="1:15" x14ac:dyDescent="0.25">
      <c r="A132" t="s">
        <v>185</v>
      </c>
      <c r="B132" s="28" t="s">
        <v>188</v>
      </c>
      <c r="C132" s="28">
        <v>44325</v>
      </c>
      <c r="D132">
        <v>3</v>
      </c>
      <c r="E132" t="s">
        <v>32</v>
      </c>
      <c r="F132" t="s">
        <v>325</v>
      </c>
      <c r="G132" t="s">
        <v>321</v>
      </c>
      <c r="I132">
        <v>2</v>
      </c>
      <c r="J132">
        <v>7.33</v>
      </c>
      <c r="K132">
        <v>4.87</v>
      </c>
      <c r="L132">
        <v>776</v>
      </c>
      <c r="M132">
        <v>27.2</v>
      </c>
      <c r="N132">
        <v>0.3</v>
      </c>
      <c r="O132">
        <v>498</v>
      </c>
    </row>
    <row r="133" spans="1:15" x14ac:dyDescent="0.25">
      <c r="A133" t="s">
        <v>185</v>
      </c>
      <c r="B133" s="28" t="s">
        <v>188</v>
      </c>
      <c r="C133" s="28">
        <v>44325</v>
      </c>
      <c r="D133">
        <v>3</v>
      </c>
      <c r="E133" t="s">
        <v>32</v>
      </c>
      <c r="F133" t="s">
        <v>325</v>
      </c>
      <c r="G133" t="s">
        <v>321</v>
      </c>
      <c r="I133">
        <v>3</v>
      </c>
      <c r="J133">
        <v>7.33</v>
      </c>
      <c r="K133">
        <v>4.99</v>
      </c>
      <c r="L133">
        <v>764</v>
      </c>
      <c r="M133">
        <v>27.2</v>
      </c>
      <c r="N133">
        <v>0.21</v>
      </c>
      <c r="O133">
        <v>478</v>
      </c>
    </row>
    <row r="134" spans="1:15" x14ac:dyDescent="0.25">
      <c r="A134" t="s">
        <v>185</v>
      </c>
      <c r="B134" s="28" t="s">
        <v>188</v>
      </c>
      <c r="C134" s="28">
        <v>44325</v>
      </c>
      <c r="D134">
        <v>3</v>
      </c>
      <c r="E134" t="s">
        <v>32</v>
      </c>
      <c r="F134" t="s">
        <v>325</v>
      </c>
      <c r="G134" t="s">
        <v>321</v>
      </c>
      <c r="I134">
        <v>1</v>
      </c>
      <c r="J134">
        <v>7.33</v>
      </c>
      <c r="K134">
        <v>4.88</v>
      </c>
      <c r="L134">
        <v>766</v>
      </c>
      <c r="M134">
        <v>27.2</v>
      </c>
      <c r="N134">
        <v>0.22</v>
      </c>
      <c r="O134">
        <v>454</v>
      </c>
    </row>
    <row r="135" spans="1:15" x14ac:dyDescent="0.25">
      <c r="A135" t="s">
        <v>185</v>
      </c>
      <c r="B135" s="28" t="s">
        <v>188</v>
      </c>
      <c r="C135" s="28">
        <v>44325</v>
      </c>
      <c r="D135">
        <v>3</v>
      </c>
      <c r="E135" t="s">
        <v>32</v>
      </c>
      <c r="F135" t="s">
        <v>325</v>
      </c>
      <c r="G135" t="s">
        <v>321</v>
      </c>
      <c r="I135">
        <v>2</v>
      </c>
      <c r="J135">
        <v>7.33</v>
      </c>
      <c r="K135">
        <v>4.87</v>
      </c>
      <c r="L135">
        <v>776</v>
      </c>
      <c r="M135">
        <v>27.2</v>
      </c>
      <c r="N135">
        <v>0.3</v>
      </c>
      <c r="O135">
        <v>498</v>
      </c>
    </row>
    <row r="136" spans="1:15" x14ac:dyDescent="0.25">
      <c r="A136" t="s">
        <v>185</v>
      </c>
      <c r="B136" s="28" t="s">
        <v>188</v>
      </c>
      <c r="C136" s="28">
        <v>44325</v>
      </c>
      <c r="D136">
        <v>3</v>
      </c>
      <c r="E136" t="s">
        <v>32</v>
      </c>
      <c r="F136" t="s">
        <v>325</v>
      </c>
      <c r="G136" t="s">
        <v>321</v>
      </c>
      <c r="I136">
        <v>3</v>
      </c>
      <c r="J136">
        <v>7.33</v>
      </c>
      <c r="K136">
        <v>4.99</v>
      </c>
      <c r="L136">
        <v>764</v>
      </c>
      <c r="M136">
        <v>27.2</v>
      </c>
      <c r="N136">
        <v>0.21</v>
      </c>
      <c r="O136">
        <v>478</v>
      </c>
    </row>
    <row r="137" spans="1:15" x14ac:dyDescent="0.25">
      <c r="A137" t="s">
        <v>185</v>
      </c>
      <c r="B137" s="28" t="s">
        <v>188</v>
      </c>
      <c r="C137" s="28">
        <v>44325</v>
      </c>
      <c r="D137">
        <v>3</v>
      </c>
      <c r="E137" t="s">
        <v>32</v>
      </c>
      <c r="F137" t="s">
        <v>325</v>
      </c>
      <c r="G137" t="s">
        <v>321</v>
      </c>
      <c r="I137">
        <v>1</v>
      </c>
      <c r="J137">
        <v>7.33</v>
      </c>
      <c r="K137">
        <v>4.88</v>
      </c>
      <c r="L137">
        <v>766</v>
      </c>
      <c r="M137">
        <v>27.2</v>
      </c>
      <c r="N137">
        <v>0.22</v>
      </c>
      <c r="O137">
        <v>454</v>
      </c>
    </row>
    <row r="138" spans="1:15" x14ac:dyDescent="0.25">
      <c r="A138" t="s">
        <v>185</v>
      </c>
      <c r="B138" s="28" t="s">
        <v>291</v>
      </c>
      <c r="C138" s="28"/>
      <c r="D138">
        <v>4</v>
      </c>
      <c r="E138" s="28" t="s">
        <v>32</v>
      </c>
      <c r="F138" s="28" t="s">
        <v>324</v>
      </c>
      <c r="G138" s="28" t="s">
        <v>321</v>
      </c>
      <c r="I138">
        <v>2</v>
      </c>
      <c r="J138">
        <v>8.23</v>
      </c>
      <c r="K138">
        <v>9.92</v>
      </c>
      <c r="L138">
        <v>332</v>
      </c>
      <c r="M138">
        <v>30.4</v>
      </c>
      <c r="N138">
        <v>0.16</v>
      </c>
      <c r="O138">
        <v>158.80000000000001</v>
      </c>
    </row>
    <row r="139" spans="1:15" x14ac:dyDescent="0.25">
      <c r="A139" t="s">
        <v>185</v>
      </c>
      <c r="B139" s="28" t="s">
        <v>291</v>
      </c>
      <c r="C139" s="28"/>
      <c r="D139">
        <v>4</v>
      </c>
      <c r="E139" s="28" t="s">
        <v>32</v>
      </c>
      <c r="F139" s="28" t="s">
        <v>324</v>
      </c>
      <c r="G139" s="28" t="s">
        <v>321</v>
      </c>
      <c r="I139">
        <v>3</v>
      </c>
      <c r="J139">
        <v>8.07</v>
      </c>
      <c r="K139">
        <v>10.16</v>
      </c>
      <c r="L139">
        <v>327</v>
      </c>
      <c r="M139">
        <v>30.2</v>
      </c>
      <c r="N139">
        <v>0.15</v>
      </c>
      <c r="O139">
        <v>156.5</v>
      </c>
    </row>
    <row r="140" spans="1:15" x14ac:dyDescent="0.25">
      <c r="A140" t="s">
        <v>185</v>
      </c>
      <c r="B140" s="28" t="s">
        <v>291</v>
      </c>
      <c r="C140" s="28"/>
      <c r="D140">
        <v>4</v>
      </c>
      <c r="E140" s="28" t="s">
        <v>32</v>
      </c>
      <c r="F140" s="28" t="s">
        <v>324</v>
      </c>
      <c r="G140" s="28" t="s">
        <v>321</v>
      </c>
      <c r="I140">
        <v>4</v>
      </c>
      <c r="J140">
        <v>8.34</v>
      </c>
      <c r="K140">
        <v>10.26</v>
      </c>
      <c r="L140">
        <v>312</v>
      </c>
      <c r="M140">
        <v>30.2</v>
      </c>
      <c r="N140">
        <v>0.15</v>
      </c>
      <c r="O140">
        <v>150.1</v>
      </c>
    </row>
    <row r="141" spans="1:15" x14ac:dyDescent="0.25">
      <c r="A141" t="s">
        <v>185</v>
      </c>
      <c r="B141" s="28" t="s">
        <v>291</v>
      </c>
      <c r="C141" s="28"/>
      <c r="D141">
        <v>4</v>
      </c>
      <c r="E141" s="28" t="s">
        <v>32</v>
      </c>
      <c r="F141" s="28" t="s">
        <v>324</v>
      </c>
      <c r="G141" s="28" t="s">
        <v>321</v>
      </c>
      <c r="I141">
        <v>1</v>
      </c>
      <c r="J141">
        <v>8.4499999999999993</v>
      </c>
      <c r="K141">
        <v>10.35</v>
      </c>
      <c r="L141">
        <v>312</v>
      </c>
      <c r="M141">
        <v>30.4</v>
      </c>
      <c r="N141">
        <v>0.15</v>
      </c>
      <c r="O141">
        <v>149</v>
      </c>
    </row>
    <row r="142" spans="1:15" x14ac:dyDescent="0.25">
      <c r="A142" t="s">
        <v>185</v>
      </c>
      <c r="B142" s="28" t="s">
        <v>291</v>
      </c>
      <c r="C142" s="28"/>
      <c r="D142">
        <v>4</v>
      </c>
      <c r="E142" s="28" t="s">
        <v>32</v>
      </c>
      <c r="F142" s="28" t="s">
        <v>324</v>
      </c>
      <c r="G142" t="s">
        <v>321</v>
      </c>
      <c r="I142">
        <v>2</v>
      </c>
      <c r="J142">
        <v>8.44</v>
      </c>
      <c r="K142">
        <v>10.33</v>
      </c>
      <c r="L142">
        <v>302</v>
      </c>
      <c r="M142">
        <v>31.1</v>
      </c>
      <c r="N142">
        <v>0.15</v>
      </c>
      <c r="O142">
        <v>147.9</v>
      </c>
    </row>
    <row r="143" spans="1:15" x14ac:dyDescent="0.25">
      <c r="A143" t="s">
        <v>185</v>
      </c>
      <c r="B143" s="28" t="s">
        <v>291</v>
      </c>
      <c r="C143" s="28"/>
      <c r="D143">
        <v>4</v>
      </c>
      <c r="E143" s="28" t="s">
        <v>32</v>
      </c>
      <c r="F143" s="28" t="s">
        <v>324</v>
      </c>
      <c r="G143" t="s">
        <v>321</v>
      </c>
      <c r="I143">
        <v>3</v>
      </c>
      <c r="J143">
        <v>8.49</v>
      </c>
      <c r="K143">
        <v>10.38</v>
      </c>
      <c r="L143">
        <v>295</v>
      </c>
      <c r="M143">
        <v>31.6</v>
      </c>
      <c r="N143">
        <v>0.17</v>
      </c>
      <c r="O143">
        <v>143.30000000000001</v>
      </c>
    </row>
    <row r="144" spans="1:15" x14ac:dyDescent="0.25">
      <c r="A144" t="s">
        <v>185</v>
      </c>
      <c r="B144" s="28" t="s">
        <v>291</v>
      </c>
      <c r="C144" s="28"/>
      <c r="D144">
        <v>4</v>
      </c>
      <c r="E144" s="28" t="s">
        <v>32</v>
      </c>
      <c r="F144" s="28" t="s">
        <v>324</v>
      </c>
      <c r="G144" t="s">
        <v>321</v>
      </c>
      <c r="I144">
        <v>4</v>
      </c>
      <c r="J144">
        <v>8.5399999999999991</v>
      </c>
      <c r="K144">
        <v>10.6</v>
      </c>
      <c r="L144">
        <v>367</v>
      </c>
      <c r="M144">
        <v>32.299999999999997</v>
      </c>
      <c r="N144">
        <v>0.16</v>
      </c>
      <c r="O144">
        <v>143.4</v>
      </c>
    </row>
    <row r="145" spans="1:15" x14ac:dyDescent="0.25">
      <c r="A145" t="s">
        <v>185</v>
      </c>
      <c r="B145" s="28" t="s">
        <v>291</v>
      </c>
      <c r="C145" s="28"/>
      <c r="D145">
        <v>4</v>
      </c>
      <c r="E145" s="28" t="s">
        <v>32</v>
      </c>
      <c r="F145" s="28" t="s">
        <v>324</v>
      </c>
      <c r="G145" t="s">
        <v>321</v>
      </c>
      <c r="I145">
        <v>1</v>
      </c>
      <c r="J145">
        <v>8.68</v>
      </c>
      <c r="K145">
        <v>10.9</v>
      </c>
      <c r="L145">
        <v>338</v>
      </c>
      <c r="N145">
        <v>0.24</v>
      </c>
      <c r="O145">
        <v>146.5</v>
      </c>
    </row>
    <row r="146" spans="1:15" x14ac:dyDescent="0.25">
      <c r="A146" t="s">
        <v>185</v>
      </c>
      <c r="B146" s="28" t="s">
        <v>291</v>
      </c>
      <c r="C146" s="28"/>
      <c r="D146">
        <v>4</v>
      </c>
      <c r="E146" s="28" t="s">
        <v>32</v>
      </c>
      <c r="F146" s="28" t="s">
        <v>324</v>
      </c>
      <c r="G146" t="s">
        <v>321</v>
      </c>
      <c r="I146">
        <v>2</v>
      </c>
      <c r="J146">
        <v>8.43</v>
      </c>
      <c r="K146">
        <v>9.2799999999999994</v>
      </c>
      <c r="L146">
        <v>371</v>
      </c>
      <c r="M146">
        <v>28.3</v>
      </c>
      <c r="N146">
        <v>0.18</v>
      </c>
      <c r="O146">
        <v>181.2</v>
      </c>
    </row>
    <row r="147" spans="1:15" x14ac:dyDescent="0.25">
      <c r="A147" t="s">
        <v>185</v>
      </c>
      <c r="B147" s="28" t="s">
        <v>291</v>
      </c>
      <c r="C147" s="28"/>
      <c r="D147">
        <v>4</v>
      </c>
      <c r="E147" s="28" t="s">
        <v>32</v>
      </c>
      <c r="F147" s="28" t="s">
        <v>324</v>
      </c>
      <c r="G147" t="s">
        <v>321</v>
      </c>
      <c r="I147">
        <v>3</v>
      </c>
      <c r="J147">
        <v>8.43</v>
      </c>
      <c r="K147">
        <v>9.4499999999999993</v>
      </c>
      <c r="L147">
        <v>368</v>
      </c>
      <c r="M147">
        <v>28</v>
      </c>
      <c r="N147">
        <v>0.17</v>
      </c>
      <c r="O147">
        <v>179.1</v>
      </c>
    </row>
    <row r="148" spans="1:15" x14ac:dyDescent="0.25">
      <c r="A148" t="s">
        <v>185</v>
      </c>
      <c r="B148" s="28" t="s">
        <v>291</v>
      </c>
      <c r="C148" s="28"/>
      <c r="D148">
        <v>4</v>
      </c>
      <c r="E148" s="28" t="s">
        <v>32</v>
      </c>
      <c r="F148" s="28" t="s">
        <v>324</v>
      </c>
      <c r="G148" t="s">
        <v>321</v>
      </c>
      <c r="I148">
        <v>4</v>
      </c>
      <c r="J148">
        <v>8.5299999999999994</v>
      </c>
      <c r="K148">
        <v>9.4499999999999993</v>
      </c>
      <c r="L148">
        <v>351</v>
      </c>
      <c r="M148">
        <v>28.1</v>
      </c>
      <c r="N148">
        <v>0.17</v>
      </c>
      <c r="O148">
        <v>169</v>
      </c>
    </row>
    <row r="149" spans="1:15" x14ac:dyDescent="0.25">
      <c r="A149" t="s">
        <v>185</v>
      </c>
      <c r="B149" s="28" t="s">
        <v>291</v>
      </c>
      <c r="C149" s="28"/>
      <c r="D149">
        <v>4</v>
      </c>
      <c r="E149" s="28" t="s">
        <v>32</v>
      </c>
      <c r="F149" s="28" t="s">
        <v>324</v>
      </c>
      <c r="G149" t="s">
        <v>321</v>
      </c>
      <c r="I149">
        <v>1</v>
      </c>
      <c r="J149">
        <v>8.5299999999999994</v>
      </c>
      <c r="K149">
        <v>9.75</v>
      </c>
      <c r="L149">
        <v>353</v>
      </c>
      <c r="M149">
        <v>28.2</v>
      </c>
      <c r="O149">
        <v>169.1</v>
      </c>
    </row>
    <row r="150" spans="1:15" x14ac:dyDescent="0.25">
      <c r="A150" t="s">
        <v>185</v>
      </c>
      <c r="B150" s="28" t="s">
        <v>291</v>
      </c>
      <c r="C150" s="28"/>
      <c r="D150">
        <v>4</v>
      </c>
      <c r="E150" s="28" t="s">
        <v>32</v>
      </c>
      <c r="F150" s="28" t="s">
        <v>324</v>
      </c>
      <c r="G150" t="s">
        <v>321</v>
      </c>
      <c r="I150">
        <v>2</v>
      </c>
      <c r="J150">
        <v>8.14</v>
      </c>
      <c r="K150">
        <v>10.07</v>
      </c>
      <c r="L150">
        <v>349</v>
      </c>
      <c r="M150">
        <v>30</v>
      </c>
      <c r="N150">
        <v>0.17</v>
      </c>
      <c r="O150">
        <v>169.1</v>
      </c>
    </row>
    <row r="151" spans="1:15" x14ac:dyDescent="0.25">
      <c r="A151" t="s">
        <v>185</v>
      </c>
      <c r="B151" s="28" t="s">
        <v>291</v>
      </c>
      <c r="C151" s="28"/>
      <c r="D151">
        <v>4</v>
      </c>
      <c r="E151" s="28" t="s">
        <v>32</v>
      </c>
      <c r="F151" s="28" t="s">
        <v>324</v>
      </c>
      <c r="G151" t="s">
        <v>321</v>
      </c>
      <c r="I151">
        <v>3</v>
      </c>
      <c r="J151">
        <v>8.42</v>
      </c>
      <c r="K151">
        <v>10.1</v>
      </c>
      <c r="L151">
        <v>347</v>
      </c>
      <c r="M151">
        <v>29.8</v>
      </c>
      <c r="N151">
        <v>0.17</v>
      </c>
      <c r="O151">
        <v>169.3</v>
      </c>
    </row>
    <row r="152" spans="1:15" x14ac:dyDescent="0.25">
      <c r="A152" t="s">
        <v>185</v>
      </c>
      <c r="B152" s="28" t="s">
        <v>291</v>
      </c>
      <c r="C152" s="28"/>
      <c r="D152">
        <v>4</v>
      </c>
      <c r="E152" s="28" t="s">
        <v>32</v>
      </c>
      <c r="F152" s="28" t="s">
        <v>324</v>
      </c>
      <c r="G152" t="s">
        <v>321</v>
      </c>
      <c r="I152">
        <v>4</v>
      </c>
      <c r="J152">
        <v>8.3800000000000008</v>
      </c>
      <c r="K152">
        <v>10.19</v>
      </c>
      <c r="L152">
        <v>346</v>
      </c>
      <c r="M152">
        <v>29.7</v>
      </c>
      <c r="N152">
        <v>0.16</v>
      </c>
      <c r="O152">
        <v>164.5</v>
      </c>
    </row>
    <row r="153" spans="1:15" x14ac:dyDescent="0.25">
      <c r="A153" t="s">
        <v>185</v>
      </c>
      <c r="B153" s="28" t="s">
        <v>291</v>
      </c>
      <c r="C153" s="28"/>
      <c r="D153">
        <v>4</v>
      </c>
      <c r="E153" s="28" t="s">
        <v>32</v>
      </c>
      <c r="F153" s="28" t="s">
        <v>324</v>
      </c>
      <c r="G153" t="s">
        <v>321</v>
      </c>
      <c r="I153">
        <v>1</v>
      </c>
      <c r="J153">
        <v>8.4499999999999993</v>
      </c>
      <c r="K153">
        <v>10.25</v>
      </c>
      <c r="L153">
        <v>336</v>
      </c>
      <c r="M153">
        <v>29.8</v>
      </c>
      <c r="N153">
        <v>0.16</v>
      </c>
      <c r="O153">
        <v>163.1</v>
      </c>
    </row>
    <row r="154" spans="1:15" x14ac:dyDescent="0.25">
      <c r="A154" t="s">
        <v>185</v>
      </c>
      <c r="B154" s="28" t="s">
        <v>291</v>
      </c>
      <c r="C154" s="28"/>
      <c r="D154">
        <v>4</v>
      </c>
      <c r="E154" s="28" t="s">
        <v>32</v>
      </c>
      <c r="F154" s="28" t="s">
        <v>324</v>
      </c>
      <c r="G154" t="s">
        <v>323</v>
      </c>
      <c r="I154">
        <v>2</v>
      </c>
      <c r="J154">
        <v>7.84</v>
      </c>
      <c r="K154">
        <v>9.67</v>
      </c>
      <c r="L154">
        <v>430</v>
      </c>
      <c r="M154">
        <v>31.2</v>
      </c>
      <c r="N154">
        <v>0.21</v>
      </c>
      <c r="O154">
        <v>213</v>
      </c>
    </row>
    <row r="155" spans="1:15" x14ac:dyDescent="0.25">
      <c r="A155" t="s">
        <v>185</v>
      </c>
      <c r="B155" s="28" t="s">
        <v>291</v>
      </c>
      <c r="C155" s="28"/>
      <c r="D155">
        <v>4</v>
      </c>
      <c r="E155" s="28" t="s">
        <v>32</v>
      </c>
      <c r="F155" s="28" t="s">
        <v>324</v>
      </c>
      <c r="G155" t="s">
        <v>323</v>
      </c>
      <c r="I155">
        <v>3</v>
      </c>
      <c r="J155">
        <v>8.25</v>
      </c>
      <c r="K155">
        <v>10.6</v>
      </c>
      <c r="L155">
        <v>438</v>
      </c>
      <c r="M155">
        <v>32.299999999999997</v>
      </c>
      <c r="N155">
        <v>0.24</v>
      </c>
      <c r="O155">
        <v>211.8</v>
      </c>
    </row>
    <row r="156" spans="1:15" x14ac:dyDescent="0.25">
      <c r="A156" t="s">
        <v>185</v>
      </c>
      <c r="B156" s="28" t="s">
        <v>291</v>
      </c>
      <c r="C156" s="28"/>
      <c r="D156">
        <v>4</v>
      </c>
      <c r="E156" s="28" t="s">
        <v>32</v>
      </c>
      <c r="F156" s="28" t="s">
        <v>324</v>
      </c>
      <c r="G156" t="s">
        <v>323</v>
      </c>
      <c r="I156">
        <v>4</v>
      </c>
      <c r="J156">
        <v>8.58</v>
      </c>
      <c r="K156">
        <v>10.86</v>
      </c>
      <c r="L156">
        <v>439</v>
      </c>
      <c r="M156">
        <v>30.8</v>
      </c>
      <c r="N156">
        <v>0.21</v>
      </c>
      <c r="O156">
        <v>213.2</v>
      </c>
    </row>
    <row r="157" spans="1:15" x14ac:dyDescent="0.25">
      <c r="A157" t="s">
        <v>185</v>
      </c>
      <c r="B157" s="28" t="s">
        <v>291</v>
      </c>
      <c r="C157" s="28"/>
      <c r="D157">
        <v>4</v>
      </c>
      <c r="E157" s="28" t="s">
        <v>32</v>
      </c>
      <c r="F157" s="28" t="s">
        <v>324</v>
      </c>
      <c r="G157" t="s">
        <v>323</v>
      </c>
      <c r="I157">
        <v>1</v>
      </c>
      <c r="J157">
        <v>8.26</v>
      </c>
      <c r="K157">
        <v>10.93</v>
      </c>
      <c r="L157">
        <v>442</v>
      </c>
      <c r="M157">
        <v>30.7</v>
      </c>
      <c r="N157">
        <v>0.22</v>
      </c>
      <c r="O157">
        <v>217.4</v>
      </c>
    </row>
    <row r="158" spans="1:15" x14ac:dyDescent="0.25">
      <c r="A158" t="s">
        <v>185</v>
      </c>
      <c r="B158" s="28" t="s">
        <v>291</v>
      </c>
      <c r="C158" s="28"/>
      <c r="D158">
        <v>4</v>
      </c>
      <c r="E158" s="28" t="s">
        <v>32</v>
      </c>
      <c r="F158" s="28" t="s">
        <v>324</v>
      </c>
      <c r="G158" t="s">
        <v>323</v>
      </c>
      <c r="I158">
        <v>2</v>
      </c>
      <c r="J158">
        <v>8.41</v>
      </c>
      <c r="K158">
        <v>11.26</v>
      </c>
      <c r="L158">
        <v>327</v>
      </c>
      <c r="M158">
        <v>32.6</v>
      </c>
      <c r="N158">
        <v>0.15</v>
      </c>
      <c r="O158">
        <v>153.4</v>
      </c>
    </row>
    <row r="159" spans="1:15" x14ac:dyDescent="0.25">
      <c r="A159" t="s">
        <v>185</v>
      </c>
      <c r="B159" s="28" t="s">
        <v>291</v>
      </c>
      <c r="C159" s="28"/>
      <c r="D159">
        <v>4</v>
      </c>
      <c r="E159" s="28" t="s">
        <v>32</v>
      </c>
      <c r="F159" s="28" t="s">
        <v>324</v>
      </c>
      <c r="G159" t="s">
        <v>323</v>
      </c>
      <c r="I159">
        <v>3</v>
      </c>
      <c r="J159">
        <v>8.56</v>
      </c>
      <c r="K159">
        <v>11.23</v>
      </c>
      <c r="L159">
        <v>310</v>
      </c>
      <c r="M159">
        <v>31.9</v>
      </c>
      <c r="N159">
        <v>0.15</v>
      </c>
      <c r="O159">
        <v>151.69999999999999</v>
      </c>
    </row>
    <row r="160" spans="1:15" x14ac:dyDescent="0.25">
      <c r="A160" t="s">
        <v>185</v>
      </c>
      <c r="B160" s="28" t="s">
        <v>291</v>
      </c>
      <c r="C160" s="28"/>
      <c r="D160">
        <v>4</v>
      </c>
      <c r="E160" s="28" t="s">
        <v>32</v>
      </c>
      <c r="F160" s="28" t="s">
        <v>324</v>
      </c>
      <c r="G160" t="s">
        <v>323</v>
      </c>
      <c r="I160">
        <v>4</v>
      </c>
      <c r="J160">
        <v>8.58</v>
      </c>
      <c r="K160">
        <v>11.73</v>
      </c>
      <c r="L160">
        <v>392</v>
      </c>
      <c r="M160">
        <v>31.8</v>
      </c>
      <c r="N160">
        <v>0.15</v>
      </c>
      <c r="O160">
        <v>176</v>
      </c>
    </row>
    <row r="161" spans="1:16" x14ac:dyDescent="0.25">
      <c r="A161" t="s">
        <v>185</v>
      </c>
      <c r="B161" s="28" t="s">
        <v>291</v>
      </c>
      <c r="C161" s="28"/>
      <c r="D161">
        <v>4</v>
      </c>
      <c r="E161" s="28" t="s">
        <v>32</v>
      </c>
      <c r="F161" s="28" t="s">
        <v>324</v>
      </c>
      <c r="G161" t="s">
        <v>323</v>
      </c>
      <c r="J161">
        <v>8.65</v>
      </c>
      <c r="K161">
        <v>11.81</v>
      </c>
      <c r="L161">
        <v>244</v>
      </c>
      <c r="M161">
        <v>31.8</v>
      </c>
      <c r="N161">
        <v>0.17</v>
      </c>
      <c r="O161">
        <v>170</v>
      </c>
    </row>
    <row r="162" spans="1:16" x14ac:dyDescent="0.25">
      <c r="A162" t="s">
        <v>156</v>
      </c>
      <c r="B162" t="s">
        <v>306</v>
      </c>
      <c r="C162" s="28"/>
      <c r="D162">
        <v>5</v>
      </c>
      <c r="E162" t="s">
        <v>32</v>
      </c>
      <c r="F162" t="s">
        <v>322</v>
      </c>
      <c r="G162" t="s">
        <v>321</v>
      </c>
      <c r="J162">
        <v>7.16</v>
      </c>
      <c r="M162">
        <v>30.8</v>
      </c>
    </row>
    <row r="163" spans="1:16" x14ac:dyDescent="0.25">
      <c r="A163" t="s">
        <v>156</v>
      </c>
      <c r="B163" t="s">
        <v>306</v>
      </c>
      <c r="C163" s="28"/>
      <c r="D163">
        <v>5</v>
      </c>
      <c r="E163" t="s">
        <v>32</v>
      </c>
      <c r="F163" t="s">
        <v>322</v>
      </c>
      <c r="G163" t="s">
        <v>321</v>
      </c>
      <c r="J163">
        <v>7.19</v>
      </c>
      <c r="M163">
        <v>30.5</v>
      </c>
    </row>
    <row r="164" spans="1:16" x14ac:dyDescent="0.25">
      <c r="A164" t="s">
        <v>156</v>
      </c>
      <c r="B164" t="s">
        <v>306</v>
      </c>
      <c r="C164" s="28"/>
      <c r="D164">
        <v>5</v>
      </c>
      <c r="E164" t="s">
        <v>32</v>
      </c>
      <c r="F164" t="s">
        <v>322</v>
      </c>
      <c r="G164" t="s">
        <v>321</v>
      </c>
      <c r="J164">
        <v>7.17</v>
      </c>
      <c r="M164">
        <v>30.5</v>
      </c>
    </row>
    <row r="165" spans="1:16" x14ac:dyDescent="0.25">
      <c r="B165" t="s">
        <v>307</v>
      </c>
      <c r="C165" t="s">
        <v>354</v>
      </c>
      <c r="D165">
        <v>6</v>
      </c>
      <c r="E165" t="s">
        <v>32</v>
      </c>
      <c r="F165" t="s">
        <v>355</v>
      </c>
      <c r="G165" t="s">
        <v>77</v>
      </c>
      <c r="I165">
        <v>4</v>
      </c>
      <c r="J165">
        <v>8.09</v>
      </c>
      <c r="L165">
        <v>936</v>
      </c>
      <c r="M165">
        <v>31.8</v>
      </c>
      <c r="N165">
        <v>0.4</v>
      </c>
      <c r="O165">
        <v>546</v>
      </c>
      <c r="P165">
        <v>775.4</v>
      </c>
    </row>
    <row r="166" spans="1:16" x14ac:dyDescent="0.25">
      <c r="B166" t="s">
        <v>307</v>
      </c>
      <c r="C166" t="s">
        <v>354</v>
      </c>
      <c r="D166">
        <v>6</v>
      </c>
      <c r="E166" t="s">
        <v>32</v>
      </c>
      <c r="F166" t="s">
        <v>355</v>
      </c>
      <c r="G166" t="s">
        <v>77</v>
      </c>
      <c r="I166">
        <v>4</v>
      </c>
      <c r="J166">
        <v>8.23</v>
      </c>
      <c r="L166">
        <v>929</v>
      </c>
      <c r="M166">
        <v>32.1</v>
      </c>
      <c r="N166">
        <v>0.39</v>
      </c>
      <c r="O166">
        <v>553</v>
      </c>
      <c r="P166">
        <v>755.5</v>
      </c>
    </row>
    <row r="167" spans="1:16" x14ac:dyDescent="0.25">
      <c r="B167" t="s">
        <v>307</v>
      </c>
      <c r="C167" t="s">
        <v>354</v>
      </c>
      <c r="D167">
        <v>6</v>
      </c>
      <c r="E167" t="s">
        <v>32</v>
      </c>
      <c r="F167" t="s">
        <v>355</v>
      </c>
      <c r="G167" t="s">
        <v>77</v>
      </c>
      <c r="I167">
        <v>4</v>
      </c>
      <c r="J167">
        <v>8.2899999999999991</v>
      </c>
      <c r="L167">
        <v>932</v>
      </c>
      <c r="M167">
        <v>32.200000000000003</v>
      </c>
      <c r="N167">
        <v>0.39</v>
      </c>
      <c r="O167">
        <v>533</v>
      </c>
      <c r="P167">
        <v>775.3</v>
      </c>
    </row>
    <row r="168" spans="1:16" x14ac:dyDescent="0.25">
      <c r="B168" t="s">
        <v>307</v>
      </c>
      <c r="C168" t="s">
        <v>354</v>
      </c>
      <c r="D168">
        <v>6</v>
      </c>
      <c r="E168" t="s">
        <v>32</v>
      </c>
      <c r="F168" t="s">
        <v>355</v>
      </c>
      <c r="G168" t="s">
        <v>77</v>
      </c>
      <c r="I168">
        <v>4</v>
      </c>
      <c r="J168">
        <v>8.14</v>
      </c>
      <c r="L168">
        <v>927</v>
      </c>
      <c r="M168">
        <v>32.200000000000003</v>
      </c>
      <c r="N168">
        <v>0.39</v>
      </c>
      <c r="O168">
        <v>533</v>
      </c>
      <c r="P168">
        <v>755.2</v>
      </c>
    </row>
    <row r="169" spans="1:16" x14ac:dyDescent="0.25">
      <c r="B169" t="s">
        <v>307</v>
      </c>
      <c r="C169" t="s">
        <v>354</v>
      </c>
      <c r="D169">
        <v>6</v>
      </c>
      <c r="E169" t="s">
        <v>32</v>
      </c>
      <c r="F169" t="s">
        <v>355</v>
      </c>
      <c r="G169" t="s">
        <v>321</v>
      </c>
      <c r="I169">
        <v>3</v>
      </c>
      <c r="J169">
        <v>7.79</v>
      </c>
      <c r="L169">
        <v>887</v>
      </c>
      <c r="M169">
        <v>30.5</v>
      </c>
      <c r="N169">
        <v>0.39</v>
      </c>
      <c r="O169">
        <v>520</v>
      </c>
      <c r="P169">
        <v>755.4</v>
      </c>
    </row>
    <row r="170" spans="1:16" x14ac:dyDescent="0.25">
      <c r="B170" t="s">
        <v>307</v>
      </c>
      <c r="C170" t="s">
        <v>354</v>
      </c>
      <c r="D170">
        <v>6</v>
      </c>
      <c r="E170" t="s">
        <v>32</v>
      </c>
      <c r="F170" t="s">
        <v>355</v>
      </c>
      <c r="G170" t="s">
        <v>321</v>
      </c>
      <c r="I170">
        <v>3</v>
      </c>
      <c r="J170">
        <v>7.18</v>
      </c>
      <c r="L170">
        <v>884</v>
      </c>
      <c r="M170">
        <v>30.3</v>
      </c>
      <c r="N170">
        <v>0.39</v>
      </c>
      <c r="O170">
        <v>520</v>
      </c>
      <c r="P170">
        <v>755.3</v>
      </c>
    </row>
    <row r="171" spans="1:16" x14ac:dyDescent="0.25">
      <c r="B171" t="s">
        <v>307</v>
      </c>
      <c r="C171" t="s">
        <v>354</v>
      </c>
      <c r="D171">
        <v>6</v>
      </c>
      <c r="E171" t="s">
        <v>32</v>
      </c>
      <c r="F171" t="s">
        <v>355</v>
      </c>
      <c r="G171" t="s">
        <v>321</v>
      </c>
      <c r="I171">
        <v>3</v>
      </c>
      <c r="J171">
        <v>7.8</v>
      </c>
      <c r="L171">
        <v>885</v>
      </c>
      <c r="M171">
        <v>30.4</v>
      </c>
      <c r="N171">
        <v>0.39</v>
      </c>
      <c r="O171">
        <v>520</v>
      </c>
      <c r="P171">
        <v>755.4</v>
      </c>
    </row>
    <row r="172" spans="1:16" x14ac:dyDescent="0.25">
      <c r="B172" t="s">
        <v>307</v>
      </c>
      <c r="C172" t="s">
        <v>354</v>
      </c>
      <c r="D172">
        <v>6</v>
      </c>
      <c r="E172" t="s">
        <v>32</v>
      </c>
      <c r="F172" t="s">
        <v>355</v>
      </c>
      <c r="G172" t="s">
        <v>321</v>
      </c>
      <c r="I172">
        <v>3</v>
      </c>
      <c r="J172">
        <v>7.8</v>
      </c>
      <c r="L172">
        <v>884</v>
      </c>
      <c r="M172">
        <v>30.3</v>
      </c>
      <c r="N172">
        <v>0.39</v>
      </c>
      <c r="O172">
        <v>520</v>
      </c>
      <c r="P172">
        <v>755.5</v>
      </c>
    </row>
    <row r="173" spans="1:16" x14ac:dyDescent="0.25">
      <c r="B173" t="s">
        <v>307</v>
      </c>
      <c r="C173" t="s">
        <v>356</v>
      </c>
      <c r="D173">
        <v>6</v>
      </c>
      <c r="E173" t="s">
        <v>32</v>
      </c>
      <c r="F173" t="s">
        <v>355</v>
      </c>
      <c r="G173" t="s">
        <v>77</v>
      </c>
      <c r="I173">
        <v>4</v>
      </c>
      <c r="J173">
        <v>7.77</v>
      </c>
      <c r="L173">
        <v>854</v>
      </c>
      <c r="M173">
        <v>27.8</v>
      </c>
      <c r="N173">
        <v>0.39</v>
      </c>
      <c r="O173">
        <v>526.5</v>
      </c>
      <c r="P173">
        <v>758.1</v>
      </c>
    </row>
    <row r="174" spans="1:16" x14ac:dyDescent="0.25">
      <c r="B174" t="s">
        <v>307</v>
      </c>
      <c r="C174" t="s">
        <v>356</v>
      </c>
      <c r="D174">
        <v>6</v>
      </c>
      <c r="E174" t="s">
        <v>32</v>
      </c>
      <c r="F174" t="s">
        <v>355</v>
      </c>
      <c r="G174" t="s">
        <v>77</v>
      </c>
      <c r="I174">
        <v>4</v>
      </c>
      <c r="J174">
        <v>9.6</v>
      </c>
      <c r="L174">
        <v>848</v>
      </c>
      <c r="M174">
        <v>27.8</v>
      </c>
      <c r="N174">
        <v>0.39</v>
      </c>
      <c r="O174">
        <v>526.5</v>
      </c>
      <c r="P174">
        <v>750.2</v>
      </c>
    </row>
    <row r="175" spans="1:16" x14ac:dyDescent="0.25">
      <c r="B175" t="s">
        <v>307</v>
      </c>
      <c r="C175" t="s">
        <v>356</v>
      </c>
      <c r="D175">
        <v>6</v>
      </c>
      <c r="E175" t="s">
        <v>32</v>
      </c>
      <c r="F175" t="s">
        <v>355</v>
      </c>
      <c r="G175" t="s">
        <v>77</v>
      </c>
      <c r="I175">
        <v>4</v>
      </c>
      <c r="J175">
        <v>9.59</v>
      </c>
      <c r="L175">
        <v>850</v>
      </c>
      <c r="M175">
        <v>27.8</v>
      </c>
      <c r="N175">
        <v>0.39</v>
      </c>
      <c r="O175">
        <v>526.20000000000005</v>
      </c>
      <c r="P175">
        <v>758.1</v>
      </c>
    </row>
    <row r="176" spans="1:16" x14ac:dyDescent="0.25">
      <c r="B176" t="s">
        <v>307</v>
      </c>
      <c r="C176" t="s">
        <v>356</v>
      </c>
      <c r="D176">
        <v>6</v>
      </c>
      <c r="E176" t="s">
        <v>32</v>
      </c>
      <c r="F176" t="s">
        <v>355</v>
      </c>
      <c r="G176" t="s">
        <v>77</v>
      </c>
      <c r="I176">
        <v>4</v>
      </c>
      <c r="J176">
        <v>8.14</v>
      </c>
      <c r="L176">
        <v>850</v>
      </c>
      <c r="M176">
        <v>27.9</v>
      </c>
      <c r="N176">
        <v>0.39</v>
      </c>
      <c r="O176">
        <v>526.5</v>
      </c>
      <c r="P176">
        <v>758.2</v>
      </c>
    </row>
    <row r="177" spans="2:16" x14ac:dyDescent="0.25">
      <c r="B177" t="s">
        <v>307</v>
      </c>
      <c r="C177" t="s">
        <v>356</v>
      </c>
      <c r="D177">
        <v>6</v>
      </c>
      <c r="E177" t="s">
        <v>32</v>
      </c>
      <c r="F177" t="s">
        <v>355</v>
      </c>
      <c r="G177" t="s">
        <v>321</v>
      </c>
      <c r="I177">
        <v>2</v>
      </c>
      <c r="J177">
        <v>8.67</v>
      </c>
      <c r="L177">
        <v>895</v>
      </c>
      <c r="M177">
        <v>30.9</v>
      </c>
      <c r="N177">
        <v>0.39</v>
      </c>
      <c r="O177">
        <v>520</v>
      </c>
      <c r="P177">
        <v>756</v>
      </c>
    </row>
    <row r="178" spans="2:16" x14ac:dyDescent="0.25">
      <c r="B178" t="s">
        <v>307</v>
      </c>
      <c r="C178" t="s">
        <v>356</v>
      </c>
      <c r="D178">
        <v>6</v>
      </c>
      <c r="E178" t="s">
        <v>32</v>
      </c>
      <c r="F178" t="s">
        <v>355</v>
      </c>
      <c r="G178" t="s">
        <v>321</v>
      </c>
      <c r="I178">
        <v>2</v>
      </c>
      <c r="J178">
        <v>8.6300000000000008</v>
      </c>
      <c r="L178">
        <v>892</v>
      </c>
      <c r="M178">
        <v>30.8</v>
      </c>
      <c r="N178">
        <v>0.39</v>
      </c>
      <c r="O178">
        <v>520</v>
      </c>
      <c r="P178">
        <v>756</v>
      </c>
    </row>
    <row r="179" spans="2:16" x14ac:dyDescent="0.25">
      <c r="B179" t="s">
        <v>307</v>
      </c>
      <c r="C179" t="s">
        <v>356</v>
      </c>
      <c r="D179">
        <v>6</v>
      </c>
      <c r="E179" t="s">
        <v>32</v>
      </c>
      <c r="F179" t="s">
        <v>355</v>
      </c>
      <c r="G179" t="s">
        <v>321</v>
      </c>
      <c r="I179">
        <v>2</v>
      </c>
      <c r="J179">
        <v>8.64</v>
      </c>
      <c r="L179">
        <v>867</v>
      </c>
      <c r="M179">
        <v>29.5</v>
      </c>
      <c r="N179">
        <v>0.39</v>
      </c>
      <c r="O179">
        <v>520</v>
      </c>
      <c r="P179">
        <v>756</v>
      </c>
    </row>
    <row r="180" spans="2:16" x14ac:dyDescent="0.25">
      <c r="B180" t="s">
        <v>307</v>
      </c>
      <c r="C180" t="s">
        <v>356</v>
      </c>
      <c r="D180">
        <v>6</v>
      </c>
      <c r="E180" t="s">
        <v>32</v>
      </c>
      <c r="F180" t="s">
        <v>355</v>
      </c>
      <c r="G180" t="s">
        <v>321</v>
      </c>
      <c r="I180">
        <v>2</v>
      </c>
      <c r="J180">
        <v>8.2899999999999991</v>
      </c>
      <c r="L180">
        <v>909</v>
      </c>
      <c r="M180">
        <v>30.7</v>
      </c>
      <c r="N180">
        <v>0.4</v>
      </c>
      <c r="O180">
        <v>533</v>
      </c>
      <c r="P180">
        <v>756</v>
      </c>
    </row>
    <row r="181" spans="2:16" x14ac:dyDescent="0.25">
      <c r="B181" t="s">
        <v>307</v>
      </c>
      <c r="C181" t="s">
        <v>356</v>
      </c>
      <c r="D181">
        <v>6</v>
      </c>
      <c r="E181" t="s">
        <v>32</v>
      </c>
      <c r="F181" t="s">
        <v>355</v>
      </c>
      <c r="G181" t="s">
        <v>321</v>
      </c>
      <c r="I181">
        <v>1</v>
      </c>
      <c r="J181">
        <v>7.72</v>
      </c>
      <c r="L181">
        <v>892</v>
      </c>
      <c r="M181">
        <v>31</v>
      </c>
      <c r="N181">
        <v>0.39</v>
      </c>
      <c r="O181">
        <v>520</v>
      </c>
      <c r="P181">
        <v>775.9</v>
      </c>
    </row>
    <row r="182" spans="2:16" x14ac:dyDescent="0.25">
      <c r="B182" t="s">
        <v>307</v>
      </c>
      <c r="C182" t="s">
        <v>356</v>
      </c>
      <c r="D182">
        <v>6</v>
      </c>
      <c r="E182" t="s">
        <v>32</v>
      </c>
      <c r="F182" t="s">
        <v>355</v>
      </c>
      <c r="G182" t="s">
        <v>321</v>
      </c>
      <c r="I182">
        <v>1</v>
      </c>
      <c r="J182">
        <v>7.84</v>
      </c>
      <c r="L182">
        <v>878</v>
      </c>
      <c r="M182">
        <v>30.8</v>
      </c>
      <c r="N182">
        <v>0.38</v>
      </c>
      <c r="O182">
        <v>512.5</v>
      </c>
      <c r="P182">
        <v>755.8</v>
      </c>
    </row>
    <row r="183" spans="2:16" x14ac:dyDescent="0.25">
      <c r="B183" t="s">
        <v>307</v>
      </c>
      <c r="C183" t="s">
        <v>356</v>
      </c>
      <c r="D183">
        <v>6</v>
      </c>
      <c r="E183" t="s">
        <v>32</v>
      </c>
      <c r="F183" t="s">
        <v>355</v>
      </c>
      <c r="G183" t="s">
        <v>321</v>
      </c>
      <c r="I183">
        <v>1</v>
      </c>
      <c r="J183">
        <v>7.87</v>
      </c>
      <c r="L183">
        <v>880</v>
      </c>
      <c r="M183">
        <v>30.5</v>
      </c>
      <c r="N183">
        <v>0.38</v>
      </c>
      <c r="O183">
        <v>513.79999999999995</v>
      </c>
      <c r="P183">
        <v>755.8</v>
      </c>
    </row>
    <row r="184" spans="2:16" x14ac:dyDescent="0.25">
      <c r="B184" t="s">
        <v>307</v>
      </c>
      <c r="C184" t="s">
        <v>356</v>
      </c>
      <c r="D184">
        <v>6</v>
      </c>
      <c r="E184" t="s">
        <v>32</v>
      </c>
      <c r="F184" t="s">
        <v>355</v>
      </c>
      <c r="G184" t="s">
        <v>321</v>
      </c>
      <c r="I184">
        <v>1</v>
      </c>
      <c r="J184">
        <v>7.88</v>
      </c>
      <c r="L184">
        <v>880</v>
      </c>
      <c r="M184">
        <v>30.9</v>
      </c>
      <c r="N184">
        <v>0.38</v>
      </c>
      <c r="O184">
        <v>513.5</v>
      </c>
      <c r="P184">
        <v>755.8</v>
      </c>
    </row>
    <row r="185" spans="2:16" x14ac:dyDescent="0.25">
      <c r="B185" t="s">
        <v>307</v>
      </c>
      <c r="C185" t="s">
        <v>357</v>
      </c>
      <c r="D185">
        <v>6</v>
      </c>
      <c r="E185" t="s">
        <v>32</v>
      </c>
      <c r="F185" t="s">
        <v>355</v>
      </c>
      <c r="G185" t="s">
        <v>321</v>
      </c>
      <c r="I185">
        <v>1</v>
      </c>
      <c r="J185">
        <v>9.09</v>
      </c>
      <c r="L185">
        <v>889</v>
      </c>
      <c r="M185">
        <v>27</v>
      </c>
      <c r="N185">
        <v>0.42</v>
      </c>
      <c r="O185">
        <v>552.5</v>
      </c>
      <c r="P185">
        <v>758.5</v>
      </c>
    </row>
    <row r="186" spans="2:16" x14ac:dyDescent="0.25">
      <c r="B186" t="s">
        <v>307</v>
      </c>
      <c r="C186" t="s">
        <v>357</v>
      </c>
      <c r="D186">
        <v>6</v>
      </c>
      <c r="E186" t="s">
        <v>32</v>
      </c>
      <c r="F186" t="s">
        <v>355</v>
      </c>
      <c r="G186" t="s">
        <v>321</v>
      </c>
      <c r="I186">
        <v>1</v>
      </c>
      <c r="J186">
        <v>9.2100000000000009</v>
      </c>
      <c r="L186">
        <v>884</v>
      </c>
      <c r="M186">
        <v>27</v>
      </c>
      <c r="N186">
        <v>0.41</v>
      </c>
      <c r="O186">
        <v>552.5</v>
      </c>
      <c r="P186">
        <v>758.5</v>
      </c>
    </row>
    <row r="187" spans="2:16" x14ac:dyDescent="0.25">
      <c r="B187" t="s">
        <v>307</v>
      </c>
      <c r="C187" t="s">
        <v>357</v>
      </c>
      <c r="D187">
        <v>6</v>
      </c>
      <c r="E187" t="s">
        <v>32</v>
      </c>
      <c r="F187" t="s">
        <v>355</v>
      </c>
      <c r="G187" t="s">
        <v>321</v>
      </c>
      <c r="I187">
        <v>1</v>
      </c>
      <c r="J187">
        <v>8.69</v>
      </c>
      <c r="L187">
        <v>886</v>
      </c>
      <c r="M187">
        <v>27</v>
      </c>
      <c r="N187">
        <v>0.42</v>
      </c>
      <c r="O187">
        <v>552.5</v>
      </c>
      <c r="P187">
        <v>758.5</v>
      </c>
    </row>
    <row r="188" spans="2:16" x14ac:dyDescent="0.25">
      <c r="B188" t="s">
        <v>307</v>
      </c>
      <c r="C188" t="s">
        <v>357</v>
      </c>
      <c r="D188">
        <v>6</v>
      </c>
      <c r="E188" t="s">
        <v>32</v>
      </c>
      <c r="F188" t="s">
        <v>355</v>
      </c>
      <c r="G188" t="s">
        <v>321</v>
      </c>
      <c r="I188">
        <v>1</v>
      </c>
      <c r="J188">
        <v>8.7200000000000006</v>
      </c>
      <c r="L188">
        <v>896</v>
      </c>
      <c r="M188">
        <v>27.1</v>
      </c>
      <c r="N188">
        <v>0.42</v>
      </c>
      <c r="O188">
        <v>559</v>
      </c>
      <c r="P188">
        <v>758.4</v>
      </c>
    </row>
    <row r="189" spans="2:16" x14ac:dyDescent="0.25">
      <c r="B189" t="s">
        <v>307</v>
      </c>
      <c r="C189" t="s">
        <v>357</v>
      </c>
      <c r="D189">
        <v>6</v>
      </c>
      <c r="E189" t="s">
        <v>32</v>
      </c>
      <c r="F189" t="s">
        <v>355</v>
      </c>
      <c r="G189" t="s">
        <v>321</v>
      </c>
      <c r="I189">
        <v>2</v>
      </c>
      <c r="J189">
        <v>9.1199999999999992</v>
      </c>
      <c r="L189">
        <v>1115</v>
      </c>
      <c r="M189">
        <v>27.5</v>
      </c>
      <c r="N189">
        <v>0.54</v>
      </c>
      <c r="O189">
        <v>695.05</v>
      </c>
      <c r="P189">
        <v>758.2</v>
      </c>
    </row>
    <row r="190" spans="2:16" x14ac:dyDescent="0.25">
      <c r="B190" t="s">
        <v>307</v>
      </c>
      <c r="C190" t="s">
        <v>357</v>
      </c>
      <c r="D190">
        <v>6</v>
      </c>
      <c r="E190" t="s">
        <v>32</v>
      </c>
      <c r="F190" t="s">
        <v>355</v>
      </c>
      <c r="G190" t="s">
        <v>321</v>
      </c>
      <c r="I190">
        <v>2</v>
      </c>
      <c r="J190">
        <v>9.17</v>
      </c>
      <c r="L190">
        <v>154</v>
      </c>
      <c r="M190">
        <v>27.5</v>
      </c>
      <c r="N190">
        <v>0.54</v>
      </c>
      <c r="O190">
        <v>708.5</v>
      </c>
      <c r="P190">
        <v>758.1</v>
      </c>
    </row>
    <row r="191" spans="2:16" x14ac:dyDescent="0.25">
      <c r="B191" t="s">
        <v>307</v>
      </c>
      <c r="C191" t="s">
        <v>357</v>
      </c>
      <c r="D191">
        <v>6</v>
      </c>
      <c r="E191" t="s">
        <v>32</v>
      </c>
      <c r="F191" t="s">
        <v>355</v>
      </c>
      <c r="G191" t="s">
        <v>321</v>
      </c>
      <c r="I191">
        <v>2</v>
      </c>
      <c r="J191">
        <v>9.15</v>
      </c>
      <c r="L191">
        <v>1230</v>
      </c>
      <c r="M191">
        <v>27.5</v>
      </c>
      <c r="N191">
        <v>0.55000000000000004</v>
      </c>
      <c r="O191">
        <v>734.5</v>
      </c>
      <c r="P191">
        <v>758.1</v>
      </c>
    </row>
    <row r="192" spans="2:16" x14ac:dyDescent="0.25">
      <c r="B192" t="s">
        <v>307</v>
      </c>
      <c r="C192" t="s">
        <v>357</v>
      </c>
      <c r="D192">
        <v>6</v>
      </c>
      <c r="E192" t="s">
        <v>32</v>
      </c>
      <c r="F192" t="s">
        <v>355</v>
      </c>
      <c r="G192" t="s">
        <v>321</v>
      </c>
      <c r="I192">
        <v>2</v>
      </c>
      <c r="J192">
        <v>9.16</v>
      </c>
      <c r="L192">
        <v>1164</v>
      </c>
      <c r="M192">
        <v>27.6</v>
      </c>
      <c r="N192">
        <v>0.53</v>
      </c>
      <c r="O192">
        <v>715</v>
      </c>
      <c r="P192">
        <v>758.1</v>
      </c>
    </row>
    <row r="193" spans="2:16" x14ac:dyDescent="0.25">
      <c r="B193" t="s">
        <v>307</v>
      </c>
      <c r="C193" t="s">
        <v>357</v>
      </c>
      <c r="D193">
        <v>6</v>
      </c>
      <c r="E193" t="s">
        <v>32</v>
      </c>
      <c r="F193" t="s">
        <v>355</v>
      </c>
      <c r="G193" t="s">
        <v>321</v>
      </c>
      <c r="I193">
        <v>3</v>
      </c>
      <c r="J193">
        <v>7.66</v>
      </c>
      <c r="L193">
        <v>830</v>
      </c>
      <c r="M193">
        <v>31.2</v>
      </c>
      <c r="N193">
        <v>0.36</v>
      </c>
      <c r="O193">
        <v>481</v>
      </c>
      <c r="P193">
        <v>755.2</v>
      </c>
    </row>
    <row r="194" spans="2:16" x14ac:dyDescent="0.25">
      <c r="B194" t="s">
        <v>307</v>
      </c>
      <c r="C194" t="s">
        <v>357</v>
      </c>
      <c r="D194">
        <v>6</v>
      </c>
      <c r="E194" t="s">
        <v>32</v>
      </c>
      <c r="F194" t="s">
        <v>355</v>
      </c>
      <c r="G194" t="s">
        <v>321</v>
      </c>
      <c r="I194">
        <v>3</v>
      </c>
      <c r="J194">
        <v>7.24</v>
      </c>
      <c r="L194">
        <v>830</v>
      </c>
      <c r="M194">
        <v>31.2</v>
      </c>
      <c r="N194">
        <v>0.36</v>
      </c>
      <c r="O194">
        <v>481</v>
      </c>
      <c r="P194">
        <v>755.2</v>
      </c>
    </row>
    <row r="195" spans="2:16" x14ac:dyDescent="0.25">
      <c r="B195" t="s">
        <v>307</v>
      </c>
      <c r="C195" t="s">
        <v>357</v>
      </c>
      <c r="D195">
        <v>6</v>
      </c>
      <c r="E195" t="s">
        <v>32</v>
      </c>
      <c r="F195" t="s">
        <v>355</v>
      </c>
      <c r="G195" t="s">
        <v>321</v>
      </c>
      <c r="I195">
        <v>3</v>
      </c>
      <c r="J195">
        <v>7.76</v>
      </c>
      <c r="L195">
        <v>830</v>
      </c>
      <c r="M195">
        <v>31.1</v>
      </c>
      <c r="N195">
        <v>0.36</v>
      </c>
      <c r="O195">
        <v>481</v>
      </c>
      <c r="P195">
        <v>755.2</v>
      </c>
    </row>
    <row r="196" spans="2:16" x14ac:dyDescent="0.25">
      <c r="B196" t="s">
        <v>307</v>
      </c>
      <c r="C196" t="s">
        <v>357</v>
      </c>
      <c r="D196">
        <v>6</v>
      </c>
      <c r="E196" t="s">
        <v>32</v>
      </c>
      <c r="F196" t="s">
        <v>355</v>
      </c>
      <c r="G196" t="s">
        <v>321</v>
      </c>
      <c r="I196">
        <v>3</v>
      </c>
      <c r="J196">
        <v>7.8</v>
      </c>
      <c r="L196">
        <v>828</v>
      </c>
      <c r="M196">
        <v>31.2</v>
      </c>
      <c r="N196">
        <v>0.36</v>
      </c>
      <c r="O196">
        <v>481</v>
      </c>
      <c r="P196">
        <v>755.1</v>
      </c>
    </row>
    <row r="197" spans="2:16" x14ac:dyDescent="0.25">
      <c r="B197" t="s">
        <v>307</v>
      </c>
      <c r="C197" t="s">
        <v>358</v>
      </c>
      <c r="D197">
        <v>6</v>
      </c>
      <c r="E197" t="s">
        <v>32</v>
      </c>
      <c r="F197" t="s">
        <v>355</v>
      </c>
      <c r="G197" t="s">
        <v>77</v>
      </c>
      <c r="I197">
        <v>4</v>
      </c>
      <c r="J197">
        <v>7.53</v>
      </c>
      <c r="L197">
        <v>807</v>
      </c>
      <c r="M197">
        <v>27.4</v>
      </c>
      <c r="N197">
        <v>0.37</v>
      </c>
      <c r="O197">
        <v>500.5</v>
      </c>
      <c r="P197">
        <v>757.2</v>
      </c>
    </row>
    <row r="198" spans="2:16" x14ac:dyDescent="0.25">
      <c r="B198" t="s">
        <v>307</v>
      </c>
      <c r="C198" t="s">
        <v>358</v>
      </c>
      <c r="D198">
        <v>6</v>
      </c>
      <c r="E198" t="s">
        <v>32</v>
      </c>
      <c r="F198" t="s">
        <v>355</v>
      </c>
      <c r="G198" t="s">
        <v>77</v>
      </c>
      <c r="I198">
        <v>4</v>
      </c>
      <c r="J198">
        <v>7.6</v>
      </c>
      <c r="L198">
        <v>805</v>
      </c>
      <c r="M198">
        <v>27.2</v>
      </c>
      <c r="N198">
        <v>0.37</v>
      </c>
      <c r="O198">
        <v>500.5</v>
      </c>
      <c r="P198">
        <v>757.3</v>
      </c>
    </row>
    <row r="199" spans="2:16" x14ac:dyDescent="0.25">
      <c r="B199" t="s">
        <v>307</v>
      </c>
      <c r="C199" t="s">
        <v>358</v>
      </c>
      <c r="D199">
        <v>6</v>
      </c>
      <c r="E199" t="s">
        <v>32</v>
      </c>
      <c r="F199" t="s">
        <v>355</v>
      </c>
      <c r="G199" t="s">
        <v>77</v>
      </c>
      <c r="I199">
        <v>4</v>
      </c>
      <c r="J199">
        <v>7.67</v>
      </c>
      <c r="L199">
        <v>806</v>
      </c>
      <c r="M199">
        <v>27.4</v>
      </c>
      <c r="N199">
        <v>0.37</v>
      </c>
      <c r="O199">
        <v>500.5</v>
      </c>
      <c r="P199">
        <v>757.3</v>
      </c>
    </row>
    <row r="200" spans="2:16" x14ac:dyDescent="0.25">
      <c r="B200" t="s">
        <v>307</v>
      </c>
      <c r="C200" t="s">
        <v>358</v>
      </c>
      <c r="D200">
        <v>6</v>
      </c>
      <c r="E200" t="s">
        <v>32</v>
      </c>
      <c r="F200" t="s">
        <v>355</v>
      </c>
      <c r="G200" t="s">
        <v>77</v>
      </c>
      <c r="I200">
        <v>4</v>
      </c>
      <c r="J200">
        <v>7.74</v>
      </c>
      <c r="L200">
        <v>813</v>
      </c>
      <c r="M200">
        <v>27.4</v>
      </c>
      <c r="N200">
        <v>0.38</v>
      </c>
      <c r="O200">
        <v>500.5</v>
      </c>
      <c r="P200">
        <v>757.4</v>
      </c>
    </row>
    <row r="201" spans="2:16" x14ac:dyDescent="0.25">
      <c r="B201" t="s">
        <v>307</v>
      </c>
      <c r="C201" t="s">
        <v>358</v>
      </c>
      <c r="D201">
        <v>6</v>
      </c>
      <c r="E201" t="s">
        <v>32</v>
      </c>
      <c r="F201" t="s">
        <v>355</v>
      </c>
      <c r="G201" t="s">
        <v>321</v>
      </c>
      <c r="I201">
        <v>2</v>
      </c>
      <c r="J201">
        <v>7.67</v>
      </c>
      <c r="L201">
        <v>834</v>
      </c>
      <c r="M201">
        <v>28.6</v>
      </c>
      <c r="N201">
        <v>0.38</v>
      </c>
      <c r="O201">
        <v>507</v>
      </c>
      <c r="P201">
        <v>756.2</v>
      </c>
    </row>
    <row r="202" spans="2:16" x14ac:dyDescent="0.25">
      <c r="B202" t="s">
        <v>307</v>
      </c>
      <c r="C202" t="s">
        <v>358</v>
      </c>
      <c r="D202">
        <v>6</v>
      </c>
      <c r="E202" t="s">
        <v>32</v>
      </c>
      <c r="F202" t="s">
        <v>355</v>
      </c>
      <c r="G202" t="s">
        <v>321</v>
      </c>
      <c r="I202">
        <v>2</v>
      </c>
      <c r="J202">
        <v>7.72</v>
      </c>
      <c r="L202">
        <v>835</v>
      </c>
      <c r="M202">
        <v>28.6</v>
      </c>
      <c r="N202">
        <v>0.38</v>
      </c>
      <c r="O202">
        <v>507</v>
      </c>
      <c r="P202">
        <v>756.2</v>
      </c>
    </row>
    <row r="203" spans="2:16" x14ac:dyDescent="0.25">
      <c r="B203" t="s">
        <v>307</v>
      </c>
      <c r="C203" t="s">
        <v>358</v>
      </c>
      <c r="D203">
        <v>6</v>
      </c>
      <c r="E203" t="s">
        <v>32</v>
      </c>
      <c r="F203" t="s">
        <v>355</v>
      </c>
      <c r="G203" t="s">
        <v>321</v>
      </c>
      <c r="I203">
        <v>2</v>
      </c>
      <c r="J203">
        <v>7.74</v>
      </c>
      <c r="L203">
        <v>828</v>
      </c>
      <c r="M203">
        <v>28.6</v>
      </c>
      <c r="N203">
        <v>0.38</v>
      </c>
      <c r="O203">
        <v>507</v>
      </c>
      <c r="P203">
        <v>756.2</v>
      </c>
    </row>
    <row r="204" spans="2:16" x14ac:dyDescent="0.25">
      <c r="B204" t="s">
        <v>307</v>
      </c>
      <c r="C204" t="s">
        <v>358</v>
      </c>
      <c r="D204">
        <v>6</v>
      </c>
      <c r="E204" t="s">
        <v>32</v>
      </c>
      <c r="F204" t="s">
        <v>355</v>
      </c>
      <c r="G204" t="s">
        <v>321</v>
      </c>
      <c r="I204">
        <v>2</v>
      </c>
      <c r="J204">
        <v>7.77</v>
      </c>
      <c r="L204">
        <v>839</v>
      </c>
      <c r="M204">
        <v>28.8</v>
      </c>
      <c r="N204">
        <v>0.38</v>
      </c>
      <c r="O204">
        <v>507</v>
      </c>
      <c r="P204">
        <v>761.1</v>
      </c>
    </row>
    <row r="205" spans="2:16" x14ac:dyDescent="0.25">
      <c r="B205" t="s">
        <v>307</v>
      </c>
      <c r="C205" t="s">
        <v>358</v>
      </c>
      <c r="D205">
        <v>6</v>
      </c>
      <c r="E205" t="s">
        <v>32</v>
      </c>
      <c r="F205" t="s">
        <v>355</v>
      </c>
      <c r="G205" t="s">
        <v>321</v>
      </c>
      <c r="I205">
        <v>3</v>
      </c>
      <c r="J205">
        <v>7.68</v>
      </c>
      <c r="L205">
        <v>832</v>
      </c>
      <c r="M205">
        <v>28.6</v>
      </c>
      <c r="N205">
        <v>0.38</v>
      </c>
      <c r="O205">
        <v>507.5</v>
      </c>
      <c r="P205">
        <v>756.4</v>
      </c>
    </row>
    <row r="206" spans="2:16" x14ac:dyDescent="0.25">
      <c r="B206" t="s">
        <v>307</v>
      </c>
      <c r="C206" t="s">
        <v>358</v>
      </c>
      <c r="D206">
        <v>6</v>
      </c>
      <c r="E206" t="s">
        <v>32</v>
      </c>
      <c r="F206" t="s">
        <v>355</v>
      </c>
      <c r="G206" t="s">
        <v>321</v>
      </c>
      <c r="I206">
        <v>3</v>
      </c>
      <c r="J206">
        <v>7.65</v>
      </c>
      <c r="L206">
        <v>828</v>
      </c>
      <c r="M206">
        <v>28.5</v>
      </c>
      <c r="N206">
        <v>0.38</v>
      </c>
      <c r="O206">
        <v>500.5</v>
      </c>
      <c r="P206">
        <v>756.4</v>
      </c>
    </row>
    <row r="207" spans="2:16" x14ac:dyDescent="0.25">
      <c r="B207" t="s">
        <v>307</v>
      </c>
      <c r="C207" t="s">
        <v>358</v>
      </c>
      <c r="D207">
        <v>6</v>
      </c>
      <c r="E207" t="s">
        <v>32</v>
      </c>
      <c r="F207" t="s">
        <v>355</v>
      </c>
      <c r="G207" t="s">
        <v>321</v>
      </c>
      <c r="I207">
        <v>3</v>
      </c>
      <c r="J207">
        <v>7.69</v>
      </c>
      <c r="L207">
        <v>828</v>
      </c>
      <c r="M207">
        <v>28.7</v>
      </c>
      <c r="N207">
        <v>0.38</v>
      </c>
      <c r="O207">
        <v>500.5</v>
      </c>
      <c r="P207">
        <v>756.4</v>
      </c>
    </row>
    <row r="208" spans="2:16" x14ac:dyDescent="0.25">
      <c r="B208" t="s">
        <v>307</v>
      </c>
      <c r="C208" t="s">
        <v>358</v>
      </c>
      <c r="D208">
        <v>6</v>
      </c>
      <c r="E208" t="s">
        <v>32</v>
      </c>
      <c r="F208" t="s">
        <v>355</v>
      </c>
      <c r="G208" t="s">
        <v>321</v>
      </c>
      <c r="I208">
        <v>3</v>
      </c>
      <c r="J208">
        <v>7.73</v>
      </c>
      <c r="L208">
        <v>830</v>
      </c>
      <c r="M208">
        <v>28.7</v>
      </c>
      <c r="N208">
        <v>0.37</v>
      </c>
      <c r="O208">
        <v>501.5</v>
      </c>
      <c r="P208">
        <v>756.5</v>
      </c>
    </row>
    <row r="209" spans="2:16" x14ac:dyDescent="0.25">
      <c r="B209" t="s">
        <v>307</v>
      </c>
      <c r="C209" t="s">
        <v>358</v>
      </c>
      <c r="D209">
        <v>6</v>
      </c>
      <c r="E209" t="s">
        <v>32</v>
      </c>
      <c r="F209" t="s">
        <v>355</v>
      </c>
      <c r="G209" t="s">
        <v>321</v>
      </c>
      <c r="I209">
        <v>1</v>
      </c>
      <c r="J209">
        <v>7.75</v>
      </c>
      <c r="L209">
        <v>773</v>
      </c>
      <c r="M209">
        <v>27.6</v>
      </c>
      <c r="N209">
        <v>0.38</v>
      </c>
      <c r="O209">
        <v>500.5</v>
      </c>
      <c r="P209">
        <v>756.1</v>
      </c>
    </row>
    <row r="210" spans="2:16" x14ac:dyDescent="0.25">
      <c r="B210" t="s">
        <v>307</v>
      </c>
      <c r="C210" t="s">
        <v>358</v>
      </c>
      <c r="D210">
        <v>6</v>
      </c>
      <c r="E210" t="s">
        <v>32</v>
      </c>
      <c r="F210" t="s">
        <v>355</v>
      </c>
      <c r="G210" t="s">
        <v>321</v>
      </c>
      <c r="I210">
        <v>1</v>
      </c>
      <c r="J210">
        <v>7.8</v>
      </c>
      <c r="L210">
        <v>829</v>
      </c>
      <c r="M210">
        <v>28.6</v>
      </c>
      <c r="N210">
        <v>0.38</v>
      </c>
      <c r="O210">
        <v>507</v>
      </c>
      <c r="P210">
        <v>756</v>
      </c>
    </row>
    <row r="211" spans="2:16" x14ac:dyDescent="0.25">
      <c r="B211" t="s">
        <v>307</v>
      </c>
      <c r="C211" t="s">
        <v>358</v>
      </c>
      <c r="D211">
        <v>6</v>
      </c>
      <c r="E211" t="s">
        <v>32</v>
      </c>
      <c r="F211" t="s">
        <v>355</v>
      </c>
      <c r="G211" t="s">
        <v>321</v>
      </c>
      <c r="I211">
        <v>1</v>
      </c>
      <c r="J211">
        <v>7.82</v>
      </c>
      <c r="L211">
        <v>828</v>
      </c>
      <c r="M211">
        <v>28.6</v>
      </c>
      <c r="N211">
        <v>0.38</v>
      </c>
      <c r="O211">
        <v>507</v>
      </c>
      <c r="P211">
        <v>756</v>
      </c>
    </row>
    <row r="212" spans="2:16" x14ac:dyDescent="0.25">
      <c r="B212" t="s">
        <v>307</v>
      </c>
      <c r="C212" t="s">
        <v>358</v>
      </c>
      <c r="D212">
        <v>6</v>
      </c>
      <c r="E212" t="s">
        <v>32</v>
      </c>
      <c r="F212" t="s">
        <v>355</v>
      </c>
      <c r="G212" t="s">
        <v>321</v>
      </c>
      <c r="I212">
        <v>1</v>
      </c>
      <c r="J212">
        <v>7.83</v>
      </c>
      <c r="L212">
        <v>828</v>
      </c>
      <c r="M212">
        <v>28.6</v>
      </c>
      <c r="N212">
        <v>0.38</v>
      </c>
      <c r="O212">
        <v>500.5</v>
      </c>
      <c r="P212">
        <v>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A943-AF76-4057-A7D2-79FB6CD1FA8F}">
  <dimension ref="A1:X140"/>
  <sheetViews>
    <sheetView workbookViewId="0">
      <pane xSplit="5" ySplit="1" topLeftCell="R89" activePane="bottomRight" state="frozen"/>
      <selection pane="topRight" activeCell="C1" sqref="C1"/>
      <selection pane="bottomLeft" activeCell="A2" sqref="A2"/>
      <selection pane="bottomRight" activeCell="X5" sqref="X5"/>
    </sheetView>
  </sheetViews>
  <sheetFormatPr defaultRowHeight="15" x14ac:dyDescent="0.25"/>
  <cols>
    <col min="2" max="2" width="15.28515625" bestFit="1" customWidth="1"/>
    <col min="3" max="3" width="19.5703125" bestFit="1" customWidth="1"/>
    <col min="4" max="4" width="19.5703125" customWidth="1"/>
    <col min="5" max="6" width="13.7109375" customWidth="1"/>
    <col min="7" max="7" width="17" bestFit="1" customWidth="1"/>
    <col min="8" max="8" width="12.5703125" customWidth="1"/>
    <col min="9" max="9" width="12.85546875" customWidth="1"/>
    <col min="10" max="10" width="12.28515625" customWidth="1"/>
    <col min="11" max="12" width="12.5703125" customWidth="1"/>
    <col min="16" max="16" width="17.140625" customWidth="1"/>
    <col min="17" max="17" width="13.28515625" customWidth="1"/>
    <col min="18" max="18" width="14" customWidth="1"/>
    <col min="20" max="20" width="10.28515625" customWidth="1"/>
    <col min="21" max="21" width="20" bestFit="1" customWidth="1"/>
    <col min="22" max="22" width="15.5703125" bestFit="1" customWidth="1"/>
    <col min="24" max="24" width="9.5703125" customWidth="1"/>
  </cols>
  <sheetData>
    <row r="1" spans="1:24" s="31" customFormat="1" ht="43.5" customHeight="1" x14ac:dyDescent="0.25">
      <c r="A1" s="31" t="s">
        <v>410</v>
      </c>
      <c r="B1" s="33" t="s">
        <v>0</v>
      </c>
      <c r="C1" s="33" t="s">
        <v>75</v>
      </c>
      <c r="D1" s="33" t="s">
        <v>351</v>
      </c>
      <c r="E1" s="33" t="s">
        <v>399</v>
      </c>
      <c r="F1" s="33" t="s">
        <v>3</v>
      </c>
      <c r="G1" s="32" t="s">
        <v>398</v>
      </c>
      <c r="H1" s="32" t="s">
        <v>397</v>
      </c>
      <c r="I1" s="32" t="s">
        <v>396</v>
      </c>
      <c r="J1" s="32" t="s">
        <v>395</v>
      </c>
      <c r="K1" s="32" t="s">
        <v>394</v>
      </c>
      <c r="L1" s="32" t="s">
        <v>409</v>
      </c>
      <c r="M1" s="32" t="s">
        <v>393</v>
      </c>
      <c r="N1" s="32" t="s">
        <v>392</v>
      </c>
      <c r="O1" s="32" t="s">
        <v>391</v>
      </c>
      <c r="P1" s="32" t="s">
        <v>408</v>
      </c>
      <c r="Q1" s="32" t="s">
        <v>407</v>
      </c>
      <c r="R1" s="32" t="s">
        <v>406</v>
      </c>
      <c r="S1" s="32" t="s">
        <v>376</v>
      </c>
      <c r="T1" s="32" t="s">
        <v>372</v>
      </c>
      <c r="U1" s="32" t="s">
        <v>379</v>
      </c>
      <c r="V1" s="32" t="s">
        <v>400</v>
      </c>
      <c r="W1" s="31" t="s">
        <v>377</v>
      </c>
      <c r="X1" s="31" t="s">
        <v>385</v>
      </c>
    </row>
    <row r="2" spans="1:24" ht="15.75" customHeight="1" x14ac:dyDescent="0.25">
      <c r="A2" t="s">
        <v>32</v>
      </c>
      <c r="B2" t="s">
        <v>324</v>
      </c>
      <c r="C2" s="30" t="s">
        <v>390</v>
      </c>
      <c r="D2" s="30">
        <v>1</v>
      </c>
      <c r="E2" s="33">
        <v>44231</v>
      </c>
      <c r="F2" s="33" t="s">
        <v>331</v>
      </c>
      <c r="G2">
        <v>5</v>
      </c>
      <c r="H2">
        <v>0</v>
      </c>
      <c r="I2">
        <v>0</v>
      </c>
      <c r="J2">
        <v>0</v>
      </c>
      <c r="K2">
        <f t="shared" ref="K2:K19" si="0">AVERAGE(M2:O2)</f>
        <v>0</v>
      </c>
      <c r="L2">
        <v>5</v>
      </c>
      <c r="M2">
        <v>0</v>
      </c>
      <c r="N2">
        <v>0</v>
      </c>
      <c r="O2">
        <v>0</v>
      </c>
      <c r="P2">
        <f t="shared" ref="P2:P16" si="1">AVERAGE(M2:M3)*5</f>
        <v>0.65</v>
      </c>
      <c r="Q2">
        <f t="shared" ref="Q2:Q16" si="2">AVERAGE(N2:N3)*5</f>
        <v>0.57500000000000007</v>
      </c>
      <c r="R2">
        <f t="shared" ref="R2:R16" si="3">AVERAGE(O2:O3)*5</f>
        <v>0.47499999999999998</v>
      </c>
      <c r="U2">
        <v>69</v>
      </c>
      <c r="V2" t="s">
        <v>405</v>
      </c>
      <c r="W2">
        <v>318</v>
      </c>
      <c r="X2">
        <f>U2/W2</f>
        <v>0.21698113207547171</v>
      </c>
    </row>
    <row r="3" spans="1:24" x14ac:dyDescent="0.25">
      <c r="A3" t="s">
        <v>32</v>
      </c>
      <c r="B3" t="s">
        <v>324</v>
      </c>
      <c r="C3" s="30" t="s">
        <v>390</v>
      </c>
      <c r="D3" s="30">
        <v>1</v>
      </c>
      <c r="F3" s="33" t="s">
        <v>331</v>
      </c>
      <c r="G3">
        <v>5</v>
      </c>
      <c r="H3">
        <v>5</v>
      </c>
      <c r="I3">
        <v>5</v>
      </c>
      <c r="J3">
        <v>5</v>
      </c>
      <c r="K3">
        <f t="shared" si="0"/>
        <v>0.22666666666666666</v>
      </c>
      <c r="M3">
        <v>0.26</v>
      </c>
      <c r="N3">
        <v>0.23</v>
      </c>
      <c r="O3">
        <v>0.19</v>
      </c>
      <c r="P3">
        <f t="shared" si="1"/>
        <v>1.2749999999999999</v>
      </c>
      <c r="Q3">
        <f t="shared" si="2"/>
        <v>1.35</v>
      </c>
      <c r="R3">
        <f t="shared" si="3"/>
        <v>1.0250000000000001</v>
      </c>
      <c r="U3">
        <v>69</v>
      </c>
      <c r="V3" t="s">
        <v>404</v>
      </c>
      <c r="W3">
        <v>161</v>
      </c>
      <c r="X3">
        <f>U3/W3</f>
        <v>0.42857142857142855</v>
      </c>
    </row>
    <row r="4" spans="1:24" x14ac:dyDescent="0.25">
      <c r="A4" t="s">
        <v>32</v>
      </c>
      <c r="B4" t="s">
        <v>324</v>
      </c>
      <c r="C4" s="30" t="s">
        <v>390</v>
      </c>
      <c r="D4" s="30">
        <v>1</v>
      </c>
      <c r="F4" s="33" t="s">
        <v>331</v>
      </c>
      <c r="G4">
        <v>5</v>
      </c>
      <c r="H4">
        <v>10</v>
      </c>
      <c r="I4">
        <v>10</v>
      </c>
      <c r="J4">
        <v>10</v>
      </c>
      <c r="K4">
        <f t="shared" si="0"/>
        <v>0.26</v>
      </c>
      <c r="M4">
        <v>0.25</v>
      </c>
      <c r="N4">
        <v>0.31</v>
      </c>
      <c r="O4">
        <v>0.22</v>
      </c>
      <c r="P4">
        <f t="shared" si="1"/>
        <v>1.3250000000000002</v>
      </c>
      <c r="Q4">
        <f t="shared" si="2"/>
        <v>1.7749999999999999</v>
      </c>
      <c r="R4">
        <f t="shared" si="3"/>
        <v>1.2749999999999999</v>
      </c>
      <c r="U4">
        <v>69</v>
      </c>
      <c r="V4" t="s">
        <v>403</v>
      </c>
      <c r="W4">
        <v>143</v>
      </c>
      <c r="X4">
        <f>U4/W4</f>
        <v>0.4825174825174825</v>
      </c>
    </row>
    <row r="5" spans="1:24" x14ac:dyDescent="0.25">
      <c r="A5" t="s">
        <v>32</v>
      </c>
      <c r="B5" t="s">
        <v>324</v>
      </c>
      <c r="C5" s="30" t="s">
        <v>390</v>
      </c>
      <c r="D5" s="30">
        <v>1</v>
      </c>
      <c r="F5" s="33" t="s">
        <v>331</v>
      </c>
      <c r="G5">
        <v>5</v>
      </c>
      <c r="H5">
        <v>15</v>
      </c>
      <c r="I5">
        <v>15</v>
      </c>
      <c r="J5">
        <v>15</v>
      </c>
      <c r="K5">
        <f t="shared" si="0"/>
        <v>0.32333333333333331</v>
      </c>
      <c r="M5">
        <v>0.28000000000000003</v>
      </c>
      <c r="N5">
        <v>0.4</v>
      </c>
      <c r="O5">
        <v>0.28999999999999998</v>
      </c>
      <c r="P5">
        <f t="shared" si="1"/>
        <v>1.5250000000000004</v>
      </c>
      <c r="Q5">
        <f t="shared" si="2"/>
        <v>2.1749999999999998</v>
      </c>
      <c r="R5">
        <f t="shared" si="3"/>
        <v>1.65</v>
      </c>
      <c r="U5" s="30" t="s">
        <v>376</v>
      </c>
      <c r="V5">
        <v>0.37602334772146095</v>
      </c>
      <c r="X5">
        <f>AVERAGE(X2:X4)</f>
        <v>0.37602334772146095</v>
      </c>
    </row>
    <row r="6" spans="1:24" x14ac:dyDescent="0.25">
      <c r="A6" t="s">
        <v>32</v>
      </c>
      <c r="B6" t="s">
        <v>324</v>
      </c>
      <c r="C6" s="30" t="s">
        <v>390</v>
      </c>
      <c r="D6" s="30">
        <v>1</v>
      </c>
      <c r="F6" s="33" t="s">
        <v>331</v>
      </c>
      <c r="G6">
        <v>5</v>
      </c>
      <c r="H6">
        <v>20</v>
      </c>
      <c r="I6">
        <v>20</v>
      </c>
      <c r="J6">
        <v>20</v>
      </c>
      <c r="K6">
        <f t="shared" si="0"/>
        <v>0.38999999999999996</v>
      </c>
      <c r="M6">
        <v>0.33</v>
      </c>
      <c r="N6">
        <v>0.47</v>
      </c>
      <c r="O6">
        <v>0.37</v>
      </c>
      <c r="P6">
        <f t="shared" si="1"/>
        <v>1.7999999999999998</v>
      </c>
      <c r="Q6">
        <f t="shared" si="2"/>
        <v>2.6249999999999996</v>
      </c>
      <c r="R6">
        <f t="shared" si="3"/>
        <v>1.875</v>
      </c>
      <c r="U6" s="30" t="s">
        <v>375</v>
      </c>
      <c r="V6">
        <v>75</v>
      </c>
    </row>
    <row r="7" spans="1:24" x14ac:dyDescent="0.25">
      <c r="A7" t="s">
        <v>32</v>
      </c>
      <c r="B7" t="s">
        <v>324</v>
      </c>
      <c r="C7" s="30" t="s">
        <v>390</v>
      </c>
      <c r="D7" s="30">
        <v>1</v>
      </c>
      <c r="F7" s="33" t="s">
        <v>331</v>
      </c>
      <c r="G7">
        <v>5</v>
      </c>
      <c r="H7">
        <v>25</v>
      </c>
      <c r="I7">
        <v>25</v>
      </c>
      <c r="J7">
        <v>25</v>
      </c>
      <c r="K7">
        <f t="shared" si="0"/>
        <v>0.45</v>
      </c>
      <c r="M7">
        <v>0.39</v>
      </c>
      <c r="N7">
        <v>0.57999999999999996</v>
      </c>
      <c r="O7">
        <v>0.38</v>
      </c>
      <c r="P7">
        <f t="shared" si="1"/>
        <v>2.1</v>
      </c>
      <c r="Q7">
        <f t="shared" si="2"/>
        <v>3</v>
      </c>
      <c r="R7">
        <f t="shared" si="3"/>
        <v>2.1749999999999998</v>
      </c>
      <c r="U7" s="30" t="s">
        <v>374</v>
      </c>
      <c r="V7">
        <v>0.86651851851851858</v>
      </c>
    </row>
    <row r="8" spans="1:24" x14ac:dyDescent="0.25">
      <c r="A8" t="s">
        <v>32</v>
      </c>
      <c r="B8" t="s">
        <v>324</v>
      </c>
      <c r="C8" s="30" t="s">
        <v>390</v>
      </c>
      <c r="D8" s="30">
        <v>1</v>
      </c>
      <c r="F8" s="33" t="s">
        <v>331</v>
      </c>
      <c r="G8">
        <v>5</v>
      </c>
      <c r="H8">
        <v>30</v>
      </c>
      <c r="I8">
        <v>30</v>
      </c>
      <c r="J8">
        <v>30</v>
      </c>
      <c r="K8">
        <f t="shared" si="0"/>
        <v>0.52</v>
      </c>
      <c r="M8">
        <v>0.45</v>
      </c>
      <c r="N8">
        <v>0.62</v>
      </c>
      <c r="O8">
        <v>0.49</v>
      </c>
      <c r="P8">
        <f t="shared" si="1"/>
        <v>2.375</v>
      </c>
      <c r="Q8">
        <f t="shared" si="2"/>
        <v>3.15</v>
      </c>
      <c r="R8">
        <f t="shared" si="3"/>
        <v>13.725000000000001</v>
      </c>
      <c r="U8" s="30" t="s">
        <v>373</v>
      </c>
      <c r="V8">
        <v>65.5833333333333</v>
      </c>
    </row>
    <row r="9" spans="1:24" ht="17.25" x14ac:dyDescent="0.25">
      <c r="A9" t="s">
        <v>32</v>
      </c>
      <c r="B9" t="s">
        <v>324</v>
      </c>
      <c r="C9" s="30" t="s">
        <v>390</v>
      </c>
      <c r="D9" s="30">
        <v>1</v>
      </c>
      <c r="F9" s="33" t="s">
        <v>331</v>
      </c>
      <c r="G9">
        <v>5</v>
      </c>
      <c r="H9">
        <v>35</v>
      </c>
      <c r="I9">
        <v>35</v>
      </c>
      <c r="J9">
        <v>35</v>
      </c>
      <c r="K9">
        <f t="shared" si="0"/>
        <v>2.0466666666666669</v>
      </c>
      <c r="M9">
        <v>0.5</v>
      </c>
      <c r="N9">
        <v>0.64</v>
      </c>
      <c r="O9">
        <v>5</v>
      </c>
      <c r="P9">
        <f t="shared" si="1"/>
        <v>2.7</v>
      </c>
      <c r="Q9">
        <f t="shared" si="2"/>
        <v>3.3999999999999995</v>
      </c>
      <c r="R9">
        <f t="shared" si="3"/>
        <v>13.475</v>
      </c>
      <c r="U9" s="32" t="s">
        <v>372</v>
      </c>
      <c r="V9">
        <v>24.660864554732498</v>
      </c>
    </row>
    <row r="10" spans="1:24" x14ac:dyDescent="0.25">
      <c r="A10" t="s">
        <v>32</v>
      </c>
      <c r="B10" t="s">
        <v>324</v>
      </c>
      <c r="C10" s="30" t="s">
        <v>390</v>
      </c>
      <c r="D10" s="30">
        <v>1</v>
      </c>
      <c r="F10" s="33" t="s">
        <v>331</v>
      </c>
      <c r="G10">
        <v>5</v>
      </c>
      <c r="H10">
        <v>40</v>
      </c>
      <c r="I10">
        <v>40</v>
      </c>
      <c r="J10">
        <v>40</v>
      </c>
      <c r="K10">
        <f t="shared" si="0"/>
        <v>0.56333333333333335</v>
      </c>
      <c r="M10">
        <v>0.57999999999999996</v>
      </c>
      <c r="N10">
        <v>0.72</v>
      </c>
      <c r="O10">
        <v>0.39</v>
      </c>
      <c r="P10">
        <f t="shared" si="1"/>
        <v>2.9249999999999998</v>
      </c>
      <c r="Q10">
        <f t="shared" si="2"/>
        <v>3.7749999999999999</v>
      </c>
      <c r="R10">
        <f t="shared" si="3"/>
        <v>2.2000000000000002</v>
      </c>
    </row>
    <row r="11" spans="1:24" x14ac:dyDescent="0.25">
      <c r="A11" t="s">
        <v>32</v>
      </c>
      <c r="B11" t="s">
        <v>324</v>
      </c>
      <c r="C11" s="30" t="s">
        <v>390</v>
      </c>
      <c r="D11" s="30">
        <v>1</v>
      </c>
      <c r="F11" s="33" t="s">
        <v>331</v>
      </c>
      <c r="G11">
        <v>5</v>
      </c>
      <c r="H11">
        <v>45</v>
      </c>
      <c r="I11">
        <v>45</v>
      </c>
      <c r="J11">
        <v>45</v>
      </c>
      <c r="K11">
        <f t="shared" si="0"/>
        <v>0.62333333333333329</v>
      </c>
      <c r="M11">
        <v>0.59</v>
      </c>
      <c r="N11">
        <v>0.79</v>
      </c>
      <c r="O11">
        <v>0.49</v>
      </c>
      <c r="P11">
        <f t="shared" si="1"/>
        <v>3.1</v>
      </c>
      <c r="Q11">
        <f t="shared" si="2"/>
        <v>4.4749999999999996</v>
      </c>
      <c r="R11">
        <f t="shared" si="3"/>
        <v>2.4750000000000001</v>
      </c>
    </row>
    <row r="12" spans="1:24" x14ac:dyDescent="0.25">
      <c r="A12" t="s">
        <v>32</v>
      </c>
      <c r="B12" t="s">
        <v>324</v>
      </c>
      <c r="C12" s="30" t="s">
        <v>390</v>
      </c>
      <c r="D12" s="30">
        <v>1</v>
      </c>
      <c r="F12" s="33" t="s">
        <v>331</v>
      </c>
      <c r="G12">
        <v>5</v>
      </c>
      <c r="H12">
        <v>50</v>
      </c>
      <c r="I12">
        <v>50</v>
      </c>
      <c r="J12">
        <v>50</v>
      </c>
      <c r="K12">
        <f t="shared" si="0"/>
        <v>0.71666666666666667</v>
      </c>
      <c r="M12">
        <v>0.65</v>
      </c>
      <c r="N12">
        <v>1</v>
      </c>
      <c r="O12">
        <v>0.5</v>
      </c>
      <c r="P12">
        <f t="shared" si="1"/>
        <v>3.5</v>
      </c>
      <c r="Q12">
        <f t="shared" si="2"/>
        <v>12.5</v>
      </c>
      <c r="R12">
        <f t="shared" si="3"/>
        <v>2.875</v>
      </c>
    </row>
    <row r="13" spans="1:24" x14ac:dyDescent="0.25">
      <c r="A13" t="s">
        <v>32</v>
      </c>
      <c r="B13" t="s">
        <v>324</v>
      </c>
      <c r="C13" s="30" t="s">
        <v>390</v>
      </c>
      <c r="D13" s="30">
        <v>1</v>
      </c>
      <c r="F13" s="33" t="s">
        <v>331</v>
      </c>
      <c r="G13">
        <v>5</v>
      </c>
      <c r="H13">
        <v>55</v>
      </c>
      <c r="I13">
        <v>55</v>
      </c>
      <c r="J13">
        <v>55</v>
      </c>
      <c r="K13">
        <f t="shared" si="0"/>
        <v>1.8</v>
      </c>
      <c r="M13">
        <v>0.75</v>
      </c>
      <c r="N13">
        <v>4</v>
      </c>
      <c r="O13">
        <v>0.65</v>
      </c>
      <c r="P13">
        <f t="shared" si="1"/>
        <v>4.1749999999999998</v>
      </c>
      <c r="Q13">
        <f t="shared" si="2"/>
        <v>12.5</v>
      </c>
      <c r="R13">
        <f t="shared" si="3"/>
        <v>3.65</v>
      </c>
    </row>
    <row r="14" spans="1:24" x14ac:dyDescent="0.25">
      <c r="A14" t="s">
        <v>32</v>
      </c>
      <c r="B14" t="s">
        <v>324</v>
      </c>
      <c r="C14" s="30" t="s">
        <v>390</v>
      </c>
      <c r="D14" s="30">
        <v>1</v>
      </c>
      <c r="F14" s="33" t="s">
        <v>331</v>
      </c>
      <c r="G14">
        <v>5</v>
      </c>
      <c r="H14">
        <v>60</v>
      </c>
      <c r="I14">
        <v>60</v>
      </c>
      <c r="J14">
        <v>60</v>
      </c>
      <c r="K14">
        <f t="shared" si="0"/>
        <v>0.91</v>
      </c>
      <c r="M14">
        <v>0.92</v>
      </c>
      <c r="N14">
        <v>1</v>
      </c>
      <c r="O14">
        <v>0.81</v>
      </c>
      <c r="P14">
        <f t="shared" si="1"/>
        <v>14.8</v>
      </c>
      <c r="Q14">
        <f t="shared" si="2"/>
        <v>13.75</v>
      </c>
      <c r="R14">
        <f t="shared" si="3"/>
        <v>4.1500000000000004</v>
      </c>
    </row>
    <row r="15" spans="1:24" x14ac:dyDescent="0.25">
      <c r="A15" t="s">
        <v>32</v>
      </c>
      <c r="B15" t="s">
        <v>324</v>
      </c>
      <c r="C15" s="30" t="s">
        <v>390</v>
      </c>
      <c r="D15" s="30">
        <v>1</v>
      </c>
      <c r="F15" s="33" t="s">
        <v>331</v>
      </c>
      <c r="G15">
        <v>5</v>
      </c>
      <c r="H15">
        <v>65</v>
      </c>
      <c r="I15">
        <v>65</v>
      </c>
      <c r="J15">
        <v>65</v>
      </c>
      <c r="K15">
        <f t="shared" si="0"/>
        <v>3.4499999999999997</v>
      </c>
      <c r="M15">
        <v>5</v>
      </c>
      <c r="N15">
        <v>4.5</v>
      </c>
      <c r="O15">
        <v>0.85</v>
      </c>
      <c r="P15">
        <f t="shared" si="1"/>
        <v>12.5</v>
      </c>
      <c r="Q15">
        <f t="shared" si="2"/>
        <v>11.25</v>
      </c>
      <c r="R15">
        <f t="shared" si="3"/>
        <v>4.45</v>
      </c>
    </row>
    <row r="16" spans="1:24" x14ac:dyDescent="0.25">
      <c r="A16" t="s">
        <v>32</v>
      </c>
      <c r="B16" t="s">
        <v>324</v>
      </c>
      <c r="C16" s="30" t="s">
        <v>390</v>
      </c>
      <c r="D16" s="30">
        <v>1</v>
      </c>
      <c r="F16" s="33" t="s">
        <v>331</v>
      </c>
      <c r="G16">
        <v>5</v>
      </c>
      <c r="H16">
        <v>70</v>
      </c>
      <c r="I16">
        <v>70</v>
      </c>
      <c r="J16">
        <v>70</v>
      </c>
      <c r="K16">
        <f t="shared" si="0"/>
        <v>0.31</v>
      </c>
      <c r="M16">
        <v>0</v>
      </c>
      <c r="N16">
        <v>0</v>
      </c>
      <c r="O16">
        <v>0.93</v>
      </c>
      <c r="P16">
        <f t="shared" si="1"/>
        <v>0</v>
      </c>
      <c r="Q16">
        <f t="shared" si="2"/>
        <v>0</v>
      </c>
      <c r="R16">
        <f t="shared" si="3"/>
        <v>4.7750000000000004</v>
      </c>
    </row>
    <row r="17" spans="1:23" x14ac:dyDescent="0.25">
      <c r="A17" t="s">
        <v>32</v>
      </c>
      <c r="B17" t="s">
        <v>324</v>
      </c>
      <c r="C17" s="30" t="s">
        <v>390</v>
      </c>
      <c r="D17" s="30">
        <v>1</v>
      </c>
      <c r="F17" s="33" t="s">
        <v>331</v>
      </c>
      <c r="G17">
        <v>5</v>
      </c>
      <c r="J17">
        <v>75</v>
      </c>
      <c r="K17">
        <f t="shared" si="0"/>
        <v>0.98</v>
      </c>
      <c r="O17">
        <v>0.98</v>
      </c>
      <c r="R17">
        <f>AVERAGE(O17:O18)*5</f>
        <v>5.4499999999999993</v>
      </c>
    </row>
    <row r="18" spans="1:23" x14ac:dyDescent="0.25">
      <c r="A18" t="s">
        <v>32</v>
      </c>
      <c r="B18" t="s">
        <v>324</v>
      </c>
      <c r="C18" s="30" t="s">
        <v>390</v>
      </c>
      <c r="D18" s="30">
        <v>1</v>
      </c>
      <c r="F18" s="33" t="s">
        <v>331</v>
      </c>
      <c r="G18">
        <v>5</v>
      </c>
      <c r="J18">
        <v>80</v>
      </c>
      <c r="K18">
        <f t="shared" si="0"/>
        <v>1.2</v>
      </c>
      <c r="O18">
        <v>1.2</v>
      </c>
      <c r="R18">
        <f>AVERAGE(O18:O19)*5</f>
        <v>7</v>
      </c>
    </row>
    <row r="19" spans="1:23" x14ac:dyDescent="0.25">
      <c r="J19">
        <v>85</v>
      </c>
      <c r="K19">
        <f t="shared" si="0"/>
        <v>1.6</v>
      </c>
      <c r="O19">
        <v>1.6</v>
      </c>
      <c r="R19">
        <f>AVERAGE(O19:O20)*5</f>
        <v>8</v>
      </c>
    </row>
    <row r="21" spans="1:23" x14ac:dyDescent="0.25">
      <c r="B21" s="30" t="s">
        <v>402</v>
      </c>
      <c r="C21" s="30"/>
      <c r="D21" s="30"/>
      <c r="H21">
        <v>70</v>
      </c>
      <c r="I21">
        <v>70</v>
      </c>
      <c r="J21">
        <v>85</v>
      </c>
      <c r="P21">
        <f>SUM(P2:P16)</f>
        <v>54.75</v>
      </c>
      <c r="Q21">
        <f>SUM(Q2:Q16)</f>
        <v>76.3</v>
      </c>
      <c r="R21">
        <f>SUM(R2:R17)</f>
        <v>65.7</v>
      </c>
    </row>
    <row r="22" spans="1:23" x14ac:dyDescent="0.25">
      <c r="M22">
        <f>AVERAGE(M2:M16)</f>
        <v>0.73</v>
      </c>
      <c r="N22">
        <f>AVERAGE(N2:N16)</f>
        <v>1.0173333333333334</v>
      </c>
      <c r="O22">
        <f>AVERAGE(O2:O19)</f>
        <v>0.85222222222222221</v>
      </c>
    </row>
    <row r="23" spans="1:23" x14ac:dyDescent="0.25">
      <c r="B23" s="30" t="s">
        <v>401</v>
      </c>
      <c r="C23" s="30"/>
      <c r="D23" s="30"/>
      <c r="J23">
        <f>AVERAGE(H21:J21)</f>
        <v>75</v>
      </c>
      <c r="K23">
        <f>AVERAGE(K2:K19)</f>
        <v>0.9094444444444445</v>
      </c>
      <c r="O23">
        <f>AVERAGE(M22:O22)</f>
        <v>0.86651851851851858</v>
      </c>
      <c r="R23">
        <f>AVERAGE(P21:R21)</f>
        <v>65.583333333333329</v>
      </c>
      <c r="S23">
        <v>0.37602334772146101</v>
      </c>
      <c r="T23">
        <f>R23*S23</f>
        <v>24.660864554732484</v>
      </c>
    </row>
    <row r="25" spans="1:23" x14ac:dyDescent="0.25">
      <c r="A25" t="s">
        <v>32</v>
      </c>
      <c r="B25" t="s">
        <v>324</v>
      </c>
      <c r="C25" t="s">
        <v>321</v>
      </c>
      <c r="D25">
        <v>3</v>
      </c>
      <c r="E25" t="s">
        <v>327</v>
      </c>
      <c r="F25" t="s">
        <v>34</v>
      </c>
      <c r="G25">
        <v>5</v>
      </c>
      <c r="H25">
        <v>0</v>
      </c>
      <c r="I25">
        <v>0</v>
      </c>
      <c r="J25">
        <v>0</v>
      </c>
      <c r="L25">
        <v>5</v>
      </c>
      <c r="M25">
        <v>0</v>
      </c>
      <c r="N25">
        <v>0</v>
      </c>
      <c r="O25">
        <v>0</v>
      </c>
      <c r="U25">
        <v>59</v>
      </c>
      <c r="W25">
        <v>447</v>
      </c>
    </row>
    <row r="26" spans="1:23" x14ac:dyDescent="0.25">
      <c r="A26" t="s">
        <v>32</v>
      </c>
      <c r="B26" t="s">
        <v>324</v>
      </c>
      <c r="C26" t="s">
        <v>321</v>
      </c>
      <c r="D26">
        <v>3</v>
      </c>
      <c r="F26" t="s">
        <v>34</v>
      </c>
      <c r="G26">
        <v>5</v>
      </c>
      <c r="H26">
        <v>5</v>
      </c>
      <c r="I26">
        <v>5</v>
      </c>
      <c r="J26">
        <v>5</v>
      </c>
      <c r="M26">
        <v>0.26</v>
      </c>
      <c r="N26">
        <v>0.23</v>
      </c>
      <c r="O26">
        <v>0.19</v>
      </c>
      <c r="U26">
        <v>59</v>
      </c>
      <c r="W26">
        <v>595</v>
      </c>
    </row>
    <row r="27" spans="1:23" x14ac:dyDescent="0.25">
      <c r="A27" t="s">
        <v>32</v>
      </c>
      <c r="B27" t="s">
        <v>324</v>
      </c>
      <c r="C27" t="s">
        <v>321</v>
      </c>
      <c r="D27">
        <v>3</v>
      </c>
      <c r="F27" t="s">
        <v>34</v>
      </c>
      <c r="G27">
        <v>5</v>
      </c>
      <c r="H27">
        <v>10</v>
      </c>
      <c r="I27">
        <v>10</v>
      </c>
      <c r="J27">
        <v>10</v>
      </c>
      <c r="M27">
        <v>0.25</v>
      </c>
      <c r="N27">
        <v>0.31</v>
      </c>
      <c r="O27">
        <v>0.22</v>
      </c>
      <c r="U27">
        <v>59</v>
      </c>
      <c r="W27">
        <v>640</v>
      </c>
    </row>
    <row r="28" spans="1:23" x14ac:dyDescent="0.25">
      <c r="A28" t="s">
        <v>32</v>
      </c>
      <c r="B28" t="s">
        <v>324</v>
      </c>
      <c r="C28" t="s">
        <v>321</v>
      </c>
      <c r="D28">
        <v>3</v>
      </c>
      <c r="F28" t="s">
        <v>34</v>
      </c>
      <c r="G28">
        <v>5</v>
      </c>
      <c r="H28">
        <v>15</v>
      </c>
      <c r="I28">
        <v>15</v>
      </c>
      <c r="J28">
        <v>15</v>
      </c>
      <c r="M28">
        <v>0.28000000000000003</v>
      </c>
      <c r="N28">
        <v>0.4</v>
      </c>
      <c r="O28">
        <v>0.28999999999999998</v>
      </c>
    </row>
    <row r="29" spans="1:23" x14ac:dyDescent="0.25">
      <c r="A29" t="s">
        <v>32</v>
      </c>
      <c r="B29" t="s">
        <v>324</v>
      </c>
      <c r="C29" t="s">
        <v>321</v>
      </c>
      <c r="D29">
        <v>3</v>
      </c>
      <c r="F29" t="s">
        <v>34</v>
      </c>
      <c r="G29">
        <v>5</v>
      </c>
      <c r="H29">
        <v>20</v>
      </c>
      <c r="I29">
        <v>20</v>
      </c>
      <c r="J29">
        <v>20</v>
      </c>
      <c r="M29">
        <v>0.33</v>
      </c>
      <c r="N29">
        <v>0.47</v>
      </c>
      <c r="O29">
        <v>0.37</v>
      </c>
      <c r="U29" s="30" t="s">
        <v>376</v>
      </c>
    </row>
    <row r="30" spans="1:23" x14ac:dyDescent="0.25">
      <c r="A30" t="s">
        <v>32</v>
      </c>
      <c r="B30" t="s">
        <v>324</v>
      </c>
      <c r="C30" t="s">
        <v>321</v>
      </c>
      <c r="D30">
        <v>3</v>
      </c>
      <c r="F30" t="s">
        <v>34</v>
      </c>
      <c r="G30">
        <v>5</v>
      </c>
      <c r="H30">
        <v>25</v>
      </c>
      <c r="I30">
        <v>25</v>
      </c>
      <c r="J30">
        <v>25</v>
      </c>
      <c r="M30">
        <v>0.39</v>
      </c>
      <c r="N30">
        <v>0.57999999999999996</v>
      </c>
      <c r="O30">
        <v>0.38</v>
      </c>
      <c r="U30" s="30" t="s">
        <v>375</v>
      </c>
    </row>
    <row r="31" spans="1:23" x14ac:dyDescent="0.25">
      <c r="A31" t="s">
        <v>32</v>
      </c>
      <c r="B31" t="s">
        <v>324</v>
      </c>
      <c r="C31" t="s">
        <v>321</v>
      </c>
      <c r="D31">
        <v>3</v>
      </c>
      <c r="F31" t="s">
        <v>34</v>
      </c>
      <c r="G31">
        <v>5</v>
      </c>
      <c r="H31">
        <v>30</v>
      </c>
      <c r="I31">
        <v>30</v>
      </c>
      <c r="J31">
        <v>30</v>
      </c>
      <c r="M31">
        <v>0.45</v>
      </c>
      <c r="N31">
        <v>0.62</v>
      </c>
      <c r="O31">
        <v>0.49</v>
      </c>
      <c r="U31" s="30" t="s">
        <v>374</v>
      </c>
    </row>
    <row r="32" spans="1:23" x14ac:dyDescent="0.25">
      <c r="A32" t="s">
        <v>32</v>
      </c>
      <c r="B32" t="s">
        <v>324</v>
      </c>
      <c r="C32" t="s">
        <v>321</v>
      </c>
      <c r="D32">
        <v>3</v>
      </c>
      <c r="F32" t="s">
        <v>34</v>
      </c>
      <c r="G32">
        <v>5</v>
      </c>
      <c r="H32">
        <v>35</v>
      </c>
      <c r="I32">
        <v>35</v>
      </c>
      <c r="J32">
        <v>35</v>
      </c>
      <c r="M32">
        <v>0.5</v>
      </c>
      <c r="N32">
        <v>0.64</v>
      </c>
      <c r="O32">
        <v>5</v>
      </c>
      <c r="U32" s="30" t="s">
        <v>373</v>
      </c>
    </row>
    <row r="33" spans="1:23" ht="17.25" x14ac:dyDescent="0.25">
      <c r="A33" t="s">
        <v>32</v>
      </c>
      <c r="B33" t="s">
        <v>324</v>
      </c>
      <c r="C33" t="s">
        <v>321</v>
      </c>
      <c r="D33">
        <v>3</v>
      </c>
      <c r="F33" t="s">
        <v>34</v>
      </c>
      <c r="G33">
        <v>5</v>
      </c>
      <c r="H33">
        <v>40</v>
      </c>
      <c r="I33">
        <v>40</v>
      </c>
      <c r="J33">
        <v>40</v>
      </c>
      <c r="M33">
        <v>0.57999999999999996</v>
      </c>
      <c r="N33">
        <v>0.72</v>
      </c>
      <c r="O33">
        <v>0.39</v>
      </c>
      <c r="U33" s="32" t="s">
        <v>372</v>
      </c>
    </row>
    <row r="34" spans="1:23" x14ac:dyDescent="0.25">
      <c r="A34" t="s">
        <v>32</v>
      </c>
      <c r="B34" t="s">
        <v>324</v>
      </c>
      <c r="C34" t="s">
        <v>321</v>
      </c>
      <c r="D34">
        <v>3</v>
      </c>
      <c r="F34" t="s">
        <v>34</v>
      </c>
      <c r="G34">
        <v>5</v>
      </c>
      <c r="H34">
        <v>45</v>
      </c>
      <c r="I34">
        <v>45</v>
      </c>
      <c r="J34">
        <v>45</v>
      </c>
      <c r="M34">
        <v>0.59</v>
      </c>
      <c r="N34">
        <v>0.79</v>
      </c>
      <c r="O34">
        <v>0.49</v>
      </c>
    </row>
    <row r="35" spans="1:23" x14ac:dyDescent="0.25">
      <c r="A35" t="s">
        <v>32</v>
      </c>
      <c r="B35" t="s">
        <v>324</v>
      </c>
      <c r="C35" t="s">
        <v>321</v>
      </c>
      <c r="D35">
        <v>3</v>
      </c>
      <c r="F35" t="s">
        <v>34</v>
      </c>
      <c r="G35">
        <v>5</v>
      </c>
      <c r="H35">
        <v>50</v>
      </c>
      <c r="I35">
        <v>50</v>
      </c>
      <c r="J35">
        <v>50</v>
      </c>
      <c r="M35">
        <v>0.65</v>
      </c>
      <c r="N35">
        <v>1</v>
      </c>
      <c r="O35">
        <v>0.5</v>
      </c>
    </row>
    <row r="36" spans="1:23" x14ac:dyDescent="0.25">
      <c r="A36" t="s">
        <v>32</v>
      </c>
      <c r="B36" t="s">
        <v>324</v>
      </c>
      <c r="C36" t="s">
        <v>321</v>
      </c>
      <c r="D36">
        <v>3</v>
      </c>
      <c r="F36" t="s">
        <v>34</v>
      </c>
      <c r="G36">
        <v>5</v>
      </c>
      <c r="H36">
        <v>55</v>
      </c>
      <c r="I36">
        <v>55</v>
      </c>
      <c r="J36">
        <v>55</v>
      </c>
      <c r="M36">
        <v>0.75</v>
      </c>
      <c r="N36">
        <v>4</v>
      </c>
      <c r="O36">
        <v>0.65</v>
      </c>
    </row>
    <row r="37" spans="1:23" x14ac:dyDescent="0.25">
      <c r="A37" t="s">
        <v>32</v>
      </c>
      <c r="B37" t="s">
        <v>324</v>
      </c>
      <c r="C37" t="s">
        <v>321</v>
      </c>
      <c r="D37">
        <v>3</v>
      </c>
      <c r="F37" t="s">
        <v>34</v>
      </c>
      <c r="G37">
        <v>5</v>
      </c>
      <c r="H37">
        <v>60</v>
      </c>
      <c r="I37">
        <v>60</v>
      </c>
      <c r="J37">
        <v>60</v>
      </c>
      <c r="M37">
        <v>0.92</v>
      </c>
      <c r="N37">
        <v>1</v>
      </c>
      <c r="O37">
        <v>0.81</v>
      </c>
    </row>
    <row r="38" spans="1:23" x14ac:dyDescent="0.25">
      <c r="A38" t="s">
        <v>32</v>
      </c>
      <c r="B38" t="s">
        <v>324</v>
      </c>
      <c r="C38" t="s">
        <v>321</v>
      </c>
      <c r="D38">
        <v>3</v>
      </c>
      <c r="F38" t="s">
        <v>34</v>
      </c>
      <c r="G38">
        <v>5</v>
      </c>
      <c r="H38">
        <v>65</v>
      </c>
      <c r="I38">
        <v>65</v>
      </c>
      <c r="J38">
        <v>65</v>
      </c>
      <c r="M38">
        <v>5</v>
      </c>
      <c r="N38">
        <v>4.5</v>
      </c>
      <c r="O38">
        <v>0.85</v>
      </c>
    </row>
    <row r="39" spans="1:23" x14ac:dyDescent="0.25">
      <c r="A39" t="s">
        <v>32</v>
      </c>
      <c r="B39" t="s">
        <v>324</v>
      </c>
      <c r="C39" t="s">
        <v>321</v>
      </c>
      <c r="D39">
        <v>3</v>
      </c>
      <c r="F39" t="s">
        <v>34</v>
      </c>
      <c r="G39">
        <v>5</v>
      </c>
      <c r="H39">
        <v>70</v>
      </c>
      <c r="I39">
        <v>70</v>
      </c>
      <c r="J39">
        <v>70</v>
      </c>
      <c r="M39">
        <v>0</v>
      </c>
      <c r="N39">
        <v>0</v>
      </c>
      <c r="O39">
        <v>0.93</v>
      </c>
    </row>
    <row r="40" spans="1:23" x14ac:dyDescent="0.25">
      <c r="A40" t="s">
        <v>32</v>
      </c>
      <c r="B40" t="s">
        <v>324</v>
      </c>
      <c r="C40" t="s">
        <v>321</v>
      </c>
      <c r="D40">
        <v>3</v>
      </c>
      <c r="F40" t="s">
        <v>34</v>
      </c>
      <c r="G40">
        <v>5</v>
      </c>
      <c r="J40">
        <v>75</v>
      </c>
      <c r="O40">
        <v>0.98</v>
      </c>
    </row>
    <row r="41" spans="1:23" x14ac:dyDescent="0.25">
      <c r="A41" t="s">
        <v>32</v>
      </c>
      <c r="B41" t="s">
        <v>324</v>
      </c>
      <c r="C41" t="s">
        <v>321</v>
      </c>
      <c r="D41">
        <v>3</v>
      </c>
      <c r="F41" t="s">
        <v>34</v>
      </c>
      <c r="G41">
        <v>5</v>
      </c>
      <c r="J41">
        <v>80</v>
      </c>
      <c r="O41">
        <v>1.2</v>
      </c>
    </row>
    <row r="42" spans="1:23" x14ac:dyDescent="0.25">
      <c r="A42" t="s">
        <v>32</v>
      </c>
      <c r="B42" t="s">
        <v>322</v>
      </c>
      <c r="C42" t="s">
        <v>389</v>
      </c>
      <c r="D42">
        <v>3</v>
      </c>
      <c r="F42" t="s">
        <v>34</v>
      </c>
      <c r="G42">
        <v>2</v>
      </c>
      <c r="H42">
        <v>0</v>
      </c>
      <c r="I42">
        <v>0</v>
      </c>
      <c r="J42">
        <v>0</v>
      </c>
      <c r="L42">
        <v>2</v>
      </c>
      <c r="M42">
        <v>0</v>
      </c>
      <c r="N42">
        <v>0</v>
      </c>
      <c r="O42">
        <v>0</v>
      </c>
      <c r="U42">
        <v>20</v>
      </c>
      <c r="W42">
        <v>198</v>
      </c>
    </row>
    <row r="43" spans="1:23" x14ac:dyDescent="0.25">
      <c r="A43" t="s">
        <v>32</v>
      </c>
      <c r="B43" t="s">
        <v>322</v>
      </c>
      <c r="C43" t="s">
        <v>389</v>
      </c>
      <c r="D43">
        <v>3</v>
      </c>
      <c r="F43" t="s">
        <v>34</v>
      </c>
      <c r="H43">
        <v>2</v>
      </c>
      <c r="I43">
        <v>2</v>
      </c>
      <c r="J43">
        <v>2</v>
      </c>
      <c r="M43">
        <f>83/100</f>
        <v>0.83</v>
      </c>
      <c r="N43">
        <f>68/100</f>
        <v>0.68</v>
      </c>
      <c r="O43">
        <v>0.65</v>
      </c>
      <c r="U43">
        <v>20</v>
      </c>
      <c r="W43">
        <v>208</v>
      </c>
    </row>
    <row r="44" spans="1:23" x14ac:dyDescent="0.25">
      <c r="A44" t="s">
        <v>32</v>
      </c>
      <c r="B44" t="s">
        <v>322</v>
      </c>
      <c r="C44" t="s">
        <v>389</v>
      </c>
      <c r="D44">
        <v>3</v>
      </c>
      <c r="F44" t="s">
        <v>34</v>
      </c>
      <c r="H44">
        <v>6</v>
      </c>
      <c r="I44">
        <v>6</v>
      </c>
      <c r="J44">
        <v>6</v>
      </c>
      <c r="M44">
        <f>115/100</f>
        <v>1.1499999999999999</v>
      </c>
      <c r="N44">
        <f>68/100</f>
        <v>0.68</v>
      </c>
      <c r="O44">
        <v>1</v>
      </c>
      <c r="U44">
        <v>20</v>
      </c>
      <c r="W44">
        <v>230</v>
      </c>
    </row>
    <row r="45" spans="1:23" x14ac:dyDescent="0.25">
      <c r="A45" t="s">
        <v>32</v>
      </c>
      <c r="B45" t="s">
        <v>322</v>
      </c>
      <c r="C45" t="s">
        <v>389</v>
      </c>
      <c r="D45">
        <v>3</v>
      </c>
      <c r="F45" t="s">
        <v>34</v>
      </c>
      <c r="H45">
        <v>8</v>
      </c>
      <c r="I45">
        <v>8</v>
      </c>
      <c r="J45">
        <v>8</v>
      </c>
      <c r="M45">
        <f>76/100</f>
        <v>0.76</v>
      </c>
      <c r="N45">
        <f>81/100</f>
        <v>0.81</v>
      </c>
      <c r="O45">
        <v>0.79</v>
      </c>
      <c r="U45" s="30" t="s">
        <v>376</v>
      </c>
    </row>
    <row r="46" spans="1:23" x14ac:dyDescent="0.25">
      <c r="A46" t="s">
        <v>32</v>
      </c>
      <c r="B46" t="s">
        <v>322</v>
      </c>
      <c r="C46" t="s">
        <v>389</v>
      </c>
      <c r="D46">
        <v>3</v>
      </c>
      <c r="F46" t="s">
        <v>34</v>
      </c>
      <c r="H46">
        <v>10</v>
      </c>
      <c r="I46">
        <v>10</v>
      </c>
      <c r="J46">
        <v>10</v>
      </c>
      <c r="M46">
        <f>75/100</f>
        <v>0.75</v>
      </c>
      <c r="N46">
        <f>73/100</f>
        <v>0.73</v>
      </c>
      <c r="O46">
        <v>0.91</v>
      </c>
      <c r="U46" s="30" t="s">
        <v>375</v>
      </c>
    </row>
    <row r="47" spans="1:23" x14ac:dyDescent="0.25">
      <c r="A47" t="s">
        <v>32</v>
      </c>
      <c r="B47" t="s">
        <v>322</v>
      </c>
      <c r="C47" t="s">
        <v>389</v>
      </c>
      <c r="D47">
        <v>3</v>
      </c>
      <c r="F47" t="s">
        <v>34</v>
      </c>
      <c r="H47">
        <v>12</v>
      </c>
      <c r="I47">
        <v>12</v>
      </c>
      <c r="J47">
        <v>12</v>
      </c>
      <c r="M47">
        <f>80/100</f>
        <v>0.8</v>
      </c>
      <c r="N47">
        <f>68/100</f>
        <v>0.68</v>
      </c>
      <c r="O47">
        <v>0</v>
      </c>
      <c r="U47" s="30" t="s">
        <v>374</v>
      </c>
    </row>
    <row r="48" spans="1:23" x14ac:dyDescent="0.25">
      <c r="A48" t="s">
        <v>32</v>
      </c>
      <c r="B48" t="s">
        <v>322</v>
      </c>
      <c r="C48" t="s">
        <v>389</v>
      </c>
      <c r="D48">
        <v>3</v>
      </c>
      <c r="F48" t="s">
        <v>34</v>
      </c>
      <c r="H48">
        <v>14</v>
      </c>
      <c r="I48">
        <v>14</v>
      </c>
      <c r="M48">
        <v>0</v>
      </c>
      <c r="N48">
        <f>91/100</f>
        <v>0.91</v>
      </c>
      <c r="U48" s="30" t="s">
        <v>373</v>
      </c>
    </row>
    <row r="49" spans="1:24" ht="17.25" x14ac:dyDescent="0.25">
      <c r="A49" t="s">
        <v>32</v>
      </c>
      <c r="B49" t="s">
        <v>322</v>
      </c>
      <c r="C49" t="s">
        <v>389</v>
      </c>
      <c r="D49">
        <v>3</v>
      </c>
      <c r="F49" t="s">
        <v>34</v>
      </c>
      <c r="I49">
        <v>16</v>
      </c>
      <c r="N49">
        <v>0</v>
      </c>
      <c r="U49" s="32" t="s">
        <v>372</v>
      </c>
    </row>
    <row r="50" spans="1:24" x14ac:dyDescent="0.25">
      <c r="A50" t="s">
        <v>32</v>
      </c>
      <c r="B50" t="s">
        <v>322</v>
      </c>
      <c r="C50" t="s">
        <v>389</v>
      </c>
      <c r="D50">
        <v>3</v>
      </c>
      <c r="F50" t="s">
        <v>34</v>
      </c>
      <c r="H50">
        <v>14</v>
      </c>
      <c r="I50">
        <v>16</v>
      </c>
      <c r="J50">
        <v>12.5</v>
      </c>
    </row>
    <row r="51" spans="1:24" x14ac:dyDescent="0.25">
      <c r="A51" t="s">
        <v>32</v>
      </c>
      <c r="B51" t="s">
        <v>322</v>
      </c>
      <c r="C51" t="s">
        <v>389</v>
      </c>
      <c r="D51">
        <v>3</v>
      </c>
      <c r="E51" t="s">
        <v>327</v>
      </c>
      <c r="F51" t="s">
        <v>34</v>
      </c>
      <c r="G51">
        <v>2</v>
      </c>
      <c r="H51">
        <v>0</v>
      </c>
      <c r="I51">
        <v>0</v>
      </c>
      <c r="L51">
        <v>2</v>
      </c>
      <c r="M51">
        <v>0</v>
      </c>
      <c r="N51">
        <v>0</v>
      </c>
      <c r="U51">
        <v>19</v>
      </c>
      <c r="W51">
        <v>265</v>
      </c>
    </row>
    <row r="52" spans="1:24" x14ac:dyDescent="0.25">
      <c r="A52" t="s">
        <v>32</v>
      </c>
      <c r="B52" t="s">
        <v>322</v>
      </c>
      <c r="C52" t="s">
        <v>389</v>
      </c>
      <c r="D52">
        <v>3</v>
      </c>
      <c r="F52" t="s">
        <v>34</v>
      </c>
      <c r="H52">
        <v>2</v>
      </c>
      <c r="I52">
        <v>2</v>
      </c>
      <c r="M52">
        <f>15/100</f>
        <v>0.15</v>
      </c>
      <c r="N52">
        <f>28/100</f>
        <v>0.28000000000000003</v>
      </c>
      <c r="U52">
        <v>19</v>
      </c>
      <c r="W52">
        <v>253</v>
      </c>
    </row>
    <row r="53" spans="1:24" x14ac:dyDescent="0.25">
      <c r="A53" t="s">
        <v>32</v>
      </c>
      <c r="B53" t="s">
        <v>322</v>
      </c>
      <c r="C53" t="s">
        <v>389</v>
      </c>
      <c r="D53">
        <v>3</v>
      </c>
      <c r="F53" t="s">
        <v>34</v>
      </c>
      <c r="H53">
        <v>4</v>
      </c>
      <c r="I53">
        <v>4</v>
      </c>
      <c r="M53">
        <f>26/100</f>
        <v>0.26</v>
      </c>
      <c r="N53">
        <f>35/100</f>
        <v>0.35</v>
      </c>
      <c r="U53">
        <v>19</v>
      </c>
      <c r="W53">
        <v>180</v>
      </c>
    </row>
    <row r="54" spans="1:24" x14ac:dyDescent="0.25">
      <c r="A54" t="s">
        <v>32</v>
      </c>
      <c r="B54" t="s">
        <v>322</v>
      </c>
      <c r="C54" t="s">
        <v>389</v>
      </c>
      <c r="D54">
        <v>3</v>
      </c>
      <c r="F54" t="s">
        <v>34</v>
      </c>
      <c r="H54">
        <v>6</v>
      </c>
      <c r="I54">
        <v>6</v>
      </c>
      <c r="M54">
        <f>110/100</f>
        <v>1.1000000000000001</v>
      </c>
      <c r="N54">
        <f>54/100</f>
        <v>0.54</v>
      </c>
      <c r="U54" s="30" t="s">
        <v>376</v>
      </c>
      <c r="W54">
        <v>220</v>
      </c>
    </row>
    <row r="55" spans="1:24" x14ac:dyDescent="0.25">
      <c r="A55" t="s">
        <v>32</v>
      </c>
      <c r="B55" t="s">
        <v>322</v>
      </c>
      <c r="C55" t="s">
        <v>389</v>
      </c>
      <c r="D55">
        <v>3</v>
      </c>
      <c r="F55" t="s">
        <v>34</v>
      </c>
      <c r="H55">
        <v>8</v>
      </c>
      <c r="I55">
        <v>8</v>
      </c>
      <c r="M55">
        <f>101/100</f>
        <v>1.01</v>
      </c>
      <c r="N55">
        <f>63/100</f>
        <v>0.63</v>
      </c>
      <c r="U55" s="30" t="s">
        <v>375</v>
      </c>
    </row>
    <row r="56" spans="1:24" x14ac:dyDescent="0.25">
      <c r="A56" t="s">
        <v>32</v>
      </c>
      <c r="B56" t="s">
        <v>322</v>
      </c>
      <c r="C56" t="s">
        <v>389</v>
      </c>
      <c r="D56">
        <v>3</v>
      </c>
      <c r="F56" t="s">
        <v>34</v>
      </c>
      <c r="H56">
        <v>10</v>
      </c>
      <c r="I56">
        <v>10</v>
      </c>
      <c r="M56">
        <v>0</v>
      </c>
      <c r="N56">
        <f>75/100</f>
        <v>0.75</v>
      </c>
      <c r="U56" s="30" t="s">
        <v>374</v>
      </c>
    </row>
    <row r="57" spans="1:24" x14ac:dyDescent="0.25">
      <c r="A57" t="s">
        <v>32</v>
      </c>
      <c r="B57" t="s">
        <v>322</v>
      </c>
      <c r="C57" t="s">
        <v>389</v>
      </c>
      <c r="D57">
        <v>3</v>
      </c>
      <c r="F57" t="s">
        <v>34</v>
      </c>
      <c r="I57">
        <v>12</v>
      </c>
      <c r="N57">
        <f>91/100</f>
        <v>0.91</v>
      </c>
      <c r="U57" s="30" t="s">
        <v>373</v>
      </c>
    </row>
    <row r="58" spans="1:24" ht="17.25" x14ac:dyDescent="0.25">
      <c r="A58" t="s">
        <v>32</v>
      </c>
      <c r="B58" t="s">
        <v>322</v>
      </c>
      <c r="C58" t="s">
        <v>389</v>
      </c>
      <c r="D58">
        <v>3</v>
      </c>
      <c r="F58" t="s">
        <v>34</v>
      </c>
      <c r="I58">
        <v>14</v>
      </c>
      <c r="N58">
        <v>0</v>
      </c>
      <c r="U58" s="32" t="s">
        <v>372</v>
      </c>
    </row>
    <row r="59" spans="1:24" x14ac:dyDescent="0.25">
      <c r="A59" t="s">
        <v>32</v>
      </c>
      <c r="B59" t="s">
        <v>322</v>
      </c>
      <c r="C59" t="s">
        <v>389</v>
      </c>
      <c r="D59">
        <v>3</v>
      </c>
      <c r="F59" t="s">
        <v>34</v>
      </c>
    </row>
    <row r="60" spans="1:24" x14ac:dyDescent="0.25">
      <c r="A60" t="s">
        <v>32</v>
      </c>
      <c r="B60" t="s">
        <v>322</v>
      </c>
      <c r="C60" t="s">
        <v>389</v>
      </c>
      <c r="D60">
        <v>3</v>
      </c>
      <c r="F60" t="s">
        <v>34</v>
      </c>
      <c r="H60">
        <v>10</v>
      </c>
      <c r="I60">
        <v>14</v>
      </c>
    </row>
    <row r="61" spans="1:24" ht="30" x14ac:dyDescent="0.25">
      <c r="A61" t="s">
        <v>32</v>
      </c>
      <c r="B61" t="s">
        <v>387</v>
      </c>
      <c r="C61" t="s">
        <v>388</v>
      </c>
      <c r="D61">
        <v>4</v>
      </c>
      <c r="F61" t="s">
        <v>188</v>
      </c>
      <c r="G61">
        <v>1</v>
      </c>
      <c r="H61">
        <v>0</v>
      </c>
      <c r="I61">
        <v>0</v>
      </c>
      <c r="J61">
        <v>0</v>
      </c>
      <c r="L61">
        <v>1</v>
      </c>
      <c r="M61">
        <v>0</v>
      </c>
      <c r="N61">
        <v>0</v>
      </c>
      <c r="O61">
        <v>0</v>
      </c>
      <c r="U61" s="32" t="s">
        <v>379</v>
      </c>
      <c r="V61" s="32" t="s">
        <v>378</v>
      </c>
      <c r="W61" s="32" t="s">
        <v>377</v>
      </c>
      <c r="X61" s="31" t="s">
        <v>385</v>
      </c>
    </row>
    <row r="62" spans="1:24" x14ac:dyDescent="0.25">
      <c r="A62" t="s">
        <v>32</v>
      </c>
      <c r="B62" t="s">
        <v>387</v>
      </c>
      <c r="C62" t="s">
        <v>388</v>
      </c>
      <c r="D62">
        <v>4</v>
      </c>
      <c r="F62" t="s">
        <v>188</v>
      </c>
      <c r="H62">
        <v>1</v>
      </c>
      <c r="I62">
        <v>1</v>
      </c>
      <c r="J62">
        <v>1</v>
      </c>
      <c r="M62">
        <f>54/100</f>
        <v>0.54</v>
      </c>
      <c r="N62">
        <f>46/100</f>
        <v>0.46</v>
      </c>
      <c r="O62">
        <f>42/100</f>
        <v>0.42</v>
      </c>
      <c r="U62">
        <v>30</v>
      </c>
      <c r="W62">
        <v>400</v>
      </c>
    </row>
    <row r="63" spans="1:24" x14ac:dyDescent="0.25">
      <c r="A63" t="s">
        <v>32</v>
      </c>
      <c r="B63" t="s">
        <v>387</v>
      </c>
      <c r="C63" t="s">
        <v>388</v>
      </c>
      <c r="D63">
        <v>4</v>
      </c>
      <c r="F63" t="s">
        <v>188</v>
      </c>
      <c r="H63">
        <v>2</v>
      </c>
      <c r="I63">
        <v>2</v>
      </c>
      <c r="J63">
        <v>2</v>
      </c>
      <c r="M63">
        <f>71/100</f>
        <v>0.71</v>
      </c>
      <c r="N63">
        <f>56/100</f>
        <v>0.56000000000000005</v>
      </c>
      <c r="O63">
        <f>79/100</f>
        <v>0.79</v>
      </c>
      <c r="U63">
        <v>30</v>
      </c>
      <c r="W63">
        <v>395</v>
      </c>
    </row>
    <row r="64" spans="1:24" x14ac:dyDescent="0.25">
      <c r="A64" t="s">
        <v>32</v>
      </c>
      <c r="B64" t="s">
        <v>387</v>
      </c>
      <c r="C64" t="s">
        <v>388</v>
      </c>
      <c r="D64">
        <v>4</v>
      </c>
      <c r="F64" t="s">
        <v>188</v>
      </c>
      <c r="H64">
        <v>3</v>
      </c>
      <c r="I64">
        <v>3</v>
      </c>
      <c r="J64">
        <v>3</v>
      </c>
      <c r="M64">
        <v>0</v>
      </c>
      <c r="N64">
        <v>0</v>
      </c>
      <c r="O64">
        <f>110/100</f>
        <v>1.1000000000000001</v>
      </c>
      <c r="U64">
        <v>30</v>
      </c>
      <c r="W64">
        <v>420</v>
      </c>
    </row>
    <row r="65" spans="1:24" x14ac:dyDescent="0.25">
      <c r="A65" t="s">
        <v>32</v>
      </c>
      <c r="B65" t="s">
        <v>387</v>
      </c>
      <c r="C65" t="s">
        <v>388</v>
      </c>
      <c r="D65">
        <v>4</v>
      </c>
      <c r="F65" t="s">
        <v>188</v>
      </c>
      <c r="J65">
        <v>4</v>
      </c>
      <c r="O65">
        <v>0</v>
      </c>
      <c r="U65" s="30" t="s">
        <v>376</v>
      </c>
    </row>
    <row r="66" spans="1:24" x14ac:dyDescent="0.25">
      <c r="A66" t="s">
        <v>32</v>
      </c>
      <c r="B66" t="s">
        <v>387</v>
      </c>
      <c r="C66" t="s">
        <v>388</v>
      </c>
      <c r="D66">
        <v>4</v>
      </c>
      <c r="F66" t="s">
        <v>188</v>
      </c>
      <c r="U66" s="30" t="s">
        <v>375</v>
      </c>
    </row>
    <row r="67" spans="1:24" x14ac:dyDescent="0.25">
      <c r="A67" t="s">
        <v>32</v>
      </c>
      <c r="B67" t="s">
        <v>387</v>
      </c>
      <c r="C67" t="s">
        <v>388</v>
      </c>
      <c r="D67">
        <v>4</v>
      </c>
      <c r="F67" t="s">
        <v>188</v>
      </c>
      <c r="H67">
        <v>3</v>
      </c>
      <c r="I67">
        <v>3</v>
      </c>
      <c r="J67">
        <v>4</v>
      </c>
      <c r="U67" s="30" t="s">
        <v>374</v>
      </c>
    </row>
    <row r="68" spans="1:24" x14ac:dyDescent="0.25">
      <c r="A68" t="s">
        <v>32</v>
      </c>
      <c r="B68" t="s">
        <v>387</v>
      </c>
      <c r="C68" t="s">
        <v>388</v>
      </c>
      <c r="D68">
        <v>4</v>
      </c>
      <c r="F68" t="s">
        <v>188</v>
      </c>
      <c r="U68" s="30" t="s">
        <v>373</v>
      </c>
    </row>
    <row r="69" spans="1:24" ht="17.25" x14ac:dyDescent="0.25">
      <c r="A69" t="s">
        <v>32</v>
      </c>
      <c r="B69" t="s">
        <v>387</v>
      </c>
      <c r="C69" t="s">
        <v>388</v>
      </c>
      <c r="D69">
        <v>4</v>
      </c>
      <c r="F69" t="s">
        <v>188</v>
      </c>
      <c r="U69" s="32" t="s">
        <v>372</v>
      </c>
    </row>
    <row r="70" spans="1:24" ht="33.75" customHeight="1" x14ac:dyDescent="0.25">
      <c r="A70" t="s">
        <v>32</v>
      </c>
      <c r="B70" t="s">
        <v>387</v>
      </c>
      <c r="C70" t="s">
        <v>386</v>
      </c>
      <c r="D70">
        <v>3</v>
      </c>
      <c r="F70" t="s">
        <v>188</v>
      </c>
      <c r="G70">
        <v>1</v>
      </c>
      <c r="H70">
        <v>0</v>
      </c>
      <c r="I70">
        <v>0</v>
      </c>
      <c r="L70">
        <v>1</v>
      </c>
      <c r="M70">
        <v>0</v>
      </c>
      <c r="N70">
        <v>0</v>
      </c>
      <c r="U70" s="32" t="s">
        <v>379</v>
      </c>
      <c r="V70" s="32" t="s">
        <v>378</v>
      </c>
      <c r="W70" s="32" t="s">
        <v>377</v>
      </c>
      <c r="X70" s="31" t="s">
        <v>385</v>
      </c>
    </row>
    <row r="71" spans="1:24" x14ac:dyDescent="0.25">
      <c r="A71" t="s">
        <v>32</v>
      </c>
      <c r="B71" t="s">
        <v>387</v>
      </c>
      <c r="C71" t="s">
        <v>386</v>
      </c>
      <c r="F71" t="s">
        <v>188</v>
      </c>
      <c r="H71">
        <v>1</v>
      </c>
      <c r="I71">
        <v>1</v>
      </c>
      <c r="M71">
        <v>1.5</v>
      </c>
      <c r="N71">
        <v>1.7</v>
      </c>
      <c r="U71">
        <v>12</v>
      </c>
      <c r="W71">
        <v>697</v>
      </c>
    </row>
    <row r="72" spans="1:24" x14ac:dyDescent="0.25">
      <c r="A72" t="s">
        <v>32</v>
      </c>
      <c r="B72" t="s">
        <v>387</v>
      </c>
      <c r="C72" t="s">
        <v>386</v>
      </c>
      <c r="F72" t="s">
        <v>188</v>
      </c>
      <c r="H72">
        <v>2</v>
      </c>
      <c r="I72">
        <v>2</v>
      </c>
      <c r="M72">
        <v>1.8</v>
      </c>
      <c r="N72">
        <v>2</v>
      </c>
      <c r="U72">
        <v>12</v>
      </c>
      <c r="W72">
        <v>700</v>
      </c>
    </row>
    <row r="73" spans="1:24" x14ac:dyDescent="0.25">
      <c r="A73" t="s">
        <v>32</v>
      </c>
      <c r="B73" t="s">
        <v>387</v>
      </c>
      <c r="C73" t="s">
        <v>386</v>
      </c>
      <c r="F73" t="s">
        <v>188</v>
      </c>
      <c r="H73">
        <v>3</v>
      </c>
      <c r="I73">
        <v>3</v>
      </c>
      <c r="M73">
        <f>89/100</f>
        <v>0.89</v>
      </c>
      <c r="N73">
        <v>0.85</v>
      </c>
      <c r="U73">
        <v>12</v>
      </c>
      <c r="W73">
        <v>742</v>
      </c>
    </row>
    <row r="74" spans="1:24" x14ac:dyDescent="0.25">
      <c r="A74" t="s">
        <v>32</v>
      </c>
      <c r="B74" t="s">
        <v>387</v>
      </c>
      <c r="C74" t="s">
        <v>386</v>
      </c>
      <c r="F74" t="s">
        <v>188</v>
      </c>
      <c r="H74">
        <v>4</v>
      </c>
      <c r="I74">
        <v>4</v>
      </c>
      <c r="M74">
        <v>0</v>
      </c>
      <c r="N74">
        <v>0</v>
      </c>
      <c r="U74">
        <v>12</v>
      </c>
      <c r="W74">
        <v>789</v>
      </c>
    </row>
    <row r="75" spans="1:24" x14ac:dyDescent="0.25">
      <c r="A75" t="s">
        <v>32</v>
      </c>
      <c r="B75" t="s">
        <v>387</v>
      </c>
      <c r="C75" t="s">
        <v>386</v>
      </c>
      <c r="F75" t="s">
        <v>188</v>
      </c>
      <c r="U75" s="30" t="s">
        <v>376</v>
      </c>
    </row>
    <row r="76" spans="1:24" x14ac:dyDescent="0.25">
      <c r="A76" t="s">
        <v>32</v>
      </c>
      <c r="B76" t="s">
        <v>387</v>
      </c>
      <c r="C76" t="s">
        <v>386</v>
      </c>
      <c r="F76" t="s">
        <v>188</v>
      </c>
      <c r="H76">
        <v>4</v>
      </c>
      <c r="I76">
        <v>4</v>
      </c>
      <c r="U76" s="30" t="s">
        <v>375</v>
      </c>
    </row>
    <row r="77" spans="1:24" x14ac:dyDescent="0.25">
      <c r="A77" t="s">
        <v>32</v>
      </c>
      <c r="B77" t="s">
        <v>387</v>
      </c>
      <c r="C77" t="s">
        <v>386</v>
      </c>
      <c r="F77" t="s">
        <v>188</v>
      </c>
      <c r="U77" s="30" t="s">
        <v>374</v>
      </c>
    </row>
    <row r="78" spans="1:24" x14ac:dyDescent="0.25">
      <c r="A78" t="s">
        <v>32</v>
      </c>
      <c r="B78" t="s">
        <v>387</v>
      </c>
      <c r="C78" t="s">
        <v>386</v>
      </c>
      <c r="F78" t="s">
        <v>188</v>
      </c>
      <c r="U78" s="30" t="s">
        <v>373</v>
      </c>
    </row>
    <row r="79" spans="1:24" ht="17.25" x14ac:dyDescent="0.25">
      <c r="A79" t="s">
        <v>32</v>
      </c>
      <c r="B79" t="s">
        <v>387</v>
      </c>
      <c r="C79" t="s">
        <v>386</v>
      </c>
      <c r="F79" t="s">
        <v>188</v>
      </c>
      <c r="U79" s="32" t="s">
        <v>372</v>
      </c>
    </row>
    <row r="80" spans="1:24" x14ac:dyDescent="0.25">
      <c r="A80" t="s">
        <v>32</v>
      </c>
      <c r="B80" t="s">
        <v>324</v>
      </c>
      <c r="C80" t="s">
        <v>321</v>
      </c>
      <c r="D80">
        <v>4</v>
      </c>
      <c r="E80" s="28">
        <v>44326</v>
      </c>
      <c r="F80" s="28"/>
      <c r="G80">
        <v>4</v>
      </c>
      <c r="H80">
        <v>0</v>
      </c>
      <c r="I80">
        <v>0</v>
      </c>
      <c r="J80">
        <v>0</v>
      </c>
      <c r="L80">
        <v>4</v>
      </c>
      <c r="M80">
        <v>0</v>
      </c>
      <c r="N80">
        <v>0</v>
      </c>
      <c r="O80">
        <v>0</v>
      </c>
      <c r="U80" s="32" t="s">
        <v>379</v>
      </c>
      <c r="V80" s="32" t="s">
        <v>378</v>
      </c>
      <c r="W80" s="32" t="s">
        <v>377</v>
      </c>
    </row>
    <row r="81" spans="1:23" x14ac:dyDescent="0.25">
      <c r="A81" t="s">
        <v>32</v>
      </c>
      <c r="B81" t="s">
        <v>324</v>
      </c>
      <c r="C81" t="s">
        <v>321</v>
      </c>
      <c r="H81">
        <v>4</v>
      </c>
      <c r="M81">
        <v>11</v>
      </c>
      <c r="U81">
        <v>22</v>
      </c>
      <c r="W81">
        <v>89</v>
      </c>
    </row>
    <row r="82" spans="1:23" x14ac:dyDescent="0.25">
      <c r="A82" t="s">
        <v>32</v>
      </c>
      <c r="B82" t="s">
        <v>324</v>
      </c>
      <c r="C82" t="s">
        <v>321</v>
      </c>
      <c r="H82">
        <v>8</v>
      </c>
      <c r="M82">
        <v>0.8</v>
      </c>
      <c r="U82">
        <v>22</v>
      </c>
      <c r="W82">
        <v>58</v>
      </c>
    </row>
    <row r="83" spans="1:23" x14ac:dyDescent="0.25">
      <c r="A83" t="s">
        <v>32</v>
      </c>
      <c r="B83" t="s">
        <v>324</v>
      </c>
      <c r="C83" t="s">
        <v>321</v>
      </c>
      <c r="H83">
        <v>12</v>
      </c>
      <c r="M83">
        <v>0.5</v>
      </c>
      <c r="U83">
        <v>22</v>
      </c>
      <c r="W83">
        <v>60</v>
      </c>
    </row>
    <row r="84" spans="1:23" x14ac:dyDescent="0.25">
      <c r="A84" t="s">
        <v>32</v>
      </c>
      <c r="B84" t="s">
        <v>324</v>
      </c>
      <c r="C84" t="s">
        <v>321</v>
      </c>
      <c r="H84">
        <v>16</v>
      </c>
      <c r="M84">
        <v>0.6</v>
      </c>
    </row>
    <row r="85" spans="1:23" x14ac:dyDescent="0.25">
      <c r="A85" t="s">
        <v>32</v>
      </c>
      <c r="B85" t="s">
        <v>324</v>
      </c>
      <c r="C85" t="s">
        <v>321</v>
      </c>
      <c r="H85">
        <v>20</v>
      </c>
      <c r="M85">
        <v>0.3</v>
      </c>
      <c r="U85" s="30" t="s">
        <v>376</v>
      </c>
    </row>
    <row r="86" spans="1:23" x14ac:dyDescent="0.25">
      <c r="A86" t="s">
        <v>32</v>
      </c>
      <c r="B86" t="s">
        <v>324</v>
      </c>
      <c r="C86" t="s">
        <v>321</v>
      </c>
      <c r="H86">
        <v>24</v>
      </c>
      <c r="M86">
        <v>0.15</v>
      </c>
      <c r="U86" s="30" t="s">
        <v>375</v>
      </c>
    </row>
    <row r="87" spans="1:23" x14ac:dyDescent="0.25">
      <c r="A87" t="s">
        <v>32</v>
      </c>
      <c r="B87" t="s">
        <v>324</v>
      </c>
      <c r="C87" t="s">
        <v>321</v>
      </c>
      <c r="H87">
        <v>28</v>
      </c>
      <c r="M87">
        <v>0.5</v>
      </c>
      <c r="U87" s="30" t="s">
        <v>374</v>
      </c>
    </row>
    <row r="88" spans="1:23" x14ac:dyDescent="0.25">
      <c r="A88" t="s">
        <v>32</v>
      </c>
      <c r="B88" t="s">
        <v>324</v>
      </c>
      <c r="C88" t="s">
        <v>321</v>
      </c>
      <c r="H88">
        <v>32</v>
      </c>
      <c r="M88">
        <v>0</v>
      </c>
      <c r="U88" s="30" t="s">
        <v>373</v>
      </c>
    </row>
    <row r="89" spans="1:23" ht="17.25" x14ac:dyDescent="0.25">
      <c r="A89" t="s">
        <v>32</v>
      </c>
      <c r="B89" t="s">
        <v>324</v>
      </c>
      <c r="C89" t="s">
        <v>321</v>
      </c>
      <c r="U89" s="32" t="s">
        <v>372</v>
      </c>
    </row>
    <row r="90" spans="1:23" x14ac:dyDescent="0.25">
      <c r="A90" t="s">
        <v>32</v>
      </c>
      <c r="B90" t="s">
        <v>324</v>
      </c>
      <c r="C90" t="s">
        <v>321</v>
      </c>
    </row>
    <row r="91" spans="1:23" x14ac:dyDescent="0.25">
      <c r="A91" t="s">
        <v>32</v>
      </c>
      <c r="B91" t="s">
        <v>324</v>
      </c>
      <c r="C91" t="s">
        <v>321</v>
      </c>
      <c r="G91" t="s">
        <v>384</v>
      </c>
      <c r="H91">
        <v>32</v>
      </c>
    </row>
    <row r="92" spans="1:23" x14ac:dyDescent="0.25">
      <c r="A92" t="s">
        <v>32</v>
      </c>
      <c r="B92" t="s">
        <v>324</v>
      </c>
      <c r="C92" t="s">
        <v>321</v>
      </c>
      <c r="E92" s="28">
        <v>44326</v>
      </c>
      <c r="F92" s="28" t="s">
        <v>291</v>
      </c>
      <c r="G92">
        <v>4</v>
      </c>
      <c r="H92">
        <v>0</v>
      </c>
      <c r="I92">
        <v>0</v>
      </c>
      <c r="J92">
        <v>0</v>
      </c>
      <c r="L92">
        <v>4</v>
      </c>
      <c r="M92">
        <v>0</v>
      </c>
      <c r="N92">
        <v>0</v>
      </c>
      <c r="O92">
        <v>0</v>
      </c>
      <c r="U92" s="32" t="s">
        <v>379</v>
      </c>
      <c r="V92" s="32" t="s">
        <v>378</v>
      </c>
      <c r="W92" s="32" t="s">
        <v>377</v>
      </c>
    </row>
    <row r="93" spans="1:23" x14ac:dyDescent="0.25">
      <c r="A93" t="s">
        <v>32</v>
      </c>
      <c r="B93" t="s">
        <v>324</v>
      </c>
      <c r="C93" t="s">
        <v>321</v>
      </c>
      <c r="F93" s="28" t="s">
        <v>291</v>
      </c>
      <c r="H93">
        <v>4</v>
      </c>
      <c r="M93">
        <v>0.55000000000000004</v>
      </c>
      <c r="U93">
        <v>27</v>
      </c>
      <c r="W93">
        <v>58</v>
      </c>
    </row>
    <row r="94" spans="1:23" x14ac:dyDescent="0.25">
      <c r="A94" t="s">
        <v>32</v>
      </c>
      <c r="B94" t="s">
        <v>324</v>
      </c>
      <c r="C94" t="s">
        <v>321</v>
      </c>
      <c r="F94" s="28" t="s">
        <v>291</v>
      </c>
      <c r="H94">
        <v>8</v>
      </c>
      <c r="M94">
        <v>0.25</v>
      </c>
      <c r="U94">
        <v>27</v>
      </c>
      <c r="W94">
        <v>58</v>
      </c>
    </row>
    <row r="95" spans="1:23" x14ac:dyDescent="0.25">
      <c r="A95" t="s">
        <v>32</v>
      </c>
      <c r="B95" t="s">
        <v>324</v>
      </c>
      <c r="C95" t="s">
        <v>321</v>
      </c>
      <c r="F95" s="28" t="s">
        <v>291</v>
      </c>
      <c r="H95">
        <v>12</v>
      </c>
      <c r="M95">
        <v>0.08</v>
      </c>
      <c r="U95">
        <v>27</v>
      </c>
      <c r="W95">
        <v>57</v>
      </c>
    </row>
    <row r="96" spans="1:23" x14ac:dyDescent="0.25">
      <c r="A96" t="s">
        <v>32</v>
      </c>
      <c r="B96" t="s">
        <v>324</v>
      </c>
      <c r="C96" t="s">
        <v>321</v>
      </c>
      <c r="F96" s="28" t="s">
        <v>291</v>
      </c>
      <c r="H96">
        <v>16</v>
      </c>
      <c r="M96">
        <v>0.3</v>
      </c>
      <c r="U96" s="30" t="s">
        <v>376</v>
      </c>
    </row>
    <row r="97" spans="1:23" x14ac:dyDescent="0.25">
      <c r="A97" t="s">
        <v>32</v>
      </c>
      <c r="B97" t="s">
        <v>324</v>
      </c>
      <c r="C97" t="s">
        <v>321</v>
      </c>
      <c r="F97" s="28" t="s">
        <v>291</v>
      </c>
      <c r="H97">
        <v>20</v>
      </c>
      <c r="M97">
        <v>0.15</v>
      </c>
      <c r="U97" s="30" t="s">
        <v>375</v>
      </c>
    </row>
    <row r="98" spans="1:23" x14ac:dyDescent="0.25">
      <c r="A98" t="s">
        <v>32</v>
      </c>
      <c r="B98" t="s">
        <v>324</v>
      </c>
      <c r="C98" t="s">
        <v>321</v>
      </c>
      <c r="F98" s="28" t="s">
        <v>291</v>
      </c>
      <c r="H98">
        <v>24</v>
      </c>
      <c r="M98">
        <v>0.17</v>
      </c>
      <c r="U98" s="30" t="s">
        <v>374</v>
      </c>
    </row>
    <row r="99" spans="1:23" x14ac:dyDescent="0.25">
      <c r="A99" t="s">
        <v>32</v>
      </c>
      <c r="B99" t="s">
        <v>324</v>
      </c>
      <c r="C99" t="s">
        <v>321</v>
      </c>
      <c r="F99" s="28" t="s">
        <v>291</v>
      </c>
      <c r="H99">
        <v>28</v>
      </c>
      <c r="M99">
        <v>0.13</v>
      </c>
      <c r="U99" s="30" t="s">
        <v>373</v>
      </c>
    </row>
    <row r="100" spans="1:23" ht="17.25" x14ac:dyDescent="0.25">
      <c r="A100" t="s">
        <v>32</v>
      </c>
      <c r="B100" t="s">
        <v>324</v>
      </c>
      <c r="C100" t="s">
        <v>321</v>
      </c>
      <c r="F100" s="28" t="s">
        <v>291</v>
      </c>
      <c r="H100">
        <v>32</v>
      </c>
      <c r="M100">
        <v>0.01</v>
      </c>
      <c r="U100" s="32" t="s">
        <v>372</v>
      </c>
    </row>
    <row r="101" spans="1:23" x14ac:dyDescent="0.25">
      <c r="A101" t="s">
        <v>32</v>
      </c>
      <c r="B101" t="s">
        <v>324</v>
      </c>
      <c r="C101" t="s">
        <v>321</v>
      </c>
      <c r="F101" s="28" t="s">
        <v>291</v>
      </c>
      <c r="H101">
        <v>36</v>
      </c>
      <c r="M101">
        <v>0</v>
      </c>
    </row>
    <row r="102" spans="1:23" x14ac:dyDescent="0.25">
      <c r="A102" t="s">
        <v>32</v>
      </c>
      <c r="B102" t="s">
        <v>324</v>
      </c>
      <c r="C102" t="s">
        <v>321</v>
      </c>
      <c r="F102" s="28" t="s">
        <v>291</v>
      </c>
    </row>
    <row r="103" spans="1:23" x14ac:dyDescent="0.25">
      <c r="G103" t="s">
        <v>382</v>
      </c>
      <c r="H103">
        <v>36</v>
      </c>
    </row>
    <row r="104" spans="1:23" x14ac:dyDescent="0.25">
      <c r="A104" t="s">
        <v>32</v>
      </c>
      <c r="B104" t="s">
        <v>324</v>
      </c>
      <c r="C104" t="s">
        <v>321</v>
      </c>
      <c r="D104">
        <v>5</v>
      </c>
      <c r="E104" s="28" t="s">
        <v>383</v>
      </c>
      <c r="F104" s="28" t="s">
        <v>241</v>
      </c>
      <c r="G104">
        <v>3</v>
      </c>
      <c r="H104">
        <v>0</v>
      </c>
      <c r="I104">
        <v>0</v>
      </c>
      <c r="J104">
        <v>0</v>
      </c>
      <c r="L104">
        <v>3</v>
      </c>
      <c r="M104">
        <v>0</v>
      </c>
      <c r="N104">
        <v>0</v>
      </c>
      <c r="O104">
        <v>0</v>
      </c>
      <c r="U104" s="32" t="s">
        <v>379</v>
      </c>
      <c r="V104" s="32" t="s">
        <v>378</v>
      </c>
      <c r="W104" s="32" t="s">
        <v>377</v>
      </c>
    </row>
    <row r="105" spans="1:23" x14ac:dyDescent="0.25">
      <c r="A105" t="s">
        <v>32</v>
      </c>
      <c r="B105" t="s">
        <v>324</v>
      </c>
      <c r="C105" t="s">
        <v>321</v>
      </c>
      <c r="F105" s="28" t="s">
        <v>241</v>
      </c>
      <c r="H105">
        <v>3</v>
      </c>
      <c r="I105">
        <v>3</v>
      </c>
      <c r="M105">
        <f>30/100</f>
        <v>0.3</v>
      </c>
      <c r="N105">
        <f>46/100</f>
        <v>0.46</v>
      </c>
      <c r="U105">
        <v>60</v>
      </c>
      <c r="W105">
        <v>130</v>
      </c>
    </row>
    <row r="106" spans="1:23" x14ac:dyDescent="0.25">
      <c r="A106" t="s">
        <v>32</v>
      </c>
      <c r="B106" t="s">
        <v>324</v>
      </c>
      <c r="C106" t="s">
        <v>321</v>
      </c>
      <c r="F106" s="28" t="s">
        <v>241</v>
      </c>
      <c r="H106">
        <v>6</v>
      </c>
      <c r="I106">
        <v>6</v>
      </c>
      <c r="M106">
        <f>35/100</f>
        <v>0.35</v>
      </c>
      <c r="N106">
        <f>52/100</f>
        <v>0.52</v>
      </c>
      <c r="U106">
        <v>60</v>
      </c>
      <c r="W106">
        <v>135</v>
      </c>
    </row>
    <row r="107" spans="1:23" x14ac:dyDescent="0.25">
      <c r="A107" t="s">
        <v>32</v>
      </c>
      <c r="B107" t="s">
        <v>324</v>
      </c>
      <c r="C107" t="s">
        <v>321</v>
      </c>
      <c r="F107" s="28" t="s">
        <v>241</v>
      </c>
      <c r="H107">
        <v>9</v>
      </c>
      <c r="I107">
        <v>9</v>
      </c>
      <c r="M107">
        <f>38/100</f>
        <v>0.38</v>
      </c>
      <c r="N107">
        <f>51/100</f>
        <v>0.51</v>
      </c>
      <c r="U107">
        <v>60</v>
      </c>
      <c r="W107">
        <v>188</v>
      </c>
    </row>
    <row r="108" spans="1:23" x14ac:dyDescent="0.25">
      <c r="A108" t="s">
        <v>32</v>
      </c>
      <c r="B108" t="s">
        <v>324</v>
      </c>
      <c r="C108" t="s">
        <v>321</v>
      </c>
      <c r="F108" s="28" t="s">
        <v>241</v>
      </c>
      <c r="H108">
        <v>12</v>
      </c>
      <c r="I108">
        <v>12</v>
      </c>
      <c r="M108">
        <f>33/100</f>
        <v>0.33</v>
      </c>
      <c r="N108">
        <f>36/100</f>
        <v>0.36</v>
      </c>
      <c r="U108" s="30" t="s">
        <v>376</v>
      </c>
    </row>
    <row r="109" spans="1:23" x14ac:dyDescent="0.25">
      <c r="A109" t="s">
        <v>32</v>
      </c>
      <c r="B109" t="s">
        <v>324</v>
      </c>
      <c r="C109" t="s">
        <v>321</v>
      </c>
      <c r="F109" s="28" t="s">
        <v>241</v>
      </c>
      <c r="H109">
        <v>15</v>
      </c>
      <c r="I109">
        <v>15</v>
      </c>
      <c r="M109">
        <f>32/100</f>
        <v>0.32</v>
      </c>
      <c r="N109">
        <f>38/100</f>
        <v>0.38</v>
      </c>
      <c r="U109" s="30" t="s">
        <v>375</v>
      </c>
    </row>
    <row r="110" spans="1:23" x14ac:dyDescent="0.25">
      <c r="A110" t="s">
        <v>32</v>
      </c>
      <c r="B110" t="s">
        <v>324</v>
      </c>
      <c r="C110" t="s">
        <v>321</v>
      </c>
      <c r="F110" s="28" t="s">
        <v>241</v>
      </c>
      <c r="H110">
        <v>18</v>
      </c>
      <c r="I110">
        <v>18</v>
      </c>
      <c r="M110">
        <f>36/100</f>
        <v>0.36</v>
      </c>
      <c r="N110">
        <f>32/100</f>
        <v>0.32</v>
      </c>
      <c r="U110" s="30" t="s">
        <v>374</v>
      </c>
    </row>
    <row r="111" spans="1:23" x14ac:dyDescent="0.25">
      <c r="A111" t="s">
        <v>32</v>
      </c>
      <c r="B111" t="s">
        <v>324</v>
      </c>
      <c r="C111" t="s">
        <v>321</v>
      </c>
      <c r="F111" s="28" t="s">
        <v>241</v>
      </c>
      <c r="H111">
        <v>21</v>
      </c>
      <c r="I111">
        <v>21</v>
      </c>
      <c r="M111">
        <f>42/100</f>
        <v>0.42</v>
      </c>
      <c r="N111">
        <f>33/100</f>
        <v>0.33</v>
      </c>
      <c r="U111" s="30" t="s">
        <v>373</v>
      </c>
    </row>
    <row r="112" spans="1:23" ht="17.25" x14ac:dyDescent="0.25">
      <c r="A112" t="s">
        <v>32</v>
      </c>
      <c r="B112" t="s">
        <v>324</v>
      </c>
      <c r="C112" t="s">
        <v>321</v>
      </c>
      <c r="F112" s="28" t="s">
        <v>241</v>
      </c>
      <c r="H112">
        <v>24</v>
      </c>
      <c r="I112">
        <v>24</v>
      </c>
      <c r="M112">
        <f>46/100</f>
        <v>0.46</v>
      </c>
      <c r="N112">
        <f>30/100</f>
        <v>0.3</v>
      </c>
      <c r="U112" s="32" t="s">
        <v>372</v>
      </c>
    </row>
    <row r="113" spans="1:23" x14ac:dyDescent="0.25">
      <c r="A113" t="s">
        <v>32</v>
      </c>
      <c r="B113" t="s">
        <v>324</v>
      </c>
      <c r="C113" t="s">
        <v>321</v>
      </c>
      <c r="F113" s="28" t="s">
        <v>241</v>
      </c>
      <c r="H113">
        <v>27</v>
      </c>
      <c r="I113">
        <v>27</v>
      </c>
      <c r="M113">
        <f>55/100</f>
        <v>0.55000000000000004</v>
      </c>
      <c r="N113">
        <f>30/100</f>
        <v>0.3</v>
      </c>
    </row>
    <row r="114" spans="1:23" x14ac:dyDescent="0.25">
      <c r="A114" t="s">
        <v>32</v>
      </c>
      <c r="B114" t="s">
        <v>324</v>
      </c>
      <c r="C114" t="s">
        <v>321</v>
      </c>
      <c r="F114" s="28" t="s">
        <v>241</v>
      </c>
      <c r="H114">
        <v>30</v>
      </c>
      <c r="I114">
        <v>30</v>
      </c>
      <c r="M114">
        <f>35/100</f>
        <v>0.35</v>
      </c>
      <c r="N114">
        <f>35/100</f>
        <v>0.35</v>
      </c>
    </row>
    <row r="115" spans="1:23" x14ac:dyDescent="0.25">
      <c r="A115" t="s">
        <v>32</v>
      </c>
      <c r="B115" t="s">
        <v>324</v>
      </c>
      <c r="C115" t="s">
        <v>321</v>
      </c>
      <c r="F115" s="28" t="s">
        <v>241</v>
      </c>
      <c r="H115">
        <v>33</v>
      </c>
      <c r="I115">
        <v>33</v>
      </c>
      <c r="M115">
        <v>0</v>
      </c>
      <c r="N115">
        <f>35/100</f>
        <v>0.35</v>
      </c>
    </row>
    <row r="116" spans="1:23" x14ac:dyDescent="0.25">
      <c r="A116" t="s">
        <v>32</v>
      </c>
      <c r="B116" t="s">
        <v>324</v>
      </c>
      <c r="C116" t="s">
        <v>321</v>
      </c>
      <c r="F116" s="28" t="s">
        <v>241</v>
      </c>
      <c r="I116">
        <v>36</v>
      </c>
      <c r="N116">
        <f>30/100</f>
        <v>0.3</v>
      </c>
    </row>
    <row r="117" spans="1:23" x14ac:dyDescent="0.25">
      <c r="A117" t="s">
        <v>32</v>
      </c>
      <c r="B117" t="s">
        <v>324</v>
      </c>
      <c r="C117" t="s">
        <v>321</v>
      </c>
      <c r="F117" s="28" t="s">
        <v>241</v>
      </c>
      <c r="I117">
        <v>39</v>
      </c>
      <c r="N117">
        <f>27/100</f>
        <v>0.27</v>
      </c>
    </row>
    <row r="118" spans="1:23" x14ac:dyDescent="0.25">
      <c r="A118" t="s">
        <v>32</v>
      </c>
      <c r="B118" t="s">
        <v>324</v>
      </c>
      <c r="C118" t="s">
        <v>321</v>
      </c>
      <c r="F118" s="28" t="s">
        <v>241</v>
      </c>
      <c r="I118">
        <v>42</v>
      </c>
      <c r="N118">
        <f>22/100</f>
        <v>0.22</v>
      </c>
    </row>
    <row r="119" spans="1:23" x14ac:dyDescent="0.25">
      <c r="A119" t="s">
        <v>32</v>
      </c>
      <c r="B119" t="s">
        <v>324</v>
      </c>
      <c r="C119" t="s">
        <v>321</v>
      </c>
      <c r="F119" s="28" t="s">
        <v>241</v>
      </c>
      <c r="I119">
        <v>45</v>
      </c>
      <c r="N119">
        <v>0</v>
      </c>
    </row>
    <row r="120" spans="1:23" x14ac:dyDescent="0.25">
      <c r="A120" t="s">
        <v>32</v>
      </c>
      <c r="B120" t="s">
        <v>324</v>
      </c>
      <c r="C120" t="s">
        <v>321</v>
      </c>
      <c r="F120" s="28" t="s">
        <v>241</v>
      </c>
    </row>
    <row r="121" spans="1:23" x14ac:dyDescent="0.25">
      <c r="G121" t="s">
        <v>382</v>
      </c>
      <c r="H121">
        <v>33</v>
      </c>
      <c r="I121">
        <v>45</v>
      </c>
    </row>
    <row r="123" spans="1:23" x14ac:dyDescent="0.25">
      <c r="A123" t="s">
        <v>32</v>
      </c>
      <c r="B123" t="s">
        <v>324</v>
      </c>
      <c r="C123" t="s">
        <v>321</v>
      </c>
      <c r="D123">
        <v>6</v>
      </c>
      <c r="E123" s="28" t="s">
        <v>381</v>
      </c>
      <c r="F123" s="28" t="s">
        <v>307</v>
      </c>
      <c r="G123">
        <v>5</v>
      </c>
      <c r="H123">
        <v>0</v>
      </c>
      <c r="I123">
        <v>0</v>
      </c>
      <c r="J123">
        <v>0</v>
      </c>
      <c r="L123">
        <v>3</v>
      </c>
      <c r="M123">
        <v>0</v>
      </c>
      <c r="N123">
        <v>0</v>
      </c>
      <c r="O123">
        <v>0</v>
      </c>
      <c r="U123" s="32" t="s">
        <v>379</v>
      </c>
      <c r="V123" s="32" t="s">
        <v>378</v>
      </c>
      <c r="W123" s="32" t="s">
        <v>377</v>
      </c>
    </row>
    <row r="124" spans="1:23" x14ac:dyDescent="0.25">
      <c r="A124" t="s">
        <v>32</v>
      </c>
      <c r="B124" t="s">
        <v>324</v>
      </c>
      <c r="C124" t="s">
        <v>321</v>
      </c>
      <c r="F124" s="28" t="s">
        <v>307</v>
      </c>
      <c r="H124">
        <v>5</v>
      </c>
      <c r="I124">
        <v>5</v>
      </c>
      <c r="J124">
        <v>5</v>
      </c>
      <c r="M124">
        <f>34/100</f>
        <v>0.34</v>
      </c>
      <c r="N124">
        <f>48/100</f>
        <v>0.48</v>
      </c>
      <c r="O124">
        <f>32/100</f>
        <v>0.32</v>
      </c>
      <c r="U124">
        <v>20</v>
      </c>
      <c r="W124">
        <v>47</v>
      </c>
    </row>
    <row r="125" spans="1:23" x14ac:dyDescent="0.25">
      <c r="A125" t="s">
        <v>32</v>
      </c>
      <c r="B125" t="s">
        <v>324</v>
      </c>
      <c r="C125" t="s">
        <v>321</v>
      </c>
      <c r="F125" s="28" t="s">
        <v>307</v>
      </c>
      <c r="H125">
        <v>10</v>
      </c>
      <c r="I125">
        <v>10</v>
      </c>
      <c r="J125">
        <v>10</v>
      </c>
      <c r="M125">
        <f>35/100</f>
        <v>0.35</v>
      </c>
      <c r="N125">
        <f>52/100</f>
        <v>0.52</v>
      </c>
      <c r="O125">
        <f>37/100</f>
        <v>0.37</v>
      </c>
      <c r="U125">
        <v>20</v>
      </c>
      <c r="W125">
        <v>52</v>
      </c>
    </row>
    <row r="126" spans="1:23" x14ac:dyDescent="0.25">
      <c r="A126" t="s">
        <v>32</v>
      </c>
      <c r="B126" t="s">
        <v>324</v>
      </c>
      <c r="C126" t="s">
        <v>321</v>
      </c>
      <c r="F126" s="28" t="s">
        <v>307</v>
      </c>
      <c r="H126">
        <v>15</v>
      </c>
      <c r="I126">
        <v>15</v>
      </c>
      <c r="J126">
        <v>15</v>
      </c>
      <c r="M126">
        <f>38/100</f>
        <v>0.38</v>
      </c>
      <c r="N126">
        <f>51/100</f>
        <v>0.51</v>
      </c>
      <c r="O126">
        <f>42/100</f>
        <v>0.42</v>
      </c>
      <c r="U126">
        <v>20</v>
      </c>
      <c r="W126">
        <v>64</v>
      </c>
    </row>
    <row r="127" spans="1:23" x14ac:dyDescent="0.25">
      <c r="A127" t="s">
        <v>32</v>
      </c>
      <c r="B127" t="s">
        <v>324</v>
      </c>
      <c r="C127" t="s">
        <v>321</v>
      </c>
      <c r="F127" s="28" t="s">
        <v>307</v>
      </c>
      <c r="H127">
        <v>20</v>
      </c>
      <c r="I127">
        <v>20</v>
      </c>
      <c r="J127">
        <v>20</v>
      </c>
      <c r="M127">
        <f>36/100</f>
        <v>0.36</v>
      </c>
      <c r="N127">
        <f>48/100</f>
        <v>0.48</v>
      </c>
      <c r="O127">
        <f>38/100</f>
        <v>0.38</v>
      </c>
      <c r="U127" s="30" t="s">
        <v>376</v>
      </c>
    </row>
    <row r="128" spans="1:23" x14ac:dyDescent="0.25">
      <c r="A128" t="s">
        <v>32</v>
      </c>
      <c r="B128" t="s">
        <v>324</v>
      </c>
      <c r="C128" t="s">
        <v>321</v>
      </c>
      <c r="F128" s="28" t="s">
        <v>307</v>
      </c>
      <c r="H128">
        <v>25</v>
      </c>
      <c r="I128">
        <v>25</v>
      </c>
      <c r="J128">
        <v>25</v>
      </c>
      <c r="M128">
        <f>45/100</f>
        <v>0.45</v>
      </c>
      <c r="N128">
        <f>38/100</f>
        <v>0.38</v>
      </c>
      <c r="O128">
        <f>34/100</f>
        <v>0.34</v>
      </c>
      <c r="U128" s="30" t="s">
        <v>375</v>
      </c>
    </row>
    <row r="129" spans="1:23" x14ac:dyDescent="0.25">
      <c r="A129" t="s">
        <v>32</v>
      </c>
      <c r="B129" t="s">
        <v>324</v>
      </c>
      <c r="C129" t="s">
        <v>321</v>
      </c>
      <c r="F129" s="28" t="s">
        <v>307</v>
      </c>
      <c r="H129">
        <v>30</v>
      </c>
      <c r="I129">
        <v>30</v>
      </c>
      <c r="J129">
        <v>30</v>
      </c>
      <c r="M129">
        <f>36/100</f>
        <v>0.36</v>
      </c>
      <c r="N129">
        <f>34/100</f>
        <v>0.34</v>
      </c>
      <c r="O129">
        <f>32/100</f>
        <v>0.32</v>
      </c>
      <c r="U129" s="30" t="s">
        <v>374</v>
      </c>
    </row>
    <row r="130" spans="1:23" x14ac:dyDescent="0.25">
      <c r="A130" t="s">
        <v>32</v>
      </c>
      <c r="B130" t="s">
        <v>324</v>
      </c>
      <c r="C130" t="s">
        <v>321</v>
      </c>
      <c r="F130" s="28" t="s">
        <v>307</v>
      </c>
      <c r="H130">
        <v>35</v>
      </c>
      <c r="I130">
        <v>35</v>
      </c>
      <c r="J130">
        <v>35</v>
      </c>
      <c r="M130">
        <f>35/100</f>
        <v>0.35</v>
      </c>
      <c r="N130">
        <f>33/100</f>
        <v>0.33</v>
      </c>
      <c r="O130">
        <f>28/100</f>
        <v>0.28000000000000003</v>
      </c>
      <c r="U130" s="30" t="s">
        <v>373</v>
      </c>
    </row>
    <row r="131" spans="1:23" ht="17.25" x14ac:dyDescent="0.25">
      <c r="A131" t="s">
        <v>32</v>
      </c>
      <c r="B131" t="s">
        <v>324</v>
      </c>
      <c r="C131" t="s">
        <v>321</v>
      </c>
      <c r="F131" s="28" t="s">
        <v>307</v>
      </c>
      <c r="H131">
        <v>40</v>
      </c>
      <c r="I131">
        <v>40</v>
      </c>
      <c r="J131">
        <v>40</v>
      </c>
      <c r="M131">
        <f>24/100</f>
        <v>0.24</v>
      </c>
      <c r="N131">
        <f>27/100</f>
        <v>0.27</v>
      </c>
      <c r="O131">
        <f>26/100</f>
        <v>0.26</v>
      </c>
      <c r="U131" s="32" t="s">
        <v>372</v>
      </c>
    </row>
    <row r="132" spans="1:23" x14ac:dyDescent="0.25">
      <c r="A132" t="s">
        <v>32</v>
      </c>
      <c r="B132" t="s">
        <v>324</v>
      </c>
      <c r="C132" t="s">
        <v>321</v>
      </c>
      <c r="D132">
        <v>6</v>
      </c>
      <c r="E132" s="28" t="s">
        <v>380</v>
      </c>
      <c r="F132" s="28" t="s">
        <v>307</v>
      </c>
      <c r="G132">
        <v>3</v>
      </c>
      <c r="H132">
        <v>0</v>
      </c>
      <c r="I132">
        <v>0</v>
      </c>
      <c r="J132">
        <v>0</v>
      </c>
      <c r="L132">
        <v>3</v>
      </c>
      <c r="M132">
        <v>0</v>
      </c>
      <c r="N132">
        <v>0</v>
      </c>
      <c r="O132">
        <v>0</v>
      </c>
      <c r="U132" s="32" t="s">
        <v>379</v>
      </c>
      <c r="V132" s="32" t="s">
        <v>378</v>
      </c>
      <c r="W132" s="32" t="s">
        <v>377</v>
      </c>
    </row>
    <row r="133" spans="1:23" x14ac:dyDescent="0.25">
      <c r="A133" t="s">
        <v>32</v>
      </c>
      <c r="B133" t="s">
        <v>324</v>
      </c>
      <c r="C133" t="s">
        <v>321</v>
      </c>
      <c r="F133" s="28" t="s">
        <v>307</v>
      </c>
      <c r="H133">
        <v>5</v>
      </c>
      <c r="I133">
        <v>5</v>
      </c>
      <c r="M133">
        <f>34/100</f>
        <v>0.34</v>
      </c>
      <c r="N133">
        <f>48/100</f>
        <v>0.48</v>
      </c>
      <c r="O133">
        <f>32/100</f>
        <v>0.32</v>
      </c>
      <c r="U133">
        <v>20</v>
      </c>
      <c r="W133">
        <v>39</v>
      </c>
    </row>
    <row r="134" spans="1:23" x14ac:dyDescent="0.25">
      <c r="A134" t="s">
        <v>32</v>
      </c>
      <c r="B134" t="s">
        <v>324</v>
      </c>
      <c r="C134" t="s">
        <v>321</v>
      </c>
      <c r="F134" s="28" t="s">
        <v>307</v>
      </c>
      <c r="H134">
        <v>10</v>
      </c>
      <c r="I134">
        <v>10</v>
      </c>
      <c r="M134">
        <f>35/100</f>
        <v>0.35</v>
      </c>
      <c r="N134">
        <f>52/100</f>
        <v>0.52</v>
      </c>
      <c r="O134">
        <f>37/100</f>
        <v>0.37</v>
      </c>
      <c r="U134">
        <v>20</v>
      </c>
      <c r="W134">
        <v>42</v>
      </c>
    </row>
    <row r="135" spans="1:23" x14ac:dyDescent="0.25">
      <c r="A135" t="s">
        <v>32</v>
      </c>
      <c r="B135" t="s">
        <v>324</v>
      </c>
      <c r="C135" t="s">
        <v>321</v>
      </c>
      <c r="F135" s="28" t="s">
        <v>307</v>
      </c>
      <c r="H135">
        <v>15</v>
      </c>
      <c r="I135">
        <v>15</v>
      </c>
      <c r="M135">
        <f>38/100</f>
        <v>0.38</v>
      </c>
      <c r="N135">
        <f>51/100</f>
        <v>0.51</v>
      </c>
      <c r="O135">
        <f>42/100</f>
        <v>0.42</v>
      </c>
      <c r="U135">
        <v>20</v>
      </c>
      <c r="W135">
        <v>49</v>
      </c>
    </row>
    <row r="136" spans="1:23" x14ac:dyDescent="0.25">
      <c r="A136" t="s">
        <v>32</v>
      </c>
      <c r="B136" t="s">
        <v>324</v>
      </c>
      <c r="C136" t="s">
        <v>321</v>
      </c>
      <c r="F136" s="28" t="s">
        <v>307</v>
      </c>
      <c r="H136">
        <v>20</v>
      </c>
      <c r="I136">
        <v>20</v>
      </c>
      <c r="M136">
        <f>36/100</f>
        <v>0.36</v>
      </c>
      <c r="N136">
        <f>48/100</f>
        <v>0.48</v>
      </c>
      <c r="O136">
        <f>38/100</f>
        <v>0.38</v>
      </c>
      <c r="U136" s="30" t="s">
        <v>376</v>
      </c>
    </row>
    <row r="137" spans="1:23" x14ac:dyDescent="0.25">
      <c r="A137" t="s">
        <v>32</v>
      </c>
      <c r="B137" t="s">
        <v>324</v>
      </c>
      <c r="C137" t="s">
        <v>321</v>
      </c>
      <c r="F137" s="28" t="s">
        <v>307</v>
      </c>
      <c r="H137">
        <v>25</v>
      </c>
      <c r="I137">
        <v>25</v>
      </c>
      <c r="M137">
        <f>45/100</f>
        <v>0.45</v>
      </c>
      <c r="N137">
        <f>38/100</f>
        <v>0.38</v>
      </c>
      <c r="O137">
        <f>34/100</f>
        <v>0.34</v>
      </c>
      <c r="U137" s="30" t="s">
        <v>375</v>
      </c>
    </row>
    <row r="138" spans="1:23" x14ac:dyDescent="0.25">
      <c r="A138" t="s">
        <v>32</v>
      </c>
      <c r="B138" t="s">
        <v>324</v>
      </c>
      <c r="C138" t="s">
        <v>321</v>
      </c>
      <c r="F138" s="28" t="s">
        <v>307</v>
      </c>
      <c r="H138">
        <v>30</v>
      </c>
      <c r="I138">
        <v>30</v>
      </c>
      <c r="M138">
        <f>36/100</f>
        <v>0.36</v>
      </c>
      <c r="N138">
        <f>34/100</f>
        <v>0.34</v>
      </c>
      <c r="O138">
        <f>32/100</f>
        <v>0.32</v>
      </c>
      <c r="U138" s="30" t="s">
        <v>374</v>
      </c>
    </row>
    <row r="139" spans="1:23" x14ac:dyDescent="0.25">
      <c r="A139" t="s">
        <v>32</v>
      </c>
      <c r="B139" t="s">
        <v>324</v>
      </c>
      <c r="C139" t="s">
        <v>321</v>
      </c>
      <c r="F139" s="28" t="s">
        <v>307</v>
      </c>
      <c r="H139">
        <v>35</v>
      </c>
      <c r="I139">
        <v>35</v>
      </c>
      <c r="M139">
        <f>35/100</f>
        <v>0.35</v>
      </c>
      <c r="N139">
        <f>33/100</f>
        <v>0.33</v>
      </c>
      <c r="O139">
        <f>28/100</f>
        <v>0.28000000000000003</v>
      </c>
      <c r="U139" s="30" t="s">
        <v>373</v>
      </c>
    </row>
    <row r="140" spans="1:23" ht="17.25" x14ac:dyDescent="0.25">
      <c r="A140" t="s">
        <v>32</v>
      </c>
      <c r="B140" t="s">
        <v>324</v>
      </c>
      <c r="C140" t="s">
        <v>321</v>
      </c>
      <c r="F140" s="28" t="s">
        <v>307</v>
      </c>
      <c r="H140">
        <v>40</v>
      </c>
      <c r="I140">
        <v>40</v>
      </c>
      <c r="M140">
        <f>23/100</f>
        <v>0.23</v>
      </c>
      <c r="N140">
        <f>28/100</f>
        <v>0.28000000000000003</v>
      </c>
      <c r="O140">
        <f>29/100</f>
        <v>0.28999999999999998</v>
      </c>
      <c r="U140" s="32" t="s">
        <v>372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5639-863D-4C9C-903C-DFCA6CC5FF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Juvenile Only</vt:lpstr>
      <vt:lpstr>Combined Juveniles</vt:lpstr>
      <vt:lpstr>Physiochemical</vt:lpstr>
      <vt:lpstr>DISCHARGE WET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Gitonga</dc:creator>
  <cp:lastModifiedBy>Lena Gitonga</cp:lastModifiedBy>
  <dcterms:created xsi:type="dcterms:W3CDTF">2021-07-22T21:17:37Z</dcterms:created>
  <dcterms:modified xsi:type="dcterms:W3CDTF">2023-01-22T18:28:53Z</dcterms:modified>
</cp:coreProperties>
</file>