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D:\Rstudio\Clientele\Lena\"/>
    </mc:Choice>
  </mc:AlternateContent>
  <xr:revisionPtr revIDLastSave="0" documentId="13_ncr:1_{B64E14BF-B4E7-4EF2-A55D-3049459139E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 Juvenile Only" sheetId="3" r:id="rId1"/>
    <sheet name="Combined Juveniles" sheetId="1" r:id="rId2"/>
    <sheet name="Physiochemical" sheetId="4" r:id="rId3"/>
    <sheet name="DISCHARGE WET 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7" l="1"/>
  <c r="P2" i="7"/>
  <c r="Q2" i="7"/>
  <c r="R2" i="7"/>
  <c r="X2" i="7"/>
  <c r="K3" i="7"/>
  <c r="P3" i="7"/>
  <c r="Q3" i="7"/>
  <c r="R3" i="7"/>
  <c r="X3" i="7"/>
  <c r="K4" i="7"/>
  <c r="P4" i="7"/>
  <c r="Q4" i="7"/>
  <c r="R4" i="7"/>
  <c r="X4" i="7"/>
  <c r="K5" i="7"/>
  <c r="P5" i="7"/>
  <c r="Q5" i="7"/>
  <c r="R5" i="7"/>
  <c r="K6" i="7"/>
  <c r="P6" i="7"/>
  <c r="Q6" i="7"/>
  <c r="R6" i="7"/>
  <c r="K7" i="7"/>
  <c r="P7" i="7"/>
  <c r="Q7" i="7"/>
  <c r="R7" i="7"/>
  <c r="K8" i="7"/>
  <c r="P8" i="7"/>
  <c r="Q8" i="7"/>
  <c r="R8" i="7"/>
  <c r="K9" i="7"/>
  <c r="P9" i="7"/>
  <c r="Q9" i="7"/>
  <c r="R9" i="7"/>
  <c r="K10" i="7"/>
  <c r="P10" i="7"/>
  <c r="Q10" i="7"/>
  <c r="R10" i="7"/>
  <c r="K11" i="7"/>
  <c r="P11" i="7"/>
  <c r="Q11" i="7"/>
  <c r="R11" i="7"/>
  <c r="K12" i="7"/>
  <c r="P12" i="7"/>
  <c r="Q12" i="7"/>
  <c r="R12" i="7"/>
  <c r="K13" i="7"/>
  <c r="P13" i="7"/>
  <c r="Q13" i="7"/>
  <c r="R13" i="7"/>
  <c r="K14" i="7"/>
  <c r="P14" i="7"/>
  <c r="Q14" i="7"/>
  <c r="R14" i="7"/>
  <c r="K15" i="7"/>
  <c r="P15" i="7"/>
  <c r="Q15" i="7"/>
  <c r="R15" i="7"/>
  <c r="K16" i="7"/>
  <c r="P16" i="7"/>
  <c r="Q16" i="7"/>
  <c r="R16" i="7"/>
  <c r="K17" i="7"/>
  <c r="R17" i="7"/>
  <c r="K18" i="7"/>
  <c r="R18" i="7"/>
  <c r="K19" i="7"/>
  <c r="R19" i="7"/>
  <c r="M22" i="7"/>
  <c r="N22" i="7"/>
  <c r="O22" i="7"/>
  <c r="J23" i="7"/>
  <c r="M43" i="7"/>
  <c r="N43" i="7"/>
  <c r="M44" i="7"/>
  <c r="N44" i="7"/>
  <c r="M45" i="7"/>
  <c r="N45" i="7"/>
  <c r="M46" i="7"/>
  <c r="N46" i="7"/>
  <c r="M47" i="7"/>
  <c r="N47" i="7"/>
  <c r="N48" i="7"/>
  <c r="M52" i="7"/>
  <c r="N52" i="7"/>
  <c r="M53" i="7"/>
  <c r="N53" i="7"/>
  <c r="M54" i="7"/>
  <c r="N54" i="7"/>
  <c r="M55" i="7"/>
  <c r="N55" i="7"/>
  <c r="N56" i="7"/>
  <c r="N57" i="7"/>
  <c r="M62" i="7"/>
  <c r="N62" i="7"/>
  <c r="O62" i="7"/>
  <c r="M63" i="7"/>
  <c r="N63" i="7"/>
  <c r="O63" i="7"/>
  <c r="O64" i="7"/>
  <c r="M73" i="7"/>
  <c r="M105" i="7"/>
  <c r="N105" i="7"/>
  <c r="M106" i="7"/>
  <c r="N106" i="7"/>
  <c r="M107" i="7"/>
  <c r="N107" i="7"/>
  <c r="M108" i="7"/>
  <c r="N108" i="7"/>
  <c r="M109" i="7"/>
  <c r="N109" i="7"/>
  <c r="M110" i="7"/>
  <c r="N110" i="7"/>
  <c r="M111" i="7"/>
  <c r="N111" i="7"/>
  <c r="M112" i="7"/>
  <c r="N112" i="7"/>
  <c r="M113" i="7"/>
  <c r="N113" i="7"/>
  <c r="M114" i="7"/>
  <c r="N114" i="7"/>
  <c r="N115" i="7"/>
  <c r="N116" i="7"/>
  <c r="N117" i="7"/>
  <c r="N118" i="7"/>
  <c r="M124" i="7"/>
  <c r="N124" i="7"/>
  <c r="O124" i="7"/>
  <c r="M125" i="7"/>
  <c r="N125" i="7"/>
  <c r="O125" i="7"/>
  <c r="M126" i="7"/>
  <c r="N126" i="7"/>
  <c r="O126" i="7"/>
  <c r="M127" i="7"/>
  <c r="N127" i="7"/>
  <c r="O127" i="7"/>
  <c r="M128" i="7"/>
  <c r="N128" i="7"/>
  <c r="O128" i="7"/>
  <c r="M129" i="7"/>
  <c r="N129" i="7"/>
  <c r="O129" i="7"/>
  <c r="M130" i="7"/>
  <c r="N130" i="7"/>
  <c r="O130" i="7"/>
  <c r="M131" i="7"/>
  <c r="N131" i="7"/>
  <c r="O131" i="7"/>
  <c r="M133" i="7"/>
  <c r="N133" i="7"/>
  <c r="O133" i="7"/>
  <c r="M134" i="7"/>
  <c r="N134" i="7"/>
  <c r="O134" i="7"/>
  <c r="M135" i="7"/>
  <c r="N135" i="7"/>
  <c r="O135" i="7"/>
  <c r="M136" i="7"/>
  <c r="N136" i="7"/>
  <c r="O136" i="7"/>
  <c r="M137" i="7"/>
  <c r="N137" i="7"/>
  <c r="O137" i="7"/>
  <c r="M138" i="7"/>
  <c r="N138" i="7"/>
  <c r="O138" i="7"/>
  <c r="M139" i="7"/>
  <c r="N139" i="7"/>
  <c r="O139" i="7"/>
  <c r="M140" i="7"/>
  <c r="N140" i="7"/>
  <c r="O140" i="7"/>
  <c r="X5" i="7" l="1"/>
  <c r="K23" i="7"/>
  <c r="Q21" i="7"/>
  <c r="O23" i="7"/>
  <c r="R21" i="7"/>
  <c r="P21" i="7"/>
  <c r="R23" i="7" l="1"/>
  <c r="T23" i="7" s="1"/>
</calcChain>
</file>

<file path=xl/sharedStrings.xml><?xml version="1.0" encoding="utf-8"?>
<sst xmlns="http://schemas.openxmlformats.org/spreadsheetml/2006/main" count="10787" uniqueCount="197">
  <si>
    <t>Site</t>
  </si>
  <si>
    <t>Effort</t>
  </si>
  <si>
    <t>Technique</t>
  </si>
  <si>
    <t>Month</t>
  </si>
  <si>
    <t>n</t>
  </si>
  <si>
    <t>pH</t>
  </si>
  <si>
    <t>DF to AF (mm)</t>
  </si>
  <si>
    <t>DA (mm)</t>
  </si>
  <si>
    <t>LH (mm)</t>
  </si>
  <si>
    <t>LV (mm)</t>
  </si>
  <si>
    <t>RH (mm)</t>
  </si>
  <si>
    <t>RV (mm)</t>
  </si>
  <si>
    <t>Moon Phase</t>
  </si>
  <si>
    <t>Weight (g)</t>
  </si>
  <si>
    <t>Sabaki</t>
  </si>
  <si>
    <t>GEN</t>
  </si>
  <si>
    <t>August</t>
  </si>
  <si>
    <t>Jumburu</t>
  </si>
  <si>
    <t>Glass eel</t>
  </si>
  <si>
    <t>Elver</t>
  </si>
  <si>
    <t>Snake eel</t>
  </si>
  <si>
    <t>Gufadi</t>
  </si>
  <si>
    <t>Mbinini</t>
  </si>
  <si>
    <t>Fume</t>
  </si>
  <si>
    <t>Season</t>
  </si>
  <si>
    <t>Wet+Dry</t>
  </si>
  <si>
    <t>Biotope</t>
  </si>
  <si>
    <t xml:space="preserve">Rocky/Muddy </t>
  </si>
  <si>
    <t>Vegetation edges</t>
  </si>
  <si>
    <t>English Name</t>
  </si>
  <si>
    <t>TL (cm)</t>
  </si>
  <si>
    <t>Local name)</t>
  </si>
  <si>
    <t xml:space="preserve">Species </t>
  </si>
  <si>
    <t>Family</t>
  </si>
  <si>
    <t>Koe</t>
  </si>
  <si>
    <t>Kamba</t>
  </si>
  <si>
    <t>Waxing Creascent</t>
  </si>
  <si>
    <t>First Quarter</t>
  </si>
  <si>
    <t>Scylla serrata</t>
  </si>
  <si>
    <t>Portunidae</t>
  </si>
  <si>
    <t>Ophichthidae</t>
  </si>
  <si>
    <t>Tiger tooth croaker</t>
  </si>
  <si>
    <t>Sciaenidae</t>
  </si>
  <si>
    <t>Otolithes ruber</t>
  </si>
  <si>
    <t>Sudan catfish</t>
  </si>
  <si>
    <t>Bagrus docmak</t>
  </si>
  <si>
    <t>Bagridae </t>
  </si>
  <si>
    <t>Mud crab</t>
  </si>
  <si>
    <t>prawns</t>
  </si>
  <si>
    <t>Cichlidae</t>
  </si>
  <si>
    <t>Wanning Gibbous</t>
  </si>
  <si>
    <t>Anguilla marmorata</t>
  </si>
  <si>
    <t>Anguilla bengalensis</t>
  </si>
  <si>
    <t>Anguilla mossaambica</t>
  </si>
  <si>
    <t>Anguillidae</t>
  </si>
  <si>
    <t>Glossogobius giuris</t>
  </si>
  <si>
    <t>Gobiidae</t>
  </si>
  <si>
    <t>Tank goby</t>
  </si>
  <si>
    <t>Anguilla mossambica</t>
  </si>
  <si>
    <t>Bagridae</t>
  </si>
  <si>
    <t>Anguilla begalensis</t>
  </si>
  <si>
    <t>Anguillla mossambica</t>
  </si>
  <si>
    <t>JULY</t>
  </si>
  <si>
    <t>Last Quarter</t>
  </si>
  <si>
    <t>Wet</t>
  </si>
  <si>
    <t>Diamond mullet</t>
  </si>
  <si>
    <t>Planiliza alata</t>
  </si>
  <si>
    <t>Mugilidae</t>
  </si>
  <si>
    <t>Dry</t>
  </si>
  <si>
    <t>Mkunga</t>
  </si>
  <si>
    <t>September</t>
  </si>
  <si>
    <t>Depth (cm)</t>
  </si>
  <si>
    <t>Date</t>
  </si>
  <si>
    <t>Parapara</t>
  </si>
  <si>
    <t>Standard Length (cm)</t>
  </si>
  <si>
    <t>Total Length (cm)</t>
  </si>
  <si>
    <t>November</t>
  </si>
  <si>
    <t>Black Jumburu</t>
  </si>
  <si>
    <t>DG (cm)</t>
  </si>
  <si>
    <t>October</t>
  </si>
  <si>
    <t>Pisonodophis boro</t>
  </si>
  <si>
    <t>Full moon</t>
  </si>
  <si>
    <t>December</t>
  </si>
  <si>
    <t>January</t>
  </si>
  <si>
    <t>February</t>
  </si>
  <si>
    <t>March</t>
  </si>
  <si>
    <t>Riffle</t>
  </si>
  <si>
    <t>Sabaki bridge</t>
  </si>
  <si>
    <t>Pool</t>
  </si>
  <si>
    <t xml:space="preserve">Sabaki bridge </t>
  </si>
  <si>
    <t>Sabaki bridge (up the bridge)</t>
  </si>
  <si>
    <t>Close to estuary</t>
  </si>
  <si>
    <t>30/08/2021</t>
  </si>
  <si>
    <t>29/08/2021</t>
  </si>
  <si>
    <t>28/08/2021</t>
  </si>
  <si>
    <t xml:space="preserve">Vegetation edges </t>
  </si>
  <si>
    <t>July</t>
  </si>
  <si>
    <t>Riffles</t>
  </si>
  <si>
    <t xml:space="preserve">River sabaki </t>
  </si>
  <si>
    <t>30/06/2021</t>
  </si>
  <si>
    <t>June</t>
  </si>
  <si>
    <t>29/06/2021</t>
  </si>
  <si>
    <t>Sabaki bridge (upper side of bridge)</t>
  </si>
  <si>
    <t xml:space="preserve">Saabaki bridge </t>
  </si>
  <si>
    <t>28/06/2021</t>
  </si>
  <si>
    <t xml:space="preserve">Sabaki estuary </t>
  </si>
  <si>
    <t>Sabaki estuary</t>
  </si>
  <si>
    <t>April</t>
  </si>
  <si>
    <t>Lower Sabaki_tsanganyikoni</t>
  </si>
  <si>
    <t>Lower Sabaki_Bridge</t>
  </si>
  <si>
    <t>Turbidity</t>
  </si>
  <si>
    <t>TDS(mg/l)</t>
  </si>
  <si>
    <t>Salinity (ppt)</t>
  </si>
  <si>
    <t>Dissolved oxgyen mg/l</t>
  </si>
  <si>
    <t xml:space="preserve">Biotope </t>
  </si>
  <si>
    <t xml:space="preserve">River name </t>
  </si>
  <si>
    <t>Sampling session</t>
  </si>
  <si>
    <t xml:space="preserve">Month </t>
  </si>
  <si>
    <t xml:space="preserve">Season </t>
  </si>
  <si>
    <t>21/1/2022</t>
  </si>
  <si>
    <t>Lower Sabaki</t>
  </si>
  <si>
    <t>22/1/22</t>
  </si>
  <si>
    <t>23/1/22</t>
  </si>
  <si>
    <t>24/1/22</t>
  </si>
  <si>
    <t>Sabaki Tilapia</t>
  </si>
  <si>
    <t>Karange</t>
  </si>
  <si>
    <t>Conductivity (EC) (µS/cm)</t>
  </si>
  <si>
    <t>Tem (°c)</t>
  </si>
  <si>
    <t>Number of sampling points</t>
  </si>
  <si>
    <r>
      <t>Discharge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/s)</t>
    </r>
  </si>
  <si>
    <t>Averaga CSA (m2)</t>
  </si>
  <si>
    <t xml:space="preserve">Average depth (m) </t>
  </si>
  <si>
    <t>Average width (m)</t>
  </si>
  <si>
    <t>Mean_Velocity (m/s)</t>
  </si>
  <si>
    <t>Sec</t>
  </si>
  <si>
    <t xml:space="preserve">Time </t>
  </si>
  <si>
    <t>Distance (m)</t>
  </si>
  <si>
    <t>24/1/2021</t>
  </si>
  <si>
    <t>22/1/2021</t>
  </si>
  <si>
    <t xml:space="preserve">width </t>
  </si>
  <si>
    <t>29/11/2021</t>
  </si>
  <si>
    <t>width</t>
  </si>
  <si>
    <t>Velocity (m/s)</t>
  </si>
  <si>
    <t>Pool (Ppoint 4)</t>
  </si>
  <si>
    <t>Beyond bridge</t>
  </si>
  <si>
    <t>Pool (Ppoint 3)</t>
  </si>
  <si>
    <t>Riffle (Point 1)</t>
  </si>
  <si>
    <t>Riffle (river channel)</t>
  </si>
  <si>
    <t>Depth (m)_3</t>
  </si>
  <si>
    <t>Depth (m)_2</t>
  </si>
  <si>
    <t>Depth (m)_1</t>
  </si>
  <si>
    <t>Average depth_depth profile_(m)</t>
  </si>
  <si>
    <t>Interval (m)/width_3</t>
  </si>
  <si>
    <t>Interval (m)/width_2</t>
  </si>
  <si>
    <t>Interval (m)/width_1</t>
  </si>
  <si>
    <t>Distance btwn/interval (m)</t>
  </si>
  <si>
    <t>DATE</t>
  </si>
  <si>
    <t>Time (Sec)</t>
  </si>
  <si>
    <t xml:space="preserve">Average </t>
  </si>
  <si>
    <t xml:space="preserve">Total </t>
  </si>
  <si>
    <t>2 min 23 sec</t>
  </si>
  <si>
    <t>2 min 41 sec</t>
  </si>
  <si>
    <t xml:space="preserve">5 min 18 second </t>
  </si>
  <si>
    <t>CSA_3_(m2)</t>
  </si>
  <si>
    <t>CSA_2 _(m2)</t>
  </si>
  <si>
    <t>Cross section area (CSA)_1_ (m2)</t>
  </si>
  <si>
    <t>Interval (m)</t>
  </si>
  <si>
    <t>River</t>
  </si>
  <si>
    <t>Anguillla marmorata</t>
  </si>
  <si>
    <t>White Shrimp</t>
  </si>
  <si>
    <t>Penaeus indicus</t>
  </si>
  <si>
    <t>Penaeidae</t>
  </si>
  <si>
    <t>Oreochromis mossambicus</t>
  </si>
  <si>
    <t>Mozambique tilapia</t>
  </si>
  <si>
    <t>Africa river gobby</t>
  </si>
  <si>
    <t>Stenogobius kenyae</t>
  </si>
  <si>
    <t>Barbus oxyrhynchus</t>
  </si>
  <si>
    <t>Pangani barb</t>
  </si>
  <si>
    <t>Cyprinidae</t>
  </si>
  <si>
    <t>African longfine eel</t>
  </si>
  <si>
    <t>Indian mottled eel</t>
  </si>
  <si>
    <t>Giant mottled eel</t>
  </si>
  <si>
    <t>Mkunga nyoka</t>
  </si>
  <si>
    <t>Oreochromis spirulus spirulus</t>
  </si>
  <si>
    <t>Sudan Catfish</t>
  </si>
  <si>
    <t>17/7/21</t>
  </si>
  <si>
    <t>13/8/21</t>
  </si>
  <si>
    <t>14/8/21</t>
  </si>
  <si>
    <t>25/8/21</t>
  </si>
  <si>
    <t>26/8/21</t>
  </si>
  <si>
    <t>27/8/21</t>
  </si>
  <si>
    <t>25/9/21</t>
  </si>
  <si>
    <t>27/9/21</t>
  </si>
  <si>
    <t>19/10/21</t>
  </si>
  <si>
    <t>21/10/21</t>
  </si>
  <si>
    <t>25/11/21</t>
  </si>
  <si>
    <t>26/11/21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</si>
</sst>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576B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00CC"/>
        <bgColor indexed="64"/>
      </patternFill>
    </fill>
  </fills>
  <borders count="3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textRotation="90"/>
    </xf>
    <xf numFmtId="0" fontId="1" fillId="3" borderId="1" xfId="0" applyFont="1" applyFill="1" applyBorder="1" applyAlignment="1">
      <alignment horizontal="center" textRotation="90"/>
    </xf>
    <xf numFmtId="0" fontId="2" fillId="4" borderId="1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center" textRotation="90"/>
    </xf>
    <xf numFmtId="0" fontId="1" fillId="5" borderId="1" xfId="0" applyFont="1" applyFill="1" applyBorder="1" applyAlignment="1">
      <alignment horizontal="center" textRotation="90"/>
    </xf>
    <xf numFmtId="0" fontId="0" fillId="2" borderId="1" xfId="0" applyFill="1" applyBorder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0" borderId="2" xfId="0" applyBorder="1"/>
    <xf numFmtId="0" fontId="4" fillId="5" borderId="1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8" borderId="0" xfId="0" applyFill="1"/>
    <xf numFmtId="0" fontId="1" fillId="9" borderId="0" xfId="0" applyFont="1" applyFill="1"/>
    <xf numFmtId="14" fontId="0" fillId="0" borderId="0" xfId="0" applyNumberFormat="1"/>
    <xf numFmtId="14" fontId="0" fillId="8" borderId="0" xfId="0" applyNumberFormat="1" applyFill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0" fontId="4" fillId="0" borderId="1" xfId="0" applyFont="1" applyBorder="1"/>
    <xf numFmtId="0" fontId="0" fillId="8" borderId="1" xfId="0" applyFill="1" applyBorder="1"/>
    <xf numFmtId="0" fontId="1" fillId="2" borderId="0" xfId="0" applyFont="1" applyFill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1" i="0" baseline="0">
                <a:effectLst/>
              </a:rPr>
              <a:t>River channel_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Cross section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76874453193350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LID4096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'DISCHARGE WET '!$K$1</c:f>
              <c:strCache>
                <c:ptCount val="1"/>
                <c:pt idx="0">
                  <c:v>Average depth_depth profile_(m)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'DISCHARGE WET '!$J$2:$J$19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'DISCHARGE WET '!$K$2:$K$19</c:f>
              <c:numCache>
                <c:formatCode>General</c:formatCode>
                <c:ptCount val="18"/>
                <c:pt idx="0">
                  <c:v>0</c:v>
                </c:pt>
                <c:pt idx="1">
                  <c:v>0.22666666666666666</c:v>
                </c:pt>
                <c:pt idx="2">
                  <c:v>0.26</c:v>
                </c:pt>
                <c:pt idx="3">
                  <c:v>0.32333333333333331</c:v>
                </c:pt>
                <c:pt idx="4">
                  <c:v>0.38999999999999996</c:v>
                </c:pt>
                <c:pt idx="5">
                  <c:v>0.45</c:v>
                </c:pt>
                <c:pt idx="6">
                  <c:v>0.52</c:v>
                </c:pt>
                <c:pt idx="7">
                  <c:v>2.0466666666666669</c:v>
                </c:pt>
                <c:pt idx="8">
                  <c:v>0.56333333333333335</c:v>
                </c:pt>
                <c:pt idx="9">
                  <c:v>0.62333333333333329</c:v>
                </c:pt>
                <c:pt idx="10">
                  <c:v>0.71666666666666667</c:v>
                </c:pt>
                <c:pt idx="11">
                  <c:v>1.8</c:v>
                </c:pt>
                <c:pt idx="12">
                  <c:v>0.91</c:v>
                </c:pt>
                <c:pt idx="13">
                  <c:v>3.4499999999999997</c:v>
                </c:pt>
                <c:pt idx="14">
                  <c:v>0.31</c:v>
                </c:pt>
                <c:pt idx="15">
                  <c:v>0.98</c:v>
                </c:pt>
                <c:pt idx="16">
                  <c:v>1.2</c:v>
                </c:pt>
                <c:pt idx="17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7-4ED4-8259-75370CD4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334523416"/>
        <c:axId val="382565768"/>
      </c:areaChart>
      <c:catAx>
        <c:axId val="3345234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Width (m)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tx1"/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2565768"/>
        <c:crosses val="autoZero"/>
        <c:auto val="1"/>
        <c:lblAlgn val="ctr"/>
        <c:lblOffset val="100"/>
        <c:noMultiLvlLbl val="0"/>
      </c:catAx>
      <c:valAx>
        <c:axId val="3825657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Depth (m)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3452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161925</xdr:colOff>
      <xdr:row>1</xdr:row>
      <xdr:rowOff>190506</xdr:rowOff>
    </xdr:from>
    <xdr:to>
      <xdr:col>34</xdr:col>
      <xdr:colOff>466725</xdr:colOff>
      <xdr:row>16</xdr:row>
      <xdr:rowOff>38106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F0104-F252-47AF-BB73-0B8CCD6F4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tabSelected="1" topLeftCell="D1" workbookViewId="0">
      <pane ySplit="1" topLeftCell="A65" activePane="bottomLeft" state="frozen"/>
      <selection pane="bottomLeft" activeCell="S1" sqref="S1:S1048576"/>
    </sheetView>
  </sheetViews>
  <sheetFormatPr defaultRowHeight="14.5" x14ac:dyDescent="0.35"/>
  <cols>
    <col min="4" max="4" width="16.7265625" bestFit="1" customWidth="1"/>
    <col min="5" max="5" width="10.81640625" bestFit="1" customWidth="1"/>
    <col min="6" max="6" width="16.81640625" bestFit="1" customWidth="1"/>
    <col min="8" max="8" width="21.7265625" style="13" bestFit="1" customWidth="1"/>
    <col min="9" max="9" width="11.1796875" bestFit="1" customWidth="1"/>
    <col min="18" max="18" width="10.453125" bestFit="1" customWidth="1"/>
  </cols>
  <sheetData>
    <row r="1" spans="1:18" ht="71" x14ac:dyDescent="0.35">
      <c r="A1" s="1" t="s">
        <v>1</v>
      </c>
      <c r="B1" s="1" t="s">
        <v>2</v>
      </c>
      <c r="C1" s="1" t="s">
        <v>24</v>
      </c>
      <c r="D1" s="1" t="s">
        <v>26</v>
      </c>
      <c r="E1" s="1" t="s">
        <v>3</v>
      </c>
      <c r="F1" s="1" t="s">
        <v>12</v>
      </c>
      <c r="G1" s="2" t="s">
        <v>31</v>
      </c>
      <c r="H1" s="3" t="s">
        <v>32</v>
      </c>
      <c r="I1" s="3" t="s">
        <v>33</v>
      </c>
      <c r="J1" s="4" t="s">
        <v>30</v>
      </c>
      <c r="K1" s="5" t="s">
        <v>6</v>
      </c>
      <c r="L1" s="5" t="s">
        <v>7</v>
      </c>
      <c r="M1" s="18" t="s">
        <v>78</v>
      </c>
      <c r="N1" s="5" t="s">
        <v>8</v>
      </c>
      <c r="O1" s="5" t="s">
        <v>9</v>
      </c>
      <c r="P1" s="5" t="s">
        <v>10</v>
      </c>
      <c r="Q1" s="5" t="s">
        <v>11</v>
      </c>
      <c r="R1" s="27" t="s">
        <v>72</v>
      </c>
    </row>
    <row r="2" spans="1:18" x14ac:dyDescent="0.35">
      <c r="A2" s="10">
        <v>2</v>
      </c>
      <c r="B2" s="10" t="s">
        <v>15</v>
      </c>
      <c r="C2" s="10" t="s">
        <v>64</v>
      </c>
      <c r="D2" s="10" t="s">
        <v>28</v>
      </c>
      <c r="E2" s="10" t="s">
        <v>62</v>
      </c>
      <c r="F2" s="10" t="s">
        <v>63</v>
      </c>
      <c r="G2" s="10" t="s">
        <v>18</v>
      </c>
      <c r="H2" s="25" t="s">
        <v>58</v>
      </c>
      <c r="I2" s="10" t="s">
        <v>54</v>
      </c>
      <c r="J2" s="10">
        <v>5.4</v>
      </c>
      <c r="K2">
        <v>135.29599999999999</v>
      </c>
      <c r="L2">
        <v>131.928</v>
      </c>
      <c r="M2">
        <v>1.2</v>
      </c>
      <c r="N2">
        <v>54.384</v>
      </c>
      <c r="O2">
        <v>48.853999999999999</v>
      </c>
      <c r="P2">
        <v>50.773000000000003</v>
      </c>
      <c r="Q2">
        <v>49.911999999999999</v>
      </c>
      <c r="R2" t="s">
        <v>185</v>
      </c>
    </row>
    <row r="3" spans="1:18" x14ac:dyDescent="0.35">
      <c r="A3" s="10">
        <v>2</v>
      </c>
      <c r="B3" s="10" t="s">
        <v>15</v>
      </c>
      <c r="C3" s="10" t="s">
        <v>64</v>
      </c>
      <c r="D3" s="10" t="s">
        <v>28</v>
      </c>
      <c r="E3" s="10" t="s">
        <v>62</v>
      </c>
      <c r="F3" s="10" t="s">
        <v>63</v>
      </c>
      <c r="G3" s="10" t="s">
        <v>18</v>
      </c>
      <c r="H3" s="25" t="s">
        <v>52</v>
      </c>
      <c r="I3" s="10" t="s">
        <v>54</v>
      </c>
      <c r="J3" s="10">
        <v>5.3</v>
      </c>
      <c r="K3">
        <v>102.01900000000001</v>
      </c>
      <c r="L3">
        <v>61.219000000000001</v>
      </c>
      <c r="M3">
        <v>1.4</v>
      </c>
      <c r="N3">
        <v>72.546999999999997</v>
      </c>
      <c r="O3">
        <v>60.497999999999998</v>
      </c>
      <c r="P3">
        <v>64.677000000000007</v>
      </c>
      <c r="Q3">
        <v>64.994</v>
      </c>
      <c r="R3" t="s">
        <v>185</v>
      </c>
    </row>
    <row r="4" spans="1:18" x14ac:dyDescent="0.35">
      <c r="A4">
        <v>4</v>
      </c>
      <c r="B4" t="s">
        <v>15</v>
      </c>
      <c r="C4" s="10" t="s">
        <v>25</v>
      </c>
      <c r="D4" s="10" t="s">
        <v>28</v>
      </c>
      <c r="E4" t="s">
        <v>16</v>
      </c>
      <c r="F4" s="10" t="s">
        <v>36</v>
      </c>
      <c r="G4" t="s">
        <v>18</v>
      </c>
      <c r="H4" s="13" t="s">
        <v>52</v>
      </c>
      <c r="I4" t="s">
        <v>54</v>
      </c>
      <c r="J4">
        <v>5.7</v>
      </c>
      <c r="K4">
        <v>153.96</v>
      </c>
      <c r="L4">
        <v>134.54300000000001</v>
      </c>
      <c r="M4">
        <v>1.5</v>
      </c>
      <c r="N4">
        <v>57.156999999999996</v>
      </c>
      <c r="O4">
        <v>47.01</v>
      </c>
      <c r="P4">
        <v>62.707000000000001</v>
      </c>
      <c r="Q4">
        <v>65.471000000000004</v>
      </c>
      <c r="R4" s="19">
        <v>44538</v>
      </c>
    </row>
    <row r="5" spans="1:18" x14ac:dyDescent="0.35">
      <c r="A5">
        <v>4</v>
      </c>
      <c r="B5" t="s">
        <v>15</v>
      </c>
      <c r="C5" s="10" t="s">
        <v>25</v>
      </c>
      <c r="D5" s="10" t="s">
        <v>28</v>
      </c>
      <c r="E5" t="s">
        <v>16</v>
      </c>
      <c r="F5" s="10" t="s">
        <v>36</v>
      </c>
      <c r="G5" t="s">
        <v>18</v>
      </c>
      <c r="H5" s="13" t="s">
        <v>51</v>
      </c>
      <c r="I5" t="s">
        <v>54</v>
      </c>
      <c r="J5">
        <v>5</v>
      </c>
      <c r="K5">
        <v>130.89400000000001</v>
      </c>
      <c r="L5">
        <v>99.149000000000001</v>
      </c>
      <c r="M5">
        <v>1.8</v>
      </c>
      <c r="N5">
        <v>71.072000000000003</v>
      </c>
      <c r="O5">
        <v>67.313999999999993</v>
      </c>
      <c r="P5">
        <v>66.373999999999995</v>
      </c>
      <c r="Q5">
        <v>76.507000000000005</v>
      </c>
      <c r="R5" s="19">
        <v>44538</v>
      </c>
    </row>
    <row r="6" spans="1:18" x14ac:dyDescent="0.35">
      <c r="A6">
        <v>4</v>
      </c>
      <c r="B6" t="s">
        <v>15</v>
      </c>
      <c r="C6" s="10" t="s">
        <v>25</v>
      </c>
      <c r="D6" s="10" t="s">
        <v>28</v>
      </c>
      <c r="E6" t="s">
        <v>16</v>
      </c>
      <c r="F6" s="10" t="s">
        <v>36</v>
      </c>
      <c r="G6" t="s">
        <v>18</v>
      </c>
      <c r="H6" s="13" t="s">
        <v>53</v>
      </c>
      <c r="I6" t="s">
        <v>54</v>
      </c>
      <c r="J6">
        <v>5.2</v>
      </c>
      <c r="K6">
        <v>107.43899999999999</v>
      </c>
      <c r="L6">
        <v>80.161000000000001</v>
      </c>
      <c r="M6">
        <v>1.6</v>
      </c>
      <c r="N6">
        <v>70.344999999999999</v>
      </c>
      <c r="O6">
        <v>53.676000000000002</v>
      </c>
      <c r="P6">
        <v>65.814999999999998</v>
      </c>
      <c r="Q6">
        <v>47.902000000000001</v>
      </c>
      <c r="R6" s="19">
        <v>44538</v>
      </c>
    </row>
    <row r="7" spans="1:18" x14ac:dyDescent="0.35">
      <c r="A7">
        <v>3</v>
      </c>
      <c r="B7" t="s">
        <v>15</v>
      </c>
      <c r="C7" s="10" t="s">
        <v>25</v>
      </c>
      <c r="D7" s="11" t="s">
        <v>27</v>
      </c>
      <c r="E7" t="s">
        <v>16</v>
      </c>
      <c r="F7" s="10" t="s">
        <v>36</v>
      </c>
      <c r="G7" t="s">
        <v>19</v>
      </c>
      <c r="H7" s="13" t="s">
        <v>58</v>
      </c>
      <c r="I7" t="s">
        <v>54</v>
      </c>
      <c r="J7">
        <v>10.1</v>
      </c>
      <c r="K7">
        <v>137.57</v>
      </c>
      <c r="L7">
        <v>95.41</v>
      </c>
      <c r="M7">
        <v>3.1</v>
      </c>
      <c r="N7">
        <v>92.984999999999999</v>
      </c>
      <c r="O7">
        <v>94.010999999999996</v>
      </c>
      <c r="P7">
        <v>95.804000000000002</v>
      </c>
      <c r="Q7">
        <v>98.241</v>
      </c>
      <c r="R7" s="19">
        <v>44538</v>
      </c>
    </row>
    <row r="8" spans="1:18" x14ac:dyDescent="0.35">
      <c r="A8">
        <v>1</v>
      </c>
      <c r="B8" t="s">
        <v>15</v>
      </c>
      <c r="C8" s="10" t="s">
        <v>25</v>
      </c>
      <c r="D8" t="s">
        <v>28</v>
      </c>
      <c r="E8" t="s">
        <v>16</v>
      </c>
      <c r="F8" s="10" t="s">
        <v>36</v>
      </c>
      <c r="G8" t="s">
        <v>18</v>
      </c>
      <c r="H8" s="13" t="s">
        <v>52</v>
      </c>
      <c r="I8" t="s">
        <v>54</v>
      </c>
      <c r="J8">
        <v>5.6</v>
      </c>
      <c r="K8">
        <v>109.694</v>
      </c>
      <c r="L8">
        <v>107.405</v>
      </c>
      <c r="M8">
        <v>1.8</v>
      </c>
      <c r="N8">
        <v>68.126000000000005</v>
      </c>
      <c r="O8">
        <v>67.647000000000006</v>
      </c>
      <c r="P8">
        <v>66.527000000000001</v>
      </c>
      <c r="Q8">
        <v>71.072000000000003</v>
      </c>
      <c r="R8" s="19">
        <v>44538</v>
      </c>
    </row>
    <row r="9" spans="1:18" x14ac:dyDescent="0.35">
      <c r="A9">
        <v>2</v>
      </c>
      <c r="B9" t="s">
        <v>15</v>
      </c>
      <c r="C9" s="10" t="s">
        <v>25</v>
      </c>
      <c r="D9" t="s">
        <v>28</v>
      </c>
      <c r="E9" t="s">
        <v>16</v>
      </c>
      <c r="F9" s="10" t="s">
        <v>36</v>
      </c>
      <c r="G9" t="s">
        <v>18</v>
      </c>
      <c r="H9" s="13" t="s">
        <v>52</v>
      </c>
      <c r="I9" t="s">
        <v>54</v>
      </c>
      <c r="J9">
        <v>5.3</v>
      </c>
      <c r="K9">
        <v>119.01900000000001</v>
      </c>
      <c r="L9">
        <v>109.69</v>
      </c>
      <c r="M9">
        <v>1.2</v>
      </c>
      <c r="N9">
        <v>66.393000000000001</v>
      </c>
      <c r="O9">
        <v>57.13</v>
      </c>
      <c r="P9">
        <v>64.582999999999998</v>
      </c>
      <c r="Q9">
        <v>66.47</v>
      </c>
      <c r="R9" s="19">
        <v>44538</v>
      </c>
    </row>
    <row r="10" spans="1:18" x14ac:dyDescent="0.35">
      <c r="A10">
        <v>3</v>
      </c>
      <c r="B10" t="s">
        <v>15</v>
      </c>
      <c r="C10" s="10" t="s">
        <v>25</v>
      </c>
      <c r="D10" t="s">
        <v>27</v>
      </c>
      <c r="E10" t="s">
        <v>16</v>
      </c>
      <c r="F10" s="10" t="s">
        <v>36</v>
      </c>
      <c r="G10" t="s">
        <v>18</v>
      </c>
      <c r="H10" s="13" t="s">
        <v>53</v>
      </c>
      <c r="I10" t="s">
        <v>54</v>
      </c>
      <c r="J10">
        <v>5.7</v>
      </c>
      <c r="K10">
        <v>216.262</v>
      </c>
      <c r="L10">
        <v>188.262</v>
      </c>
      <c r="M10">
        <v>2.2000000000000002</v>
      </c>
      <c r="N10">
        <v>70.841999999999999</v>
      </c>
      <c r="O10">
        <v>67.528000000000006</v>
      </c>
      <c r="P10">
        <v>65.784999999999997</v>
      </c>
      <c r="Q10">
        <v>64.994</v>
      </c>
      <c r="R10" t="s">
        <v>186</v>
      </c>
    </row>
    <row r="11" spans="1:18" x14ac:dyDescent="0.35">
      <c r="A11">
        <v>4</v>
      </c>
      <c r="B11" t="s">
        <v>15</v>
      </c>
      <c r="C11" s="10" t="s">
        <v>25</v>
      </c>
      <c r="D11" t="s">
        <v>28</v>
      </c>
      <c r="E11" t="s">
        <v>16</v>
      </c>
      <c r="F11" s="10" t="s">
        <v>36</v>
      </c>
      <c r="G11" t="s">
        <v>18</v>
      </c>
      <c r="H11" s="13" t="s">
        <v>53</v>
      </c>
      <c r="I11" t="s">
        <v>54</v>
      </c>
      <c r="J11">
        <v>5.7</v>
      </c>
      <c r="K11">
        <v>66.506</v>
      </c>
      <c r="L11">
        <v>64.251999999999995</v>
      </c>
      <c r="M11">
        <v>2</v>
      </c>
      <c r="N11">
        <v>70.284000000000006</v>
      </c>
      <c r="O11">
        <v>74.12</v>
      </c>
      <c r="P11">
        <v>67.257000000000005</v>
      </c>
      <c r="Q11">
        <v>78.625</v>
      </c>
      <c r="R11" t="s">
        <v>186</v>
      </c>
    </row>
    <row r="12" spans="1:18" x14ac:dyDescent="0.35">
      <c r="A12">
        <v>4</v>
      </c>
      <c r="B12" t="s">
        <v>15</v>
      </c>
      <c r="C12" s="10" t="s">
        <v>25</v>
      </c>
      <c r="D12" t="s">
        <v>28</v>
      </c>
      <c r="E12" t="s">
        <v>16</v>
      </c>
      <c r="F12" s="10" t="s">
        <v>36</v>
      </c>
      <c r="G12" t="s">
        <v>18</v>
      </c>
      <c r="H12" s="13" t="s">
        <v>52</v>
      </c>
      <c r="I12" t="s">
        <v>54</v>
      </c>
      <c r="J12">
        <v>5.5</v>
      </c>
      <c r="K12">
        <v>112.25700000000001</v>
      </c>
      <c r="L12">
        <v>110.678</v>
      </c>
      <c r="M12">
        <v>1.8</v>
      </c>
      <c r="N12">
        <v>68.994</v>
      </c>
      <c r="O12">
        <v>67.674000000000007</v>
      </c>
      <c r="P12">
        <v>65.678899999999999</v>
      </c>
      <c r="Q12">
        <v>69.457999999999998</v>
      </c>
      <c r="R12" t="s">
        <v>186</v>
      </c>
    </row>
    <row r="13" spans="1:18" x14ac:dyDescent="0.35">
      <c r="A13">
        <v>4</v>
      </c>
      <c r="B13" t="s">
        <v>15</v>
      </c>
      <c r="C13" s="10" t="s">
        <v>25</v>
      </c>
      <c r="D13" t="s">
        <v>28</v>
      </c>
      <c r="E13" t="s">
        <v>16</v>
      </c>
      <c r="F13" s="10" t="s">
        <v>36</v>
      </c>
      <c r="G13" t="s">
        <v>18</v>
      </c>
      <c r="H13" s="13" t="s">
        <v>58</v>
      </c>
      <c r="I13" t="s">
        <v>54</v>
      </c>
      <c r="J13">
        <v>4.9000000000000004</v>
      </c>
      <c r="K13">
        <v>90.695999999999998</v>
      </c>
      <c r="L13">
        <v>59.777000000000001</v>
      </c>
      <c r="M13">
        <v>1.2</v>
      </c>
      <c r="N13">
        <v>62.795999999999999</v>
      </c>
      <c r="O13">
        <v>56.677</v>
      </c>
      <c r="P13">
        <v>61.216000000000001</v>
      </c>
      <c r="Q13">
        <v>60.475000000000001</v>
      </c>
      <c r="R13" t="s">
        <v>186</v>
      </c>
    </row>
    <row r="14" spans="1:18" x14ac:dyDescent="0.35">
      <c r="A14">
        <v>2</v>
      </c>
      <c r="B14" t="s">
        <v>15</v>
      </c>
      <c r="C14" s="10" t="s">
        <v>25</v>
      </c>
      <c r="D14" t="s">
        <v>28</v>
      </c>
      <c r="E14" t="s">
        <v>16</v>
      </c>
      <c r="F14" s="10" t="s">
        <v>36</v>
      </c>
      <c r="G14" t="s">
        <v>18</v>
      </c>
      <c r="H14" s="13" t="s">
        <v>52</v>
      </c>
      <c r="I14" t="s">
        <v>54</v>
      </c>
      <c r="J14">
        <v>5.4</v>
      </c>
      <c r="K14">
        <v>199.37899999999999</v>
      </c>
      <c r="L14">
        <v>181.21600000000001</v>
      </c>
      <c r="M14">
        <v>1.1000000000000001</v>
      </c>
      <c r="N14">
        <v>74.686000000000007</v>
      </c>
      <c r="O14">
        <v>64.582999999999998</v>
      </c>
      <c r="P14">
        <v>66.373999999999995</v>
      </c>
      <c r="Q14">
        <v>66.393000000000001</v>
      </c>
      <c r="R14" t="s">
        <v>186</v>
      </c>
    </row>
    <row r="15" spans="1:18" x14ac:dyDescent="0.35">
      <c r="A15">
        <v>2</v>
      </c>
      <c r="B15" t="s">
        <v>15</v>
      </c>
      <c r="C15" s="10" t="s">
        <v>25</v>
      </c>
      <c r="D15" t="s">
        <v>28</v>
      </c>
      <c r="E15" t="s">
        <v>16</v>
      </c>
      <c r="F15" s="10" t="s">
        <v>36</v>
      </c>
      <c r="G15" t="s">
        <v>18</v>
      </c>
      <c r="H15" s="13" t="s">
        <v>52</v>
      </c>
      <c r="I15" t="s">
        <v>54</v>
      </c>
      <c r="J15">
        <v>5.3</v>
      </c>
      <c r="K15">
        <v>117.628</v>
      </c>
      <c r="L15">
        <v>110.39700000000001</v>
      </c>
      <c r="M15">
        <v>1.3</v>
      </c>
      <c r="N15">
        <v>67.894000000000005</v>
      </c>
      <c r="O15">
        <v>62.478999999999999</v>
      </c>
      <c r="P15">
        <v>63.978000000000002</v>
      </c>
      <c r="Q15">
        <v>65.748999999999995</v>
      </c>
      <c r="R15" t="s">
        <v>186</v>
      </c>
    </row>
    <row r="16" spans="1:18" x14ac:dyDescent="0.35">
      <c r="A16">
        <v>3</v>
      </c>
      <c r="B16" t="s">
        <v>15</v>
      </c>
      <c r="C16" s="10" t="s">
        <v>25</v>
      </c>
      <c r="D16" t="s">
        <v>27</v>
      </c>
      <c r="E16" t="s">
        <v>16</v>
      </c>
      <c r="F16" s="10" t="s">
        <v>37</v>
      </c>
      <c r="G16" t="s">
        <v>18</v>
      </c>
      <c r="H16" s="13" t="s">
        <v>52</v>
      </c>
      <c r="I16" t="s">
        <v>54</v>
      </c>
      <c r="J16">
        <v>5.6</v>
      </c>
      <c r="K16">
        <v>108.15900000000001</v>
      </c>
      <c r="L16">
        <v>105.245</v>
      </c>
      <c r="M16">
        <v>2</v>
      </c>
      <c r="N16">
        <v>69.457999999999998</v>
      </c>
      <c r="O16">
        <v>67.415000000000006</v>
      </c>
      <c r="P16">
        <v>65.748000000000005</v>
      </c>
      <c r="Q16">
        <v>78.015000000000001</v>
      </c>
      <c r="R16" t="s">
        <v>187</v>
      </c>
    </row>
    <row r="17" spans="1:18" x14ac:dyDescent="0.35">
      <c r="A17">
        <v>3</v>
      </c>
      <c r="B17" t="s">
        <v>15</v>
      </c>
      <c r="C17" s="10" t="s">
        <v>25</v>
      </c>
      <c r="D17" t="s">
        <v>27</v>
      </c>
      <c r="E17" t="s">
        <v>16</v>
      </c>
      <c r="F17" s="10" t="s">
        <v>37</v>
      </c>
      <c r="G17" t="s">
        <v>18</v>
      </c>
      <c r="H17" s="13" t="s">
        <v>58</v>
      </c>
      <c r="I17" t="s">
        <v>54</v>
      </c>
      <c r="J17">
        <v>5.3</v>
      </c>
      <c r="K17">
        <v>86.908000000000001</v>
      </c>
      <c r="L17">
        <v>61.972000000000001</v>
      </c>
      <c r="M17">
        <v>1.3</v>
      </c>
      <c r="N17">
        <v>69.138999999999996</v>
      </c>
      <c r="O17">
        <v>59.978999999999999</v>
      </c>
      <c r="P17">
        <v>59.715000000000003</v>
      </c>
      <c r="Q17">
        <v>65.504000000000005</v>
      </c>
      <c r="R17" t="s">
        <v>187</v>
      </c>
    </row>
    <row r="18" spans="1:18" x14ac:dyDescent="0.35">
      <c r="A18">
        <v>3</v>
      </c>
      <c r="B18" t="s">
        <v>15</v>
      </c>
      <c r="C18" s="10" t="s">
        <v>25</v>
      </c>
      <c r="D18" t="s">
        <v>27</v>
      </c>
      <c r="E18" t="s">
        <v>16</v>
      </c>
      <c r="F18" s="10" t="s">
        <v>37</v>
      </c>
      <c r="G18" t="s">
        <v>18</v>
      </c>
      <c r="H18" s="13" t="s">
        <v>52</v>
      </c>
      <c r="I18" t="s">
        <v>54</v>
      </c>
      <c r="J18">
        <v>4.9000000000000004</v>
      </c>
      <c r="K18">
        <v>114.303</v>
      </c>
      <c r="L18">
        <v>121.261</v>
      </c>
      <c r="M18">
        <v>1.7</v>
      </c>
      <c r="N18">
        <v>67.289000000000001</v>
      </c>
      <c r="O18">
        <v>69.156999999999996</v>
      </c>
      <c r="P18">
        <v>57.15</v>
      </c>
      <c r="Q18">
        <v>59.021999999999998</v>
      </c>
      <c r="R18" t="s">
        <v>187</v>
      </c>
    </row>
    <row r="19" spans="1:18" x14ac:dyDescent="0.35">
      <c r="A19">
        <v>3</v>
      </c>
      <c r="B19" t="s">
        <v>15</v>
      </c>
      <c r="C19" s="11" t="s">
        <v>25</v>
      </c>
      <c r="D19" t="s">
        <v>27</v>
      </c>
      <c r="E19" t="s">
        <v>16</v>
      </c>
      <c r="F19" s="10" t="s">
        <v>37</v>
      </c>
      <c r="G19" t="s">
        <v>18</v>
      </c>
      <c r="H19" s="13" t="s">
        <v>58</v>
      </c>
      <c r="I19" t="s">
        <v>54</v>
      </c>
      <c r="J19">
        <v>5.3</v>
      </c>
      <c r="K19">
        <v>48.365000000000002</v>
      </c>
      <c r="L19">
        <v>101.27500000000001</v>
      </c>
      <c r="M19">
        <v>1.9</v>
      </c>
      <c r="N19">
        <v>63.478999999999999</v>
      </c>
      <c r="O19">
        <v>58.963999999999999</v>
      </c>
      <c r="P19">
        <v>59.021999999999998</v>
      </c>
      <c r="Q19">
        <v>57.453000000000003</v>
      </c>
      <c r="R19" t="s">
        <v>187</v>
      </c>
    </row>
    <row r="20" spans="1:18" x14ac:dyDescent="0.35">
      <c r="A20">
        <v>1</v>
      </c>
      <c r="B20" t="s">
        <v>15</v>
      </c>
      <c r="C20" s="11" t="s">
        <v>25</v>
      </c>
      <c r="D20" t="s">
        <v>28</v>
      </c>
      <c r="E20" t="s">
        <v>16</v>
      </c>
      <c r="F20" s="11" t="s">
        <v>37</v>
      </c>
      <c r="G20" t="s">
        <v>18</v>
      </c>
      <c r="H20" s="13" t="s">
        <v>60</v>
      </c>
      <c r="I20" t="s">
        <v>54</v>
      </c>
      <c r="J20">
        <v>4.5999999999999996</v>
      </c>
      <c r="K20">
        <v>74.817999999999998</v>
      </c>
      <c r="L20">
        <v>56.677</v>
      </c>
      <c r="M20">
        <v>2.1</v>
      </c>
      <c r="N20">
        <v>61.216000000000001</v>
      </c>
      <c r="O20">
        <v>62.764000000000003</v>
      </c>
      <c r="P20">
        <v>57.478000000000002</v>
      </c>
      <c r="Q20">
        <v>58.194000000000003</v>
      </c>
      <c r="R20" t="s">
        <v>187</v>
      </c>
    </row>
    <row r="21" spans="1:18" x14ac:dyDescent="0.35">
      <c r="A21">
        <v>1</v>
      </c>
      <c r="B21" t="s">
        <v>15</v>
      </c>
      <c r="C21" s="11" t="s">
        <v>25</v>
      </c>
      <c r="D21" t="s">
        <v>28</v>
      </c>
      <c r="E21" t="s">
        <v>16</v>
      </c>
      <c r="F21" s="11" t="s">
        <v>37</v>
      </c>
      <c r="G21" t="s">
        <v>18</v>
      </c>
      <c r="H21" s="13" t="s">
        <v>60</v>
      </c>
      <c r="I21" t="s">
        <v>54</v>
      </c>
      <c r="J21">
        <v>5.3</v>
      </c>
      <c r="K21">
        <v>123.955</v>
      </c>
      <c r="L21">
        <v>96.741</v>
      </c>
      <c r="M21">
        <v>1.8</v>
      </c>
      <c r="N21">
        <v>69.561000000000007</v>
      </c>
      <c r="O21">
        <v>57.557000000000002</v>
      </c>
      <c r="P21">
        <v>55.942</v>
      </c>
      <c r="Q21">
        <v>56.003</v>
      </c>
      <c r="R21" t="s">
        <v>187</v>
      </c>
    </row>
    <row r="22" spans="1:18" x14ac:dyDescent="0.35">
      <c r="A22">
        <v>1</v>
      </c>
      <c r="B22" t="s">
        <v>15</v>
      </c>
      <c r="C22" s="11" t="s">
        <v>25</v>
      </c>
      <c r="D22" t="s">
        <v>28</v>
      </c>
      <c r="E22" t="s">
        <v>16</v>
      </c>
      <c r="F22" s="11" t="s">
        <v>37</v>
      </c>
      <c r="G22" t="s">
        <v>18</v>
      </c>
      <c r="H22" s="13" t="s">
        <v>58</v>
      </c>
      <c r="I22" t="s">
        <v>54</v>
      </c>
      <c r="J22">
        <v>5.0999999999999996</v>
      </c>
      <c r="K22">
        <v>157.94800000000001</v>
      </c>
      <c r="L22">
        <v>106.596</v>
      </c>
      <c r="M22">
        <v>1.7</v>
      </c>
      <c r="N22">
        <v>64.305000000000007</v>
      </c>
      <c r="O22">
        <v>68.013000000000005</v>
      </c>
      <c r="P22">
        <v>66.608999999999995</v>
      </c>
      <c r="Q22">
        <v>66.519000000000005</v>
      </c>
      <c r="R22" t="s">
        <v>187</v>
      </c>
    </row>
    <row r="23" spans="1:18" x14ac:dyDescent="0.35">
      <c r="A23">
        <v>1</v>
      </c>
      <c r="B23" t="s">
        <v>15</v>
      </c>
      <c r="C23" s="11" t="s">
        <v>25</v>
      </c>
      <c r="D23" t="s">
        <v>28</v>
      </c>
      <c r="E23" t="s">
        <v>16</v>
      </c>
      <c r="F23" s="11" t="s">
        <v>37</v>
      </c>
      <c r="G23" t="s">
        <v>18</v>
      </c>
      <c r="H23" s="13" t="s">
        <v>52</v>
      </c>
      <c r="I23" t="s">
        <v>54</v>
      </c>
      <c r="J23">
        <v>5.3</v>
      </c>
      <c r="K23">
        <v>163.99299999999999</v>
      </c>
      <c r="L23">
        <v>145.096</v>
      </c>
      <c r="M23">
        <v>2</v>
      </c>
      <c r="N23">
        <v>64.251999999999995</v>
      </c>
      <c r="O23">
        <v>65.147999999999996</v>
      </c>
      <c r="P23">
        <v>61.972000000000001</v>
      </c>
      <c r="Q23">
        <v>62.722999999999999</v>
      </c>
      <c r="R23" t="s">
        <v>187</v>
      </c>
    </row>
    <row r="24" spans="1:18" x14ac:dyDescent="0.35">
      <c r="A24">
        <v>1</v>
      </c>
      <c r="B24" t="s">
        <v>15</v>
      </c>
      <c r="C24" s="11" t="s">
        <v>25</v>
      </c>
      <c r="D24" t="s">
        <v>28</v>
      </c>
      <c r="E24" t="s">
        <v>16</v>
      </c>
      <c r="F24" s="11" t="s">
        <v>37</v>
      </c>
      <c r="G24" t="s">
        <v>18</v>
      </c>
      <c r="H24" s="13" t="s">
        <v>52</v>
      </c>
      <c r="I24" t="s">
        <v>54</v>
      </c>
      <c r="J24">
        <v>4.9000000000000004</v>
      </c>
      <c r="K24">
        <v>114.11</v>
      </c>
      <c r="L24">
        <v>107.333</v>
      </c>
      <c r="M24">
        <v>1.5</v>
      </c>
      <c r="N24">
        <v>80.275999999999996</v>
      </c>
      <c r="O24">
        <v>77.381</v>
      </c>
      <c r="P24">
        <v>81.614999999999995</v>
      </c>
      <c r="Q24">
        <v>66.608999999999995</v>
      </c>
      <c r="R24" t="s">
        <v>187</v>
      </c>
    </row>
    <row r="25" spans="1:18" x14ac:dyDescent="0.35">
      <c r="A25">
        <v>2</v>
      </c>
      <c r="B25" t="s">
        <v>15</v>
      </c>
      <c r="C25" s="11" t="s">
        <v>25</v>
      </c>
      <c r="D25" t="s">
        <v>28</v>
      </c>
      <c r="E25" t="s">
        <v>16</v>
      </c>
      <c r="F25" s="11" t="s">
        <v>37</v>
      </c>
      <c r="G25" t="s">
        <v>18</v>
      </c>
      <c r="H25" s="13" t="s">
        <v>52</v>
      </c>
      <c r="I25" t="s">
        <v>54</v>
      </c>
      <c r="J25">
        <v>5.3</v>
      </c>
      <c r="K25">
        <v>146.70099999999999</v>
      </c>
      <c r="L25">
        <v>103.575</v>
      </c>
      <c r="M25">
        <v>1.7</v>
      </c>
      <c r="N25">
        <v>61.210999999999999</v>
      </c>
      <c r="O25">
        <v>61.978999999999999</v>
      </c>
      <c r="P25">
        <v>66.519000000000005</v>
      </c>
      <c r="Q25">
        <v>61.216000000000001</v>
      </c>
      <c r="R25" t="s">
        <v>187</v>
      </c>
    </row>
    <row r="26" spans="1:18" x14ac:dyDescent="0.35">
      <c r="A26">
        <v>2</v>
      </c>
      <c r="B26" t="s">
        <v>15</v>
      </c>
      <c r="C26" s="11" t="s">
        <v>25</v>
      </c>
      <c r="D26" t="s">
        <v>28</v>
      </c>
      <c r="E26" t="s">
        <v>16</v>
      </c>
      <c r="F26" s="11" t="s">
        <v>37</v>
      </c>
      <c r="G26" t="s">
        <v>18</v>
      </c>
      <c r="H26" s="13" t="s">
        <v>52</v>
      </c>
      <c r="I26" t="s">
        <v>54</v>
      </c>
      <c r="J26">
        <v>5.4</v>
      </c>
      <c r="K26">
        <v>93.100999999999999</v>
      </c>
      <c r="L26">
        <v>79.406000000000006</v>
      </c>
      <c r="M26">
        <v>1.5</v>
      </c>
      <c r="N26">
        <v>61.985999999999997</v>
      </c>
      <c r="O26">
        <v>52.28</v>
      </c>
      <c r="P26">
        <v>64.394000000000005</v>
      </c>
      <c r="Q26">
        <v>55.496000000000002</v>
      </c>
      <c r="R26" t="s">
        <v>187</v>
      </c>
    </row>
    <row r="27" spans="1:18" x14ac:dyDescent="0.35">
      <c r="A27">
        <v>2</v>
      </c>
      <c r="B27" t="s">
        <v>15</v>
      </c>
      <c r="C27" s="11" t="s">
        <v>25</v>
      </c>
      <c r="D27" t="s">
        <v>28</v>
      </c>
      <c r="E27" t="s">
        <v>16</v>
      </c>
      <c r="F27" s="11" t="s">
        <v>37</v>
      </c>
      <c r="G27" t="s">
        <v>18</v>
      </c>
      <c r="H27" s="13" t="s">
        <v>52</v>
      </c>
      <c r="I27" t="s">
        <v>54</v>
      </c>
      <c r="J27">
        <v>6.5</v>
      </c>
      <c r="K27">
        <v>170.84800000000001</v>
      </c>
      <c r="L27">
        <v>129.989</v>
      </c>
      <c r="M27">
        <v>2.6</v>
      </c>
      <c r="N27">
        <v>55.015999999999998</v>
      </c>
      <c r="O27">
        <v>46.951000000000001</v>
      </c>
      <c r="P27">
        <v>54.262999999999998</v>
      </c>
      <c r="Q27">
        <v>52.984999999999999</v>
      </c>
      <c r="R27" t="s">
        <v>187</v>
      </c>
    </row>
    <row r="28" spans="1:18" x14ac:dyDescent="0.35">
      <c r="A28">
        <v>2</v>
      </c>
      <c r="B28" t="s">
        <v>15</v>
      </c>
      <c r="C28" s="11" t="s">
        <v>25</v>
      </c>
      <c r="D28" t="s">
        <v>28</v>
      </c>
      <c r="E28" t="s">
        <v>16</v>
      </c>
      <c r="F28" s="11" t="s">
        <v>37</v>
      </c>
      <c r="G28" t="s">
        <v>18</v>
      </c>
      <c r="H28" s="13" t="s">
        <v>61</v>
      </c>
      <c r="I28" t="s">
        <v>54</v>
      </c>
      <c r="J28">
        <v>5.0999999999999996</v>
      </c>
      <c r="K28">
        <v>173.07</v>
      </c>
      <c r="L28">
        <v>135.304</v>
      </c>
      <c r="M28">
        <v>1.8</v>
      </c>
      <c r="N28">
        <v>62.253</v>
      </c>
      <c r="O28">
        <v>57.557000000000002</v>
      </c>
      <c r="P28">
        <v>63.841999999999999</v>
      </c>
      <c r="Q28">
        <v>59.872</v>
      </c>
      <c r="R28" t="s">
        <v>187</v>
      </c>
    </row>
    <row r="29" spans="1:18" x14ac:dyDescent="0.35">
      <c r="A29">
        <v>2</v>
      </c>
      <c r="B29" t="s">
        <v>15</v>
      </c>
      <c r="C29" s="11" t="s">
        <v>25</v>
      </c>
      <c r="D29" t="s">
        <v>28</v>
      </c>
      <c r="E29" t="s">
        <v>16</v>
      </c>
      <c r="F29" s="11" t="s">
        <v>37</v>
      </c>
      <c r="G29" t="s">
        <v>18</v>
      </c>
      <c r="H29" s="13" t="s">
        <v>52</v>
      </c>
      <c r="I29" t="s">
        <v>54</v>
      </c>
      <c r="J29">
        <v>5.2</v>
      </c>
      <c r="K29">
        <v>108.86199999999999</v>
      </c>
      <c r="L29">
        <v>61.216000000000001</v>
      </c>
      <c r="M29">
        <v>1.7</v>
      </c>
      <c r="N29">
        <v>67.295000000000002</v>
      </c>
      <c r="O29">
        <v>60.456000000000003</v>
      </c>
      <c r="P29">
        <v>60.475000000000001</v>
      </c>
      <c r="Q29">
        <v>59.743000000000002</v>
      </c>
      <c r="R29" t="s">
        <v>187</v>
      </c>
    </row>
    <row r="30" spans="1:18" x14ac:dyDescent="0.35">
      <c r="A30">
        <v>4</v>
      </c>
      <c r="B30" t="s">
        <v>15</v>
      </c>
      <c r="C30" s="11" t="s">
        <v>25</v>
      </c>
      <c r="D30" t="s">
        <v>28</v>
      </c>
      <c r="E30" t="s">
        <v>16</v>
      </c>
      <c r="F30" s="11" t="s">
        <v>50</v>
      </c>
      <c r="G30" t="s">
        <v>18</v>
      </c>
      <c r="H30" s="13" t="s">
        <v>52</v>
      </c>
      <c r="I30" t="s">
        <v>54</v>
      </c>
      <c r="J30">
        <v>5.4</v>
      </c>
      <c r="K30">
        <v>120.158</v>
      </c>
      <c r="L30">
        <v>90.762</v>
      </c>
      <c r="M30">
        <v>1.7</v>
      </c>
      <c r="N30">
        <v>58.194000000000003</v>
      </c>
      <c r="O30">
        <v>55.186999999999998</v>
      </c>
      <c r="P30">
        <v>59.743000000000002</v>
      </c>
      <c r="Q30">
        <v>56.170999999999999</v>
      </c>
      <c r="R30" t="s">
        <v>188</v>
      </c>
    </row>
    <row r="31" spans="1:18" x14ac:dyDescent="0.35">
      <c r="A31">
        <v>4</v>
      </c>
      <c r="B31" t="s">
        <v>15</v>
      </c>
      <c r="C31" s="11" t="s">
        <v>25</v>
      </c>
      <c r="D31" t="s">
        <v>28</v>
      </c>
      <c r="E31" t="s">
        <v>16</v>
      </c>
      <c r="F31" s="11" t="s">
        <v>50</v>
      </c>
      <c r="G31" t="s">
        <v>18</v>
      </c>
      <c r="H31" s="13" t="s">
        <v>52</v>
      </c>
      <c r="I31" t="s">
        <v>54</v>
      </c>
      <c r="J31">
        <v>5.2</v>
      </c>
      <c r="K31">
        <v>151.90299999999999</v>
      </c>
      <c r="L31">
        <v>105.042</v>
      </c>
      <c r="M31">
        <v>2</v>
      </c>
      <c r="N31">
        <v>61.966999999999999</v>
      </c>
      <c r="O31">
        <v>59.777000000000001</v>
      </c>
      <c r="P31">
        <v>57.557000000000002</v>
      </c>
      <c r="Q31">
        <v>56.722999999999999</v>
      </c>
      <c r="R31" t="s">
        <v>188</v>
      </c>
    </row>
    <row r="32" spans="1:18" x14ac:dyDescent="0.35">
      <c r="A32">
        <v>4</v>
      </c>
      <c r="B32" t="s">
        <v>15</v>
      </c>
      <c r="C32" s="11" t="s">
        <v>25</v>
      </c>
      <c r="D32" t="s">
        <v>28</v>
      </c>
      <c r="E32" t="s">
        <v>16</v>
      </c>
      <c r="F32" s="11" t="s">
        <v>50</v>
      </c>
      <c r="G32" t="s">
        <v>18</v>
      </c>
      <c r="H32" s="13" t="s">
        <v>52</v>
      </c>
      <c r="I32" t="s">
        <v>54</v>
      </c>
      <c r="J32">
        <v>5.6</v>
      </c>
      <c r="K32">
        <v>114.90600000000001</v>
      </c>
      <c r="L32">
        <v>81.629000000000005</v>
      </c>
      <c r="M32">
        <v>1.8</v>
      </c>
      <c r="N32">
        <v>57.433</v>
      </c>
      <c r="O32">
        <v>50.082000000000001</v>
      </c>
      <c r="P32">
        <v>49.968000000000004</v>
      </c>
      <c r="Q32">
        <v>52.984999999999999</v>
      </c>
      <c r="R32" t="s">
        <v>188</v>
      </c>
    </row>
    <row r="33" spans="1:18" x14ac:dyDescent="0.35">
      <c r="A33">
        <v>4</v>
      </c>
      <c r="B33" t="s">
        <v>15</v>
      </c>
      <c r="C33" s="11" t="s">
        <v>25</v>
      </c>
      <c r="D33" t="s">
        <v>28</v>
      </c>
      <c r="E33" t="s">
        <v>16</v>
      </c>
      <c r="F33" s="11" t="s">
        <v>50</v>
      </c>
      <c r="G33" t="s">
        <v>18</v>
      </c>
      <c r="H33" s="13" t="s">
        <v>61</v>
      </c>
      <c r="I33" t="s">
        <v>54</v>
      </c>
      <c r="J33">
        <v>5</v>
      </c>
      <c r="K33">
        <v>1400.568</v>
      </c>
      <c r="L33">
        <v>1336.434</v>
      </c>
      <c r="M33">
        <v>2.1</v>
      </c>
      <c r="N33">
        <v>398.12799999999999</v>
      </c>
      <c r="O33">
        <v>403.82499999999999</v>
      </c>
      <c r="P33">
        <v>398.00099999999998</v>
      </c>
      <c r="Q33">
        <v>411.17500000000001</v>
      </c>
      <c r="R33" t="s">
        <v>188</v>
      </c>
    </row>
    <row r="34" spans="1:18" x14ac:dyDescent="0.35">
      <c r="A34">
        <v>4</v>
      </c>
      <c r="B34" t="s">
        <v>15</v>
      </c>
      <c r="C34" s="11" t="s">
        <v>25</v>
      </c>
      <c r="D34" t="s">
        <v>28</v>
      </c>
      <c r="E34" t="s">
        <v>16</v>
      </c>
      <c r="F34" s="11" t="s">
        <v>50</v>
      </c>
      <c r="G34" t="s">
        <v>19</v>
      </c>
      <c r="H34" s="13" t="s">
        <v>61</v>
      </c>
      <c r="I34" t="s">
        <v>54</v>
      </c>
      <c r="J34">
        <v>11</v>
      </c>
      <c r="K34">
        <v>507.83100000000002</v>
      </c>
      <c r="L34">
        <v>450.39800000000002</v>
      </c>
      <c r="M34">
        <v>3.5</v>
      </c>
      <c r="N34">
        <v>94.483000000000004</v>
      </c>
      <c r="O34">
        <v>98.344999999999999</v>
      </c>
      <c r="P34">
        <v>103.17400000000001</v>
      </c>
      <c r="Q34">
        <v>107.479</v>
      </c>
      <c r="R34" t="s">
        <v>188</v>
      </c>
    </row>
    <row r="35" spans="1:18" x14ac:dyDescent="0.35">
      <c r="A35">
        <v>4</v>
      </c>
      <c r="B35" t="s">
        <v>15</v>
      </c>
      <c r="C35" s="11" t="s">
        <v>25</v>
      </c>
      <c r="D35" t="s">
        <v>28</v>
      </c>
      <c r="E35" t="s">
        <v>16</v>
      </c>
      <c r="F35" s="11" t="s">
        <v>50</v>
      </c>
      <c r="G35" t="s">
        <v>19</v>
      </c>
      <c r="H35" s="13" t="s">
        <v>61</v>
      </c>
      <c r="I35" t="s">
        <v>54</v>
      </c>
      <c r="J35">
        <v>9.8000000000000007</v>
      </c>
      <c r="K35">
        <v>322.101</v>
      </c>
      <c r="L35">
        <v>234.286</v>
      </c>
      <c r="M35">
        <v>3.1</v>
      </c>
      <c r="N35">
        <v>107.988</v>
      </c>
      <c r="O35">
        <v>113.717</v>
      </c>
      <c r="P35">
        <v>102.77500000000001</v>
      </c>
      <c r="Q35">
        <v>102.953</v>
      </c>
      <c r="R35" t="s">
        <v>188</v>
      </c>
    </row>
    <row r="36" spans="1:18" x14ac:dyDescent="0.35">
      <c r="A36">
        <v>2</v>
      </c>
      <c r="B36" t="s">
        <v>15</v>
      </c>
      <c r="C36" s="11" t="s">
        <v>25</v>
      </c>
      <c r="D36" t="s">
        <v>28</v>
      </c>
      <c r="E36" t="s">
        <v>16</v>
      </c>
      <c r="F36" s="11" t="s">
        <v>50</v>
      </c>
      <c r="G36" t="s">
        <v>19</v>
      </c>
      <c r="H36" s="13" t="s">
        <v>52</v>
      </c>
      <c r="I36" t="s">
        <v>54</v>
      </c>
      <c r="J36">
        <v>7.5</v>
      </c>
      <c r="K36">
        <v>202.52699999999999</v>
      </c>
      <c r="L36">
        <v>122.50700000000001</v>
      </c>
      <c r="M36">
        <v>2.7</v>
      </c>
      <c r="N36">
        <v>77.213999999999999</v>
      </c>
      <c r="O36">
        <v>83.25</v>
      </c>
      <c r="P36">
        <v>78.722999999999999</v>
      </c>
      <c r="Q36">
        <v>72.61</v>
      </c>
      <c r="R36" t="s">
        <v>188</v>
      </c>
    </row>
    <row r="37" spans="1:18" x14ac:dyDescent="0.35">
      <c r="A37">
        <v>4</v>
      </c>
      <c r="B37" t="s">
        <v>15</v>
      </c>
      <c r="C37" s="11" t="s">
        <v>25</v>
      </c>
      <c r="D37" t="s">
        <v>28</v>
      </c>
      <c r="E37" t="s">
        <v>16</v>
      </c>
      <c r="F37" s="11" t="s">
        <v>50</v>
      </c>
      <c r="G37" t="s">
        <v>18</v>
      </c>
      <c r="H37" s="13" t="s">
        <v>52</v>
      </c>
      <c r="I37" t="s">
        <v>54</v>
      </c>
      <c r="J37">
        <v>5.2</v>
      </c>
      <c r="K37">
        <v>152</v>
      </c>
      <c r="L37">
        <v>111.905</v>
      </c>
      <c r="M37">
        <v>2</v>
      </c>
      <c r="N37">
        <v>63.896999999999998</v>
      </c>
      <c r="O37">
        <v>61.545999999999999</v>
      </c>
      <c r="P37">
        <v>58.841000000000001</v>
      </c>
      <c r="Q37">
        <v>57.960999999999999</v>
      </c>
      <c r="R37" t="s">
        <v>189</v>
      </c>
    </row>
    <row r="38" spans="1:18" x14ac:dyDescent="0.35">
      <c r="A38">
        <v>4</v>
      </c>
      <c r="B38" t="s">
        <v>15</v>
      </c>
      <c r="C38" s="11" t="s">
        <v>25</v>
      </c>
      <c r="D38" t="s">
        <v>28</v>
      </c>
      <c r="E38" t="s">
        <v>16</v>
      </c>
      <c r="F38" s="11" t="s">
        <v>50</v>
      </c>
      <c r="G38" t="s">
        <v>18</v>
      </c>
      <c r="H38" s="13" t="s">
        <v>168</v>
      </c>
      <c r="I38" t="s">
        <v>54</v>
      </c>
      <c r="J38">
        <v>5.4</v>
      </c>
      <c r="K38">
        <v>119.39400000000001</v>
      </c>
      <c r="L38">
        <v>113.048</v>
      </c>
      <c r="M38">
        <v>2</v>
      </c>
      <c r="N38">
        <v>57.892000000000003</v>
      </c>
      <c r="O38">
        <v>56.723999999999997</v>
      </c>
      <c r="P38">
        <v>58.651000000000003</v>
      </c>
      <c r="Q38">
        <v>57.725999999999999</v>
      </c>
      <c r="R38" t="s">
        <v>189</v>
      </c>
    </row>
    <row r="39" spans="1:18" x14ac:dyDescent="0.35">
      <c r="A39">
        <v>4</v>
      </c>
      <c r="B39" t="s">
        <v>15</v>
      </c>
      <c r="C39" s="11" t="s">
        <v>25</v>
      </c>
      <c r="D39" t="s">
        <v>28</v>
      </c>
      <c r="E39" t="s">
        <v>16</v>
      </c>
      <c r="F39" s="11" t="s">
        <v>50</v>
      </c>
      <c r="G39" t="s">
        <v>18</v>
      </c>
      <c r="H39" s="13" t="s">
        <v>52</v>
      </c>
      <c r="I39" t="s">
        <v>54</v>
      </c>
      <c r="J39">
        <v>5.0999999999999996</v>
      </c>
      <c r="K39">
        <v>111.65600000000001</v>
      </c>
      <c r="L39">
        <v>126.64700000000001</v>
      </c>
      <c r="M39">
        <v>2</v>
      </c>
      <c r="N39">
        <v>67.31</v>
      </c>
      <c r="O39">
        <v>69.462999999999994</v>
      </c>
      <c r="P39">
        <v>74.227999999999994</v>
      </c>
      <c r="Q39">
        <v>75.013000000000005</v>
      </c>
      <c r="R39" t="s">
        <v>189</v>
      </c>
    </row>
    <row r="40" spans="1:18" x14ac:dyDescent="0.35">
      <c r="A40">
        <v>4</v>
      </c>
      <c r="B40" t="s">
        <v>15</v>
      </c>
      <c r="C40" s="11" t="s">
        <v>25</v>
      </c>
      <c r="D40" t="s">
        <v>28</v>
      </c>
      <c r="E40" t="s">
        <v>16</v>
      </c>
      <c r="F40" s="11" t="s">
        <v>50</v>
      </c>
      <c r="G40" t="s">
        <v>18</v>
      </c>
      <c r="H40" s="13" t="s">
        <v>52</v>
      </c>
      <c r="I40" t="s">
        <v>54</v>
      </c>
      <c r="J40">
        <v>5.0999999999999996</v>
      </c>
      <c r="K40">
        <v>113.351</v>
      </c>
      <c r="L40">
        <v>144.43299999999999</v>
      </c>
      <c r="M40">
        <v>1.8</v>
      </c>
      <c r="N40">
        <v>61.82</v>
      </c>
      <c r="O40">
        <v>64.582999999999998</v>
      </c>
      <c r="P40">
        <v>70.06</v>
      </c>
      <c r="Q40">
        <v>70.054000000000002</v>
      </c>
      <c r="R40" t="s">
        <v>189</v>
      </c>
    </row>
    <row r="41" spans="1:18" x14ac:dyDescent="0.35">
      <c r="A41">
        <v>4</v>
      </c>
      <c r="B41" t="s">
        <v>15</v>
      </c>
      <c r="C41" s="11" t="s">
        <v>25</v>
      </c>
      <c r="D41" t="s">
        <v>28</v>
      </c>
      <c r="E41" t="s">
        <v>16</v>
      </c>
      <c r="F41" s="11" t="s">
        <v>50</v>
      </c>
      <c r="G41" t="s">
        <v>18</v>
      </c>
      <c r="H41" s="13" t="s">
        <v>58</v>
      </c>
      <c r="I41" t="s">
        <v>54</v>
      </c>
      <c r="J41">
        <v>5.0999999999999996</v>
      </c>
      <c r="K41">
        <v>203.12799999999999</v>
      </c>
      <c r="L41">
        <v>172.941</v>
      </c>
      <c r="M41">
        <v>1.7</v>
      </c>
      <c r="N41">
        <v>63.609000000000002</v>
      </c>
      <c r="O41">
        <v>55.314</v>
      </c>
      <c r="P41">
        <v>65.471000000000004</v>
      </c>
      <c r="Q41">
        <v>67.295000000000002</v>
      </c>
      <c r="R41" t="s">
        <v>189</v>
      </c>
    </row>
    <row r="42" spans="1:18" x14ac:dyDescent="0.35">
      <c r="A42">
        <v>3</v>
      </c>
      <c r="B42" t="s">
        <v>15</v>
      </c>
      <c r="C42" s="11" t="s">
        <v>25</v>
      </c>
      <c r="D42" t="s">
        <v>28</v>
      </c>
      <c r="E42" t="s">
        <v>16</v>
      </c>
      <c r="F42" s="11" t="s">
        <v>50</v>
      </c>
      <c r="G42" t="s">
        <v>19</v>
      </c>
      <c r="H42" s="13" t="s">
        <v>58</v>
      </c>
      <c r="I42" t="s">
        <v>54</v>
      </c>
      <c r="J42">
        <v>7.3</v>
      </c>
      <c r="K42">
        <v>234.27099999999999</v>
      </c>
      <c r="L42">
        <v>126.96599999999999</v>
      </c>
      <c r="M42">
        <v>2.2999999999999998</v>
      </c>
      <c r="N42">
        <v>77.096000000000004</v>
      </c>
      <c r="O42">
        <v>74.442999999999998</v>
      </c>
      <c r="P42">
        <v>65.271000000000001</v>
      </c>
      <c r="Q42">
        <v>74.12</v>
      </c>
      <c r="R42" t="s">
        <v>189</v>
      </c>
    </row>
    <row r="43" spans="1:18" x14ac:dyDescent="0.35">
      <c r="A43">
        <v>3</v>
      </c>
      <c r="B43" t="s">
        <v>15</v>
      </c>
      <c r="C43" s="11" t="s">
        <v>25</v>
      </c>
      <c r="D43" t="s">
        <v>27</v>
      </c>
      <c r="E43" t="s">
        <v>16</v>
      </c>
      <c r="F43" s="11" t="s">
        <v>50</v>
      </c>
      <c r="G43" t="s">
        <v>19</v>
      </c>
      <c r="H43" s="13" t="s">
        <v>52</v>
      </c>
      <c r="I43" t="s">
        <v>54</v>
      </c>
      <c r="J43">
        <v>7.3</v>
      </c>
      <c r="K43">
        <v>59.719000000000001</v>
      </c>
      <c r="L43">
        <v>40.058999999999997</v>
      </c>
      <c r="M43">
        <v>1.7</v>
      </c>
      <c r="N43">
        <v>59.719000000000001</v>
      </c>
      <c r="O43">
        <v>50.631999999999998</v>
      </c>
      <c r="P43">
        <v>53.676000000000002</v>
      </c>
      <c r="Q43">
        <v>56.682000000000002</v>
      </c>
      <c r="R43" t="s">
        <v>189</v>
      </c>
    </row>
    <row r="44" spans="1:18" x14ac:dyDescent="0.35">
      <c r="A44">
        <v>3</v>
      </c>
      <c r="B44" t="s">
        <v>15</v>
      </c>
      <c r="C44" s="11" t="s">
        <v>25</v>
      </c>
      <c r="D44" t="s">
        <v>27</v>
      </c>
      <c r="E44" t="s">
        <v>16</v>
      </c>
      <c r="F44" s="11" t="s">
        <v>50</v>
      </c>
      <c r="G44" t="s">
        <v>19</v>
      </c>
      <c r="H44" s="13" t="s">
        <v>58</v>
      </c>
      <c r="I44" t="s">
        <v>54</v>
      </c>
      <c r="J44">
        <v>7.6</v>
      </c>
      <c r="K44">
        <v>226.20699999999999</v>
      </c>
      <c r="L44">
        <v>212.655</v>
      </c>
      <c r="M44">
        <v>1.9</v>
      </c>
      <c r="N44">
        <v>51.627000000000002</v>
      </c>
      <c r="O44">
        <v>50.706000000000003</v>
      </c>
      <c r="P44">
        <v>40.567999999999998</v>
      </c>
      <c r="Q44">
        <v>46.088000000000001</v>
      </c>
      <c r="R44" t="s">
        <v>189</v>
      </c>
    </row>
    <row r="45" spans="1:18" x14ac:dyDescent="0.35">
      <c r="A45">
        <v>1</v>
      </c>
      <c r="B45" t="s">
        <v>15</v>
      </c>
      <c r="C45" s="11" t="s">
        <v>25</v>
      </c>
      <c r="D45" t="s">
        <v>28</v>
      </c>
      <c r="E45" t="s">
        <v>16</v>
      </c>
      <c r="F45" s="11" t="s">
        <v>63</v>
      </c>
      <c r="G45" t="s">
        <v>18</v>
      </c>
      <c r="H45" s="13" t="s">
        <v>52</v>
      </c>
      <c r="I45" t="s">
        <v>54</v>
      </c>
      <c r="J45">
        <v>6.8</v>
      </c>
      <c r="K45">
        <v>105.586</v>
      </c>
      <c r="L45">
        <v>101.75</v>
      </c>
      <c r="M45">
        <v>1.5</v>
      </c>
      <c r="N45">
        <v>58.079000000000001</v>
      </c>
      <c r="O45">
        <v>48.862000000000002</v>
      </c>
      <c r="P45">
        <v>55.337000000000003</v>
      </c>
      <c r="Q45">
        <v>50.831000000000003</v>
      </c>
      <c r="R45" t="s">
        <v>190</v>
      </c>
    </row>
    <row r="46" spans="1:18" x14ac:dyDescent="0.35">
      <c r="A46">
        <v>1</v>
      </c>
      <c r="B46" t="s">
        <v>15</v>
      </c>
      <c r="C46" s="11" t="s">
        <v>25</v>
      </c>
      <c r="D46" t="s">
        <v>28</v>
      </c>
      <c r="E46" t="s">
        <v>16</v>
      </c>
      <c r="F46" s="11" t="s">
        <v>63</v>
      </c>
      <c r="G46" t="s">
        <v>18</v>
      </c>
      <c r="H46" s="13" t="s">
        <v>52</v>
      </c>
      <c r="I46" t="s">
        <v>54</v>
      </c>
      <c r="J46">
        <v>5.3</v>
      </c>
      <c r="K46">
        <v>111.68300000000001</v>
      </c>
      <c r="L46">
        <v>86.159000000000006</v>
      </c>
      <c r="M46">
        <v>1.5</v>
      </c>
      <c r="N46">
        <v>70.150999999999996</v>
      </c>
      <c r="O46">
        <v>36.055</v>
      </c>
      <c r="P46">
        <v>54.392000000000003</v>
      </c>
      <c r="Q46">
        <v>48.887999999999998</v>
      </c>
      <c r="R46" t="s">
        <v>190</v>
      </c>
    </row>
    <row r="47" spans="1:18" x14ac:dyDescent="0.35">
      <c r="A47">
        <v>1</v>
      </c>
      <c r="B47" t="s">
        <v>15</v>
      </c>
      <c r="C47" s="11" t="s">
        <v>25</v>
      </c>
      <c r="D47" t="s">
        <v>28</v>
      </c>
      <c r="E47" t="s">
        <v>16</v>
      </c>
      <c r="F47" s="11" t="s">
        <v>63</v>
      </c>
      <c r="G47" t="s">
        <v>19</v>
      </c>
      <c r="H47" s="13" t="s">
        <v>58</v>
      </c>
      <c r="I47" t="s">
        <v>54</v>
      </c>
      <c r="J47">
        <v>5.6</v>
      </c>
      <c r="K47">
        <v>195.59899999999999</v>
      </c>
      <c r="L47">
        <v>174.358</v>
      </c>
      <c r="M47">
        <v>1.6</v>
      </c>
      <c r="N47">
        <v>40.158000000000001</v>
      </c>
      <c r="O47">
        <v>30.544</v>
      </c>
      <c r="P47">
        <v>42.411000000000001</v>
      </c>
      <c r="Q47">
        <v>47.932000000000002</v>
      </c>
      <c r="R47" t="s">
        <v>190</v>
      </c>
    </row>
    <row r="48" spans="1:18" x14ac:dyDescent="0.35">
      <c r="A48">
        <v>1</v>
      </c>
      <c r="B48" t="s">
        <v>15</v>
      </c>
      <c r="C48" s="11" t="s">
        <v>25</v>
      </c>
      <c r="D48" t="s">
        <v>28</v>
      </c>
      <c r="E48" t="s">
        <v>16</v>
      </c>
      <c r="F48" s="11" t="s">
        <v>63</v>
      </c>
      <c r="G48" t="s">
        <v>19</v>
      </c>
      <c r="H48" s="13" t="s">
        <v>58</v>
      </c>
      <c r="I48" t="s">
        <v>54</v>
      </c>
      <c r="J48">
        <v>5.4</v>
      </c>
      <c r="K48">
        <v>283.74299999999999</v>
      </c>
      <c r="L48">
        <v>214.84299999999999</v>
      </c>
      <c r="M48">
        <v>1.6</v>
      </c>
      <c r="N48">
        <v>45.317</v>
      </c>
      <c r="O48">
        <v>49.774999999999999</v>
      </c>
      <c r="P48">
        <v>51.619</v>
      </c>
      <c r="Q48">
        <v>53.494</v>
      </c>
      <c r="R48" t="s">
        <v>190</v>
      </c>
    </row>
    <row r="49" spans="1:18" x14ac:dyDescent="0.35">
      <c r="A49">
        <v>1</v>
      </c>
      <c r="B49" t="s">
        <v>15</v>
      </c>
      <c r="C49" s="11" t="s">
        <v>25</v>
      </c>
      <c r="D49" t="s">
        <v>28</v>
      </c>
      <c r="E49" t="s">
        <v>16</v>
      </c>
      <c r="F49" s="11" t="s">
        <v>63</v>
      </c>
      <c r="G49" t="s">
        <v>19</v>
      </c>
      <c r="H49" s="13" t="s">
        <v>58</v>
      </c>
      <c r="I49" t="s">
        <v>54</v>
      </c>
      <c r="J49">
        <v>5.3</v>
      </c>
      <c r="K49">
        <v>441.15800000000002</v>
      </c>
      <c r="L49">
        <v>398.87</v>
      </c>
      <c r="M49">
        <v>1.1000000000000001</v>
      </c>
      <c r="N49">
        <v>50.731000000000002</v>
      </c>
      <c r="O49">
        <v>47.018999999999998</v>
      </c>
      <c r="P49">
        <v>57.179000000000002</v>
      </c>
      <c r="Q49">
        <v>58.079000000000001</v>
      </c>
      <c r="R49" t="s">
        <v>190</v>
      </c>
    </row>
    <row r="50" spans="1:18" x14ac:dyDescent="0.35">
      <c r="A50">
        <v>1</v>
      </c>
      <c r="B50" t="s">
        <v>15</v>
      </c>
      <c r="C50" s="11" t="s">
        <v>25</v>
      </c>
      <c r="D50" t="s">
        <v>28</v>
      </c>
      <c r="E50" t="s">
        <v>16</v>
      </c>
      <c r="F50" s="11" t="s">
        <v>63</v>
      </c>
      <c r="G50" t="s">
        <v>18</v>
      </c>
      <c r="H50" s="13" t="s">
        <v>52</v>
      </c>
      <c r="I50" t="s">
        <v>54</v>
      </c>
      <c r="J50">
        <v>5</v>
      </c>
      <c r="K50">
        <v>269.60599999999999</v>
      </c>
      <c r="L50">
        <v>320.17700000000002</v>
      </c>
      <c r="M50">
        <v>1.4</v>
      </c>
      <c r="N50">
        <v>45.176000000000002</v>
      </c>
      <c r="O50">
        <v>48.863999999999997</v>
      </c>
      <c r="P50">
        <v>42.411000000000001</v>
      </c>
      <c r="Q50">
        <v>42.411000000000001</v>
      </c>
      <c r="R50" t="s">
        <v>190</v>
      </c>
    </row>
    <row r="51" spans="1:18" x14ac:dyDescent="0.35">
      <c r="A51">
        <v>1</v>
      </c>
      <c r="B51" t="s">
        <v>15</v>
      </c>
      <c r="C51" s="11" t="s">
        <v>25</v>
      </c>
      <c r="D51" t="s">
        <v>28</v>
      </c>
      <c r="E51" t="s">
        <v>16</v>
      </c>
      <c r="F51" s="11" t="s">
        <v>63</v>
      </c>
      <c r="G51" t="s">
        <v>18</v>
      </c>
      <c r="H51" s="13" t="s">
        <v>52</v>
      </c>
      <c r="I51" t="s">
        <v>54</v>
      </c>
      <c r="J51">
        <v>5.3</v>
      </c>
      <c r="K51">
        <v>126.479</v>
      </c>
      <c r="L51">
        <v>119.547</v>
      </c>
      <c r="M51">
        <v>1.2</v>
      </c>
      <c r="N51">
        <v>65.504000000000005</v>
      </c>
      <c r="O51">
        <v>60.948</v>
      </c>
      <c r="P51">
        <v>58.374000000000002</v>
      </c>
      <c r="Q51">
        <v>50.697000000000003</v>
      </c>
      <c r="R51" t="s">
        <v>190</v>
      </c>
    </row>
    <row r="52" spans="1:18" x14ac:dyDescent="0.35">
      <c r="A52">
        <v>4</v>
      </c>
      <c r="B52" t="s">
        <v>15</v>
      </c>
      <c r="C52" s="11" t="s">
        <v>25</v>
      </c>
      <c r="D52" t="s">
        <v>28</v>
      </c>
      <c r="E52" t="s">
        <v>16</v>
      </c>
      <c r="F52" s="11" t="s">
        <v>63</v>
      </c>
      <c r="G52" t="s">
        <v>18</v>
      </c>
      <c r="H52" s="13" t="s">
        <v>52</v>
      </c>
      <c r="I52" t="s">
        <v>54</v>
      </c>
      <c r="J52">
        <v>5.5</v>
      </c>
      <c r="K52">
        <v>211.489</v>
      </c>
      <c r="L52">
        <v>152.167</v>
      </c>
      <c r="M52">
        <v>1.2</v>
      </c>
      <c r="N52">
        <v>62.68</v>
      </c>
      <c r="O52">
        <v>59.021999999999998</v>
      </c>
      <c r="P52">
        <v>54.392000000000003</v>
      </c>
      <c r="Q52">
        <v>58.070999999999998</v>
      </c>
      <c r="R52" t="s">
        <v>190</v>
      </c>
    </row>
    <row r="53" spans="1:18" x14ac:dyDescent="0.35">
      <c r="A53">
        <v>4</v>
      </c>
      <c r="B53" t="s">
        <v>15</v>
      </c>
      <c r="C53" s="11" t="s">
        <v>25</v>
      </c>
      <c r="D53" t="s">
        <v>28</v>
      </c>
      <c r="E53" t="s">
        <v>16</v>
      </c>
      <c r="F53" s="11" t="s">
        <v>63</v>
      </c>
      <c r="G53" t="s">
        <v>18</v>
      </c>
      <c r="H53" s="13" t="s">
        <v>52</v>
      </c>
      <c r="I53" t="s">
        <v>54</v>
      </c>
      <c r="J53">
        <v>5.3</v>
      </c>
      <c r="K53">
        <v>130.43899999999999</v>
      </c>
      <c r="L53">
        <v>119.652</v>
      </c>
      <c r="M53">
        <v>1</v>
      </c>
      <c r="N53">
        <v>63.609000000000002</v>
      </c>
      <c r="O53">
        <v>58.079000000000001</v>
      </c>
      <c r="P53">
        <v>50.706000000000003</v>
      </c>
      <c r="Q53">
        <v>40.567999999999998</v>
      </c>
      <c r="R53" t="s">
        <v>190</v>
      </c>
    </row>
    <row r="54" spans="1:18" x14ac:dyDescent="0.35">
      <c r="A54">
        <v>4</v>
      </c>
      <c r="B54" t="s">
        <v>15</v>
      </c>
      <c r="C54" s="11" t="s">
        <v>25</v>
      </c>
      <c r="D54" t="s">
        <v>28</v>
      </c>
      <c r="E54" t="s">
        <v>16</v>
      </c>
      <c r="F54" s="11" t="s">
        <v>63</v>
      </c>
      <c r="G54" t="s">
        <v>18</v>
      </c>
      <c r="H54" s="13" t="s">
        <v>52</v>
      </c>
      <c r="I54" t="s">
        <v>54</v>
      </c>
      <c r="J54">
        <v>5.4</v>
      </c>
      <c r="K54">
        <v>104.209</v>
      </c>
      <c r="L54">
        <v>101.399</v>
      </c>
      <c r="M54">
        <v>1.3</v>
      </c>
      <c r="N54">
        <v>57.156999999999996</v>
      </c>
      <c r="O54">
        <v>61.82</v>
      </c>
      <c r="P54">
        <v>52.540999999999997</v>
      </c>
      <c r="Q54">
        <v>54.415999999999997</v>
      </c>
      <c r="R54" t="s">
        <v>190</v>
      </c>
    </row>
    <row r="55" spans="1:18" x14ac:dyDescent="0.35">
      <c r="A55">
        <v>4</v>
      </c>
      <c r="B55" t="s">
        <v>15</v>
      </c>
      <c r="C55" s="11" t="s">
        <v>68</v>
      </c>
      <c r="D55" t="s">
        <v>28</v>
      </c>
      <c r="E55" t="s">
        <v>70</v>
      </c>
      <c r="F55" s="11" t="s">
        <v>50</v>
      </c>
      <c r="G55" t="s">
        <v>18</v>
      </c>
      <c r="H55" s="13" t="s">
        <v>58</v>
      </c>
      <c r="I55" t="s">
        <v>54</v>
      </c>
      <c r="J55">
        <v>7.4</v>
      </c>
      <c r="K55">
        <v>176.84</v>
      </c>
      <c r="L55">
        <v>143.654</v>
      </c>
      <c r="M55">
        <v>2.5</v>
      </c>
      <c r="N55">
        <v>86.269000000000005</v>
      </c>
      <c r="O55">
        <v>89.185000000000002</v>
      </c>
      <c r="P55">
        <v>72.563000000000002</v>
      </c>
      <c r="Q55">
        <v>80.616</v>
      </c>
      <c r="R55" t="s">
        <v>191</v>
      </c>
    </row>
    <row r="56" spans="1:18" x14ac:dyDescent="0.35">
      <c r="A56">
        <v>4</v>
      </c>
      <c r="B56" t="s">
        <v>15</v>
      </c>
      <c r="C56" s="11" t="s">
        <v>68</v>
      </c>
      <c r="D56" t="s">
        <v>28</v>
      </c>
      <c r="E56" t="s">
        <v>70</v>
      </c>
      <c r="F56" t="s">
        <v>50</v>
      </c>
      <c r="G56" t="s">
        <v>18</v>
      </c>
      <c r="H56" s="13" t="s">
        <v>52</v>
      </c>
      <c r="I56" t="s">
        <v>54</v>
      </c>
      <c r="J56">
        <v>5.6</v>
      </c>
      <c r="K56">
        <v>106.553</v>
      </c>
      <c r="L56">
        <v>95.325999999999993</v>
      </c>
      <c r="M56">
        <v>1.3</v>
      </c>
      <c r="N56">
        <v>79.406000000000006</v>
      </c>
      <c r="O56">
        <v>76.628</v>
      </c>
      <c r="P56">
        <v>72.546999999999997</v>
      </c>
      <c r="Q56">
        <v>73.552000000000007</v>
      </c>
      <c r="R56" t="s">
        <v>192</v>
      </c>
    </row>
    <row r="57" spans="1:18" x14ac:dyDescent="0.35">
      <c r="A57">
        <v>1</v>
      </c>
      <c r="B57" t="s">
        <v>15</v>
      </c>
      <c r="C57" s="11" t="s">
        <v>68</v>
      </c>
      <c r="D57" t="s">
        <v>28</v>
      </c>
      <c r="E57" t="s">
        <v>79</v>
      </c>
      <c r="F57" t="s">
        <v>81</v>
      </c>
      <c r="G57" t="s">
        <v>18</v>
      </c>
      <c r="H57" s="13" t="s">
        <v>52</v>
      </c>
      <c r="I57" t="s">
        <v>54</v>
      </c>
      <c r="J57">
        <v>4.8</v>
      </c>
      <c r="K57">
        <v>115.63200000000001</v>
      </c>
      <c r="L57">
        <v>94.510999999999996</v>
      </c>
      <c r="M57">
        <v>1.5</v>
      </c>
      <c r="N57">
        <v>59.777000000000001</v>
      </c>
      <c r="O57">
        <v>58.194000000000003</v>
      </c>
      <c r="P57">
        <v>61.253</v>
      </c>
      <c r="Q57">
        <v>60.456000000000003</v>
      </c>
      <c r="R57" t="s">
        <v>193</v>
      </c>
    </row>
    <row r="58" spans="1:18" x14ac:dyDescent="0.35">
      <c r="A58">
        <v>1</v>
      </c>
      <c r="B58" t="s">
        <v>15</v>
      </c>
      <c r="C58" s="11" t="s">
        <v>68</v>
      </c>
      <c r="D58" t="s">
        <v>28</v>
      </c>
      <c r="E58" t="s">
        <v>79</v>
      </c>
      <c r="F58" t="s">
        <v>81</v>
      </c>
      <c r="G58" t="s">
        <v>18</v>
      </c>
      <c r="H58" s="13" t="s">
        <v>52</v>
      </c>
      <c r="I58" t="s">
        <v>54</v>
      </c>
      <c r="J58">
        <v>5.3</v>
      </c>
      <c r="K58">
        <v>142.27199999999999</v>
      </c>
      <c r="L58">
        <v>120.194</v>
      </c>
      <c r="M58">
        <v>5.3</v>
      </c>
      <c r="N58">
        <v>58.194000000000003</v>
      </c>
      <c r="O58">
        <v>61.253</v>
      </c>
      <c r="P58">
        <v>55.170999999999999</v>
      </c>
      <c r="Q58">
        <v>59.180999999999997</v>
      </c>
      <c r="R58" t="s">
        <v>193</v>
      </c>
    </row>
    <row r="59" spans="1:18" x14ac:dyDescent="0.35">
      <c r="A59">
        <v>1</v>
      </c>
      <c r="B59" t="s">
        <v>15</v>
      </c>
      <c r="C59" s="11" t="s">
        <v>68</v>
      </c>
      <c r="D59" t="s">
        <v>28</v>
      </c>
      <c r="E59" t="s">
        <v>79</v>
      </c>
      <c r="F59" t="s">
        <v>81</v>
      </c>
      <c r="G59" t="s">
        <v>18</v>
      </c>
      <c r="H59" s="13" t="s">
        <v>52</v>
      </c>
      <c r="I59" t="s">
        <v>54</v>
      </c>
      <c r="J59">
        <v>5.4</v>
      </c>
      <c r="K59">
        <v>83.141999999999996</v>
      </c>
      <c r="L59">
        <v>58.963999999999999</v>
      </c>
      <c r="M59">
        <v>2.5</v>
      </c>
      <c r="N59">
        <v>61.972000000000001</v>
      </c>
      <c r="O59">
        <v>63.497</v>
      </c>
      <c r="P59">
        <v>63.518999999999998</v>
      </c>
      <c r="Q59">
        <v>62.887</v>
      </c>
      <c r="R59" t="s">
        <v>193</v>
      </c>
    </row>
    <row r="60" spans="1:18" x14ac:dyDescent="0.35">
      <c r="A60">
        <v>2</v>
      </c>
      <c r="B60" t="s">
        <v>15</v>
      </c>
      <c r="C60" s="11" t="s">
        <v>68</v>
      </c>
      <c r="D60" t="s">
        <v>28</v>
      </c>
      <c r="E60" t="s">
        <v>79</v>
      </c>
      <c r="F60" t="s">
        <v>81</v>
      </c>
      <c r="G60" t="s">
        <v>18</v>
      </c>
      <c r="H60" s="13" t="s">
        <v>52</v>
      </c>
      <c r="I60" t="s">
        <v>54</v>
      </c>
      <c r="J60">
        <v>4.8</v>
      </c>
      <c r="K60">
        <v>36.305</v>
      </c>
      <c r="L60">
        <v>27.216000000000001</v>
      </c>
      <c r="M60">
        <v>1.8</v>
      </c>
      <c r="N60">
        <v>59.719000000000001</v>
      </c>
      <c r="O60">
        <v>58.429000000000002</v>
      </c>
      <c r="P60">
        <v>52.899000000000001</v>
      </c>
      <c r="Q60">
        <v>54.540999999999997</v>
      </c>
      <c r="R60" t="s">
        <v>193</v>
      </c>
    </row>
    <row r="61" spans="1:18" x14ac:dyDescent="0.35">
      <c r="A61">
        <v>2</v>
      </c>
      <c r="B61" t="s">
        <v>15</v>
      </c>
      <c r="C61" s="11" t="s">
        <v>68</v>
      </c>
      <c r="D61" t="s">
        <v>28</v>
      </c>
      <c r="E61" t="s">
        <v>79</v>
      </c>
      <c r="F61" t="s">
        <v>81</v>
      </c>
      <c r="G61" t="s">
        <v>18</v>
      </c>
      <c r="H61" s="13" t="s">
        <v>52</v>
      </c>
      <c r="I61" t="s">
        <v>54</v>
      </c>
      <c r="J61">
        <v>5.5</v>
      </c>
      <c r="K61">
        <v>170.059</v>
      </c>
      <c r="L61">
        <v>159.45400000000001</v>
      </c>
      <c r="M61">
        <v>1.1000000000000001</v>
      </c>
      <c r="N61">
        <v>59.7</v>
      </c>
      <c r="O61">
        <v>62.009</v>
      </c>
      <c r="P61">
        <v>57.834000000000003</v>
      </c>
      <c r="Q61">
        <v>54.414999999999999</v>
      </c>
      <c r="R61" t="s">
        <v>193</v>
      </c>
    </row>
    <row r="62" spans="1:18" x14ac:dyDescent="0.35">
      <c r="A62">
        <v>2</v>
      </c>
      <c r="B62" t="s">
        <v>15</v>
      </c>
      <c r="C62" s="11" t="s">
        <v>68</v>
      </c>
      <c r="D62" t="s">
        <v>28</v>
      </c>
      <c r="E62" t="s">
        <v>79</v>
      </c>
      <c r="F62" t="s">
        <v>81</v>
      </c>
      <c r="G62" t="s">
        <v>18</v>
      </c>
      <c r="H62" s="13" t="s">
        <v>52</v>
      </c>
      <c r="I62" t="s">
        <v>54</v>
      </c>
      <c r="J62">
        <v>5.2</v>
      </c>
      <c r="K62">
        <v>126.96599999999999</v>
      </c>
      <c r="L62">
        <v>108.84399999999999</v>
      </c>
      <c r="M62">
        <v>2</v>
      </c>
      <c r="N62">
        <v>71.826999999999998</v>
      </c>
      <c r="O62">
        <v>74.12</v>
      </c>
      <c r="P62">
        <v>65.03</v>
      </c>
      <c r="Q62">
        <v>62.726999999999997</v>
      </c>
      <c r="R62" t="s">
        <v>193</v>
      </c>
    </row>
    <row r="63" spans="1:18" x14ac:dyDescent="0.35">
      <c r="A63">
        <v>2</v>
      </c>
      <c r="B63" t="s">
        <v>15</v>
      </c>
      <c r="C63" s="11" t="s">
        <v>68</v>
      </c>
      <c r="D63" t="s">
        <v>28</v>
      </c>
      <c r="E63" t="s">
        <v>79</v>
      </c>
      <c r="F63" t="s">
        <v>81</v>
      </c>
      <c r="G63" t="s">
        <v>18</v>
      </c>
      <c r="H63" s="13" t="s">
        <v>52</v>
      </c>
      <c r="I63" t="s">
        <v>54</v>
      </c>
      <c r="J63">
        <v>5.4</v>
      </c>
      <c r="K63">
        <v>123.944</v>
      </c>
      <c r="L63">
        <v>105.066</v>
      </c>
      <c r="M63">
        <v>1.5</v>
      </c>
      <c r="N63">
        <v>68.831000000000003</v>
      </c>
      <c r="O63">
        <v>70.658000000000001</v>
      </c>
      <c r="P63">
        <v>73.313999999999993</v>
      </c>
      <c r="Q63">
        <v>67.680000000000007</v>
      </c>
      <c r="R63" t="s">
        <v>193</v>
      </c>
    </row>
    <row r="64" spans="1:18" x14ac:dyDescent="0.35">
      <c r="A64">
        <v>1</v>
      </c>
      <c r="B64" t="s">
        <v>15</v>
      </c>
      <c r="C64" s="11" t="s">
        <v>68</v>
      </c>
      <c r="D64" t="s">
        <v>28</v>
      </c>
      <c r="E64" t="s">
        <v>79</v>
      </c>
      <c r="F64" t="s">
        <v>81</v>
      </c>
      <c r="G64" t="s">
        <v>18</v>
      </c>
      <c r="H64" s="13" t="s">
        <v>52</v>
      </c>
      <c r="I64" t="s">
        <v>54</v>
      </c>
      <c r="J64">
        <v>5.3</v>
      </c>
      <c r="K64">
        <v>129.304</v>
      </c>
      <c r="L64">
        <v>117.252</v>
      </c>
      <c r="M64">
        <v>2.2000000000000002</v>
      </c>
      <c r="N64">
        <v>53.66</v>
      </c>
      <c r="O64">
        <v>55.927</v>
      </c>
      <c r="P64">
        <v>62.192999999999998</v>
      </c>
      <c r="Q64">
        <v>66.501000000000005</v>
      </c>
      <c r="R64" t="s">
        <v>194</v>
      </c>
    </row>
    <row r="65" spans="1:18" x14ac:dyDescent="0.35">
      <c r="A65">
        <v>1</v>
      </c>
      <c r="B65" t="s">
        <v>15</v>
      </c>
      <c r="C65" s="11" t="s">
        <v>68</v>
      </c>
      <c r="D65" t="s">
        <v>28</v>
      </c>
      <c r="E65" t="s">
        <v>79</v>
      </c>
      <c r="F65" t="s">
        <v>81</v>
      </c>
      <c r="G65" t="s">
        <v>18</v>
      </c>
      <c r="H65" s="13" t="s">
        <v>52</v>
      </c>
      <c r="I65" t="s">
        <v>54</v>
      </c>
      <c r="J65">
        <v>5</v>
      </c>
      <c r="K65">
        <v>102.01900000000001</v>
      </c>
      <c r="L65">
        <v>84.691999999999993</v>
      </c>
      <c r="M65">
        <v>1.8</v>
      </c>
      <c r="N65">
        <v>67.41</v>
      </c>
      <c r="O65">
        <v>57.512</v>
      </c>
      <c r="P65">
        <v>64.344999999999999</v>
      </c>
      <c r="Q65">
        <v>60.756999999999998</v>
      </c>
      <c r="R65" t="s">
        <v>194</v>
      </c>
    </row>
    <row r="66" spans="1:18" x14ac:dyDescent="0.35">
      <c r="A66">
        <v>2</v>
      </c>
      <c r="B66" t="s">
        <v>15</v>
      </c>
      <c r="C66" s="11" t="s">
        <v>68</v>
      </c>
      <c r="D66" t="s">
        <v>28</v>
      </c>
      <c r="E66" t="s">
        <v>79</v>
      </c>
      <c r="F66" t="s">
        <v>81</v>
      </c>
      <c r="G66" t="s">
        <v>18</v>
      </c>
      <c r="H66" s="13" t="s">
        <v>52</v>
      </c>
      <c r="I66" t="s">
        <v>54</v>
      </c>
      <c r="J66">
        <v>5.3</v>
      </c>
      <c r="K66">
        <v>189.07499999999999</v>
      </c>
      <c r="L66">
        <v>156.54599999999999</v>
      </c>
      <c r="M66">
        <v>2.1</v>
      </c>
      <c r="N66">
        <v>66.519000000000005</v>
      </c>
      <c r="O66">
        <v>67.257000000000005</v>
      </c>
      <c r="P66">
        <v>62.009</v>
      </c>
      <c r="Q66">
        <v>61.23</v>
      </c>
      <c r="R66" t="s">
        <v>194</v>
      </c>
    </row>
    <row r="67" spans="1:18" ht="15.75" customHeight="1" x14ac:dyDescent="0.35">
      <c r="A67">
        <v>4</v>
      </c>
      <c r="B67" t="s">
        <v>15</v>
      </c>
      <c r="C67" s="11" t="s">
        <v>68</v>
      </c>
      <c r="D67" t="s">
        <v>28</v>
      </c>
      <c r="E67" t="s">
        <v>76</v>
      </c>
      <c r="F67" t="s">
        <v>50</v>
      </c>
      <c r="G67" t="s">
        <v>18</v>
      </c>
      <c r="H67" s="13" t="s">
        <v>58</v>
      </c>
      <c r="I67" t="s">
        <v>54</v>
      </c>
      <c r="J67">
        <v>5.7</v>
      </c>
      <c r="K67">
        <v>185.15199999999999</v>
      </c>
      <c r="L67">
        <v>181.38200000000001</v>
      </c>
      <c r="M67">
        <v>2.1</v>
      </c>
      <c r="N67">
        <v>59.332999999999998</v>
      </c>
      <c r="O67">
        <v>58.232999999999997</v>
      </c>
      <c r="P67">
        <v>53.74</v>
      </c>
      <c r="Q67">
        <v>59.82</v>
      </c>
      <c r="R67" t="s">
        <v>195</v>
      </c>
    </row>
    <row r="68" spans="1:18" x14ac:dyDescent="0.35">
      <c r="A68">
        <v>4</v>
      </c>
      <c r="B68" t="s">
        <v>15</v>
      </c>
      <c r="C68" s="11" t="s">
        <v>68</v>
      </c>
      <c r="D68" t="s">
        <v>28</v>
      </c>
      <c r="E68" t="s">
        <v>76</v>
      </c>
      <c r="F68" t="s">
        <v>50</v>
      </c>
      <c r="G68" t="s">
        <v>18</v>
      </c>
      <c r="H68" s="13" t="s">
        <v>52</v>
      </c>
      <c r="I68" t="s">
        <v>54</v>
      </c>
      <c r="J68">
        <v>5.6</v>
      </c>
      <c r="K68">
        <v>137.54499999999999</v>
      </c>
      <c r="L68">
        <v>114.2</v>
      </c>
      <c r="M68">
        <v>1.7</v>
      </c>
      <c r="N68">
        <v>64.251999999999995</v>
      </c>
      <c r="O68">
        <v>64.994</v>
      </c>
      <c r="P68">
        <v>64.239000000000004</v>
      </c>
      <c r="Q68">
        <v>68.872</v>
      </c>
      <c r="R68" t="s">
        <v>195</v>
      </c>
    </row>
    <row r="69" spans="1:18" x14ac:dyDescent="0.35">
      <c r="A69">
        <v>2</v>
      </c>
      <c r="B69" t="s">
        <v>15</v>
      </c>
      <c r="C69" s="11" t="s">
        <v>68</v>
      </c>
      <c r="D69" t="s">
        <v>28</v>
      </c>
      <c r="E69" t="s">
        <v>76</v>
      </c>
      <c r="F69" t="s">
        <v>50</v>
      </c>
      <c r="G69" t="s">
        <v>18</v>
      </c>
      <c r="H69" s="13" t="s">
        <v>52</v>
      </c>
      <c r="I69" t="s">
        <v>54</v>
      </c>
      <c r="J69">
        <v>5.2</v>
      </c>
      <c r="K69">
        <v>157.97</v>
      </c>
      <c r="L69">
        <v>140.72399999999999</v>
      </c>
      <c r="M69">
        <v>1.9</v>
      </c>
      <c r="N69">
        <v>62.082000000000001</v>
      </c>
      <c r="O69">
        <v>58.944000000000003</v>
      </c>
      <c r="P69">
        <v>53.994</v>
      </c>
      <c r="Q69">
        <v>58.585000000000001</v>
      </c>
      <c r="R69" t="s">
        <v>195</v>
      </c>
    </row>
    <row r="70" spans="1:18" x14ac:dyDescent="0.35">
      <c r="A70">
        <v>2</v>
      </c>
      <c r="B70" t="s">
        <v>15</v>
      </c>
      <c r="C70" s="11" t="s">
        <v>68</v>
      </c>
      <c r="D70" t="s">
        <v>28</v>
      </c>
      <c r="E70" t="s">
        <v>76</v>
      </c>
      <c r="F70" t="s">
        <v>50</v>
      </c>
      <c r="G70" t="s">
        <v>18</v>
      </c>
      <c r="H70" s="13" t="s">
        <v>52</v>
      </c>
      <c r="I70" t="s">
        <v>54</v>
      </c>
      <c r="J70">
        <v>5.4</v>
      </c>
      <c r="K70">
        <v>56.722999999999999</v>
      </c>
      <c r="L70">
        <v>51.475999999999999</v>
      </c>
      <c r="M70">
        <v>1.2</v>
      </c>
      <c r="N70">
        <v>37.036999999999999</v>
      </c>
      <c r="O70">
        <v>29.559000000000001</v>
      </c>
      <c r="P70">
        <v>31.882999999999999</v>
      </c>
      <c r="Q70">
        <v>31.314</v>
      </c>
      <c r="R70" t="s">
        <v>195</v>
      </c>
    </row>
    <row r="71" spans="1:18" x14ac:dyDescent="0.35">
      <c r="A71">
        <v>3</v>
      </c>
      <c r="B71" t="s">
        <v>15</v>
      </c>
      <c r="C71" s="11" t="s">
        <v>68</v>
      </c>
      <c r="D71" t="s">
        <v>27</v>
      </c>
      <c r="E71" t="s">
        <v>76</v>
      </c>
      <c r="F71" t="s">
        <v>50</v>
      </c>
      <c r="G71" t="s">
        <v>18</v>
      </c>
      <c r="H71" s="13" t="s">
        <v>52</v>
      </c>
      <c r="I71" t="s">
        <v>54</v>
      </c>
      <c r="J71">
        <v>5.4</v>
      </c>
      <c r="K71">
        <v>98.251999999999995</v>
      </c>
      <c r="L71">
        <v>70.28</v>
      </c>
      <c r="M71">
        <v>2</v>
      </c>
      <c r="N71">
        <v>56.677</v>
      </c>
      <c r="O71">
        <v>57.557000000000002</v>
      </c>
      <c r="P71">
        <v>48.512</v>
      </c>
      <c r="Q71">
        <v>53.033999999999999</v>
      </c>
      <c r="R71" t="s">
        <v>195</v>
      </c>
    </row>
    <row r="72" spans="1:18" x14ac:dyDescent="0.35">
      <c r="A72">
        <v>3</v>
      </c>
      <c r="B72" t="s">
        <v>15</v>
      </c>
      <c r="C72" s="11" t="s">
        <v>68</v>
      </c>
      <c r="D72" t="s">
        <v>27</v>
      </c>
      <c r="E72" t="s">
        <v>76</v>
      </c>
      <c r="F72" t="s">
        <v>50</v>
      </c>
      <c r="G72" t="s">
        <v>18</v>
      </c>
      <c r="H72" s="13" t="s">
        <v>52</v>
      </c>
      <c r="I72" t="s">
        <v>54</v>
      </c>
      <c r="J72">
        <v>5.6</v>
      </c>
      <c r="K72">
        <v>77.096000000000004</v>
      </c>
      <c r="L72">
        <v>53.701999999999998</v>
      </c>
      <c r="M72">
        <v>2</v>
      </c>
      <c r="N72">
        <v>54.494</v>
      </c>
      <c r="O72">
        <v>55.968000000000004</v>
      </c>
      <c r="P72">
        <v>55.418999999999997</v>
      </c>
      <c r="Q72">
        <v>59.064999999999998</v>
      </c>
      <c r="R72" t="s">
        <v>196</v>
      </c>
    </row>
    <row r="73" spans="1:18" x14ac:dyDescent="0.35">
      <c r="A73">
        <v>1</v>
      </c>
      <c r="B73" t="s">
        <v>15</v>
      </c>
      <c r="C73" s="11" t="s">
        <v>68</v>
      </c>
      <c r="D73" t="s">
        <v>28</v>
      </c>
      <c r="E73" t="s">
        <v>76</v>
      </c>
      <c r="F73" t="s">
        <v>50</v>
      </c>
      <c r="G73" t="s">
        <v>18</v>
      </c>
      <c r="H73" s="13" t="s">
        <v>58</v>
      </c>
      <c r="I73" t="s">
        <v>54</v>
      </c>
      <c r="J73">
        <v>5.4</v>
      </c>
      <c r="K73">
        <v>77.840999999999994</v>
      </c>
      <c r="L73">
        <v>52.899000000000001</v>
      </c>
      <c r="M73">
        <v>1.8</v>
      </c>
      <c r="N73">
        <v>50.722000000000001</v>
      </c>
      <c r="O73">
        <v>56.048999999999999</v>
      </c>
      <c r="P73">
        <v>50.637</v>
      </c>
      <c r="Q73">
        <v>55.186999999999998</v>
      </c>
      <c r="R73" t="s">
        <v>196</v>
      </c>
    </row>
    <row r="74" spans="1:18" x14ac:dyDescent="0.35">
      <c r="A74">
        <v>1</v>
      </c>
      <c r="B74" t="s">
        <v>15</v>
      </c>
      <c r="C74" s="11" t="s">
        <v>68</v>
      </c>
      <c r="D74" t="s">
        <v>28</v>
      </c>
      <c r="E74" t="s">
        <v>76</v>
      </c>
      <c r="F74" t="s">
        <v>50</v>
      </c>
      <c r="G74" t="s">
        <v>18</v>
      </c>
      <c r="H74" s="13" t="s">
        <v>52</v>
      </c>
      <c r="I74" t="s">
        <v>54</v>
      </c>
      <c r="J74">
        <v>5.3</v>
      </c>
      <c r="K74">
        <v>69.540999999999997</v>
      </c>
      <c r="L74">
        <v>64.989999999999995</v>
      </c>
      <c r="M74">
        <v>2</v>
      </c>
      <c r="N74">
        <v>57.612000000000002</v>
      </c>
      <c r="O74">
        <v>54.457000000000001</v>
      </c>
      <c r="P74">
        <v>57.084000000000003</v>
      </c>
      <c r="Q74">
        <v>53.676000000000002</v>
      </c>
      <c r="R74" t="s">
        <v>196</v>
      </c>
    </row>
    <row r="75" spans="1:18" x14ac:dyDescent="0.35">
      <c r="A75">
        <v>1</v>
      </c>
      <c r="B75" t="s">
        <v>15</v>
      </c>
      <c r="C75" s="11" t="s">
        <v>68</v>
      </c>
      <c r="D75" t="s">
        <v>28</v>
      </c>
      <c r="E75" t="s">
        <v>76</v>
      </c>
      <c r="F75" t="s">
        <v>50</v>
      </c>
      <c r="G75" t="s">
        <v>18</v>
      </c>
      <c r="H75" s="13" t="s">
        <v>52</v>
      </c>
      <c r="I75" t="s">
        <v>54</v>
      </c>
      <c r="J75">
        <v>5.3</v>
      </c>
      <c r="K75">
        <v>82.402000000000001</v>
      </c>
      <c r="L75">
        <v>71.790999999999997</v>
      </c>
      <c r="M75">
        <v>2</v>
      </c>
      <c r="N75">
        <v>55.927</v>
      </c>
      <c r="O75">
        <v>47.609000000000002</v>
      </c>
      <c r="P75">
        <v>42.38</v>
      </c>
      <c r="Q75">
        <v>49.926000000000002</v>
      </c>
      <c r="R75" t="s">
        <v>196</v>
      </c>
    </row>
    <row r="76" spans="1:18" x14ac:dyDescent="0.35">
      <c r="A76">
        <v>1</v>
      </c>
      <c r="B76" t="s">
        <v>15</v>
      </c>
      <c r="C76" s="11" t="s">
        <v>68</v>
      </c>
      <c r="D76" t="s">
        <v>28</v>
      </c>
      <c r="E76" t="s">
        <v>76</v>
      </c>
      <c r="F76" t="s">
        <v>50</v>
      </c>
      <c r="G76" t="s">
        <v>18</v>
      </c>
      <c r="H76" s="13" t="s">
        <v>52</v>
      </c>
      <c r="I76" t="s">
        <v>54</v>
      </c>
      <c r="J76">
        <v>5.3</v>
      </c>
      <c r="K76">
        <v>71.353999999999999</v>
      </c>
      <c r="L76">
        <v>69.167000000000002</v>
      </c>
      <c r="M76">
        <v>2</v>
      </c>
      <c r="N76">
        <v>56.784999999999997</v>
      </c>
      <c r="O76">
        <v>53.515999999999998</v>
      </c>
      <c r="P76">
        <v>57.932000000000002</v>
      </c>
      <c r="Q76">
        <v>53.781999999999996</v>
      </c>
      <c r="R76" t="s">
        <v>196</v>
      </c>
    </row>
    <row r="77" spans="1:18" x14ac:dyDescent="0.35">
      <c r="A77">
        <v>1</v>
      </c>
      <c r="B77" t="s">
        <v>15</v>
      </c>
      <c r="C77" s="11" t="s">
        <v>68</v>
      </c>
      <c r="D77" t="s">
        <v>28</v>
      </c>
      <c r="E77" t="s">
        <v>76</v>
      </c>
      <c r="F77" t="s">
        <v>50</v>
      </c>
      <c r="G77" t="s">
        <v>18</v>
      </c>
      <c r="H77" s="13" t="s">
        <v>52</v>
      </c>
      <c r="I77" t="s">
        <v>54</v>
      </c>
      <c r="J77">
        <v>5.4</v>
      </c>
      <c r="K77">
        <v>116.38</v>
      </c>
      <c r="L77">
        <v>105.08499999999999</v>
      </c>
      <c r="M77">
        <v>1.8</v>
      </c>
      <c r="N77">
        <v>60.497999999999998</v>
      </c>
      <c r="O77">
        <v>59.704999999999998</v>
      </c>
      <c r="P77">
        <v>54.598999999999997</v>
      </c>
      <c r="Q77">
        <v>54.499000000000002</v>
      </c>
      <c r="R77" t="s">
        <v>196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39"/>
  <sheetViews>
    <sheetView workbookViewId="0">
      <pane ySplit="1" topLeftCell="A23" activePane="bottomLeft" state="frozen"/>
      <selection pane="bottomLeft" activeCell="A2" sqref="A2:XFD2"/>
    </sheetView>
  </sheetViews>
  <sheetFormatPr defaultRowHeight="14.5" x14ac:dyDescent="0.35"/>
  <cols>
    <col min="2" max="2" width="8.7265625" bestFit="1" customWidth="1"/>
    <col min="3" max="3" width="16.7265625" bestFit="1" customWidth="1"/>
    <col min="4" max="4" width="10.81640625" bestFit="1" customWidth="1"/>
    <col min="5" max="5" width="16.7265625" bestFit="1" customWidth="1"/>
    <col min="6" max="6" width="13.81640625" bestFit="1" customWidth="1"/>
    <col min="7" max="7" width="20.453125" bestFit="1" customWidth="1"/>
    <col min="8" max="8" width="27.7265625" style="13" bestFit="1" customWidth="1"/>
    <col min="9" max="9" width="13.1796875" bestFit="1" customWidth="1"/>
  </cols>
  <sheetData>
    <row r="1" spans="1:14" ht="104" x14ac:dyDescent="0.35">
      <c r="A1" s="1" t="s">
        <v>1</v>
      </c>
      <c r="B1" s="1" t="s">
        <v>24</v>
      </c>
      <c r="C1" s="1" t="s">
        <v>26</v>
      </c>
      <c r="D1" s="1" t="s">
        <v>3</v>
      </c>
      <c r="E1" s="1" t="s">
        <v>12</v>
      </c>
      <c r="F1" s="2" t="s">
        <v>31</v>
      </c>
      <c r="G1" s="2" t="s">
        <v>29</v>
      </c>
      <c r="H1" s="3" t="s">
        <v>32</v>
      </c>
      <c r="I1" s="3" t="s">
        <v>33</v>
      </c>
      <c r="J1" s="3" t="s">
        <v>4</v>
      </c>
      <c r="K1" s="4" t="s">
        <v>75</v>
      </c>
      <c r="L1" s="4" t="s">
        <v>74</v>
      </c>
      <c r="M1" s="4" t="s">
        <v>71</v>
      </c>
      <c r="N1" s="4" t="s">
        <v>13</v>
      </c>
    </row>
    <row r="2" spans="1:14" x14ac:dyDescent="0.35">
      <c r="A2" s="6">
        <v>2</v>
      </c>
      <c r="B2" s="6" t="s">
        <v>64</v>
      </c>
      <c r="C2" s="6" t="s">
        <v>28</v>
      </c>
      <c r="D2" s="7" t="s">
        <v>62</v>
      </c>
      <c r="E2" s="7" t="s">
        <v>63</v>
      </c>
      <c r="F2" s="7" t="s">
        <v>69</v>
      </c>
      <c r="G2" s="7" t="s">
        <v>179</v>
      </c>
      <c r="H2" s="12" t="s">
        <v>58</v>
      </c>
      <c r="I2" s="7" t="s">
        <v>54</v>
      </c>
      <c r="J2" s="7">
        <v>1</v>
      </c>
      <c r="K2" s="7">
        <v>5.4</v>
      </c>
      <c r="L2" s="7"/>
      <c r="M2" s="7"/>
      <c r="N2" s="7"/>
    </row>
    <row r="3" spans="1:14" x14ac:dyDescent="0.35">
      <c r="A3" s="6">
        <v>2</v>
      </c>
      <c r="B3" s="6" t="s">
        <v>64</v>
      </c>
      <c r="C3" s="6" t="s">
        <v>28</v>
      </c>
      <c r="D3" s="7" t="s">
        <v>62</v>
      </c>
      <c r="E3" s="7" t="s">
        <v>63</v>
      </c>
      <c r="F3" s="7" t="s">
        <v>69</v>
      </c>
      <c r="G3" s="7" t="s">
        <v>180</v>
      </c>
      <c r="H3" s="12" t="s">
        <v>52</v>
      </c>
      <c r="I3" s="7" t="s">
        <v>54</v>
      </c>
      <c r="J3" s="7">
        <v>1</v>
      </c>
      <c r="K3" s="7">
        <v>5.3</v>
      </c>
      <c r="L3" s="7"/>
      <c r="M3" s="7"/>
      <c r="N3" s="7"/>
    </row>
    <row r="4" spans="1:14" x14ac:dyDescent="0.35">
      <c r="A4" s="6">
        <v>4</v>
      </c>
      <c r="B4" s="6" t="s">
        <v>25</v>
      </c>
      <c r="C4" s="6" t="s">
        <v>28</v>
      </c>
      <c r="D4" s="7" t="s">
        <v>16</v>
      </c>
      <c r="E4" s="7" t="s">
        <v>36</v>
      </c>
      <c r="F4" s="7" t="s">
        <v>17</v>
      </c>
      <c r="G4" s="7" t="s">
        <v>57</v>
      </c>
      <c r="H4" s="12" t="s">
        <v>55</v>
      </c>
      <c r="I4" s="7" t="s">
        <v>56</v>
      </c>
      <c r="J4" s="7">
        <v>1</v>
      </c>
      <c r="K4" s="7">
        <v>12</v>
      </c>
      <c r="L4" s="7">
        <v>10.199999999999999</v>
      </c>
      <c r="M4" s="7"/>
      <c r="N4" s="7">
        <v>14</v>
      </c>
    </row>
    <row r="5" spans="1:14" x14ac:dyDescent="0.35">
      <c r="A5">
        <v>4</v>
      </c>
      <c r="B5" s="10" t="s">
        <v>25</v>
      </c>
      <c r="C5" s="10" t="s">
        <v>28</v>
      </c>
      <c r="D5" t="s">
        <v>16</v>
      </c>
      <c r="E5" s="7" t="s">
        <v>36</v>
      </c>
      <c r="F5" t="s">
        <v>34</v>
      </c>
      <c r="G5" t="s">
        <v>47</v>
      </c>
      <c r="H5" s="13" t="s">
        <v>38</v>
      </c>
      <c r="I5" t="s">
        <v>39</v>
      </c>
      <c r="J5">
        <v>1</v>
      </c>
      <c r="N5">
        <v>2</v>
      </c>
    </row>
    <row r="6" spans="1:14" x14ac:dyDescent="0.35">
      <c r="A6">
        <v>4</v>
      </c>
      <c r="B6" s="10" t="s">
        <v>25</v>
      </c>
      <c r="C6" s="10" t="s">
        <v>28</v>
      </c>
      <c r="D6" t="s">
        <v>16</v>
      </c>
      <c r="E6" s="7" t="s">
        <v>36</v>
      </c>
      <c r="F6" t="s">
        <v>34</v>
      </c>
      <c r="G6" t="s">
        <v>47</v>
      </c>
      <c r="H6" s="13" t="s">
        <v>38</v>
      </c>
      <c r="I6" t="s">
        <v>39</v>
      </c>
      <c r="J6">
        <v>1</v>
      </c>
      <c r="N6">
        <v>1</v>
      </c>
    </row>
    <row r="7" spans="1:14" x14ac:dyDescent="0.35">
      <c r="A7">
        <v>4</v>
      </c>
      <c r="B7" s="10" t="s">
        <v>25</v>
      </c>
      <c r="C7" s="10" t="s">
        <v>28</v>
      </c>
      <c r="D7" t="s">
        <v>16</v>
      </c>
      <c r="E7" s="7" t="s">
        <v>36</v>
      </c>
      <c r="F7" t="s">
        <v>35</v>
      </c>
      <c r="G7" t="s">
        <v>169</v>
      </c>
      <c r="H7" s="13" t="s">
        <v>170</v>
      </c>
      <c r="I7" t="s">
        <v>171</v>
      </c>
      <c r="N7">
        <v>109</v>
      </c>
    </row>
    <row r="8" spans="1:14" x14ac:dyDescent="0.35">
      <c r="A8">
        <v>4</v>
      </c>
      <c r="B8" s="10" t="s">
        <v>25</v>
      </c>
      <c r="C8" s="10" t="s">
        <v>28</v>
      </c>
      <c r="D8" t="s">
        <v>16</v>
      </c>
      <c r="E8" s="7" t="s">
        <v>36</v>
      </c>
      <c r="F8" t="s">
        <v>17</v>
      </c>
      <c r="G8" t="s">
        <v>57</v>
      </c>
      <c r="H8" s="13" t="s">
        <v>55</v>
      </c>
      <c r="I8" t="s">
        <v>56</v>
      </c>
      <c r="J8">
        <v>1</v>
      </c>
      <c r="K8">
        <v>5.4</v>
      </c>
      <c r="L8">
        <v>5</v>
      </c>
      <c r="N8">
        <v>2</v>
      </c>
    </row>
    <row r="9" spans="1:14" x14ac:dyDescent="0.35">
      <c r="A9">
        <v>4</v>
      </c>
      <c r="B9" s="10" t="s">
        <v>25</v>
      </c>
      <c r="C9" s="10" t="s">
        <v>28</v>
      </c>
      <c r="D9" t="s">
        <v>16</v>
      </c>
      <c r="E9" s="7" t="s">
        <v>36</v>
      </c>
      <c r="F9" t="s">
        <v>17</v>
      </c>
      <c r="G9" t="s">
        <v>57</v>
      </c>
      <c r="H9" s="13" t="s">
        <v>55</v>
      </c>
      <c r="I9" t="s">
        <v>56</v>
      </c>
      <c r="J9">
        <v>1</v>
      </c>
      <c r="K9">
        <v>6.1</v>
      </c>
      <c r="L9">
        <v>4.8</v>
      </c>
      <c r="N9">
        <v>2</v>
      </c>
    </row>
    <row r="10" spans="1:14" x14ac:dyDescent="0.35">
      <c r="A10">
        <v>4</v>
      </c>
      <c r="B10" s="10" t="s">
        <v>25</v>
      </c>
      <c r="C10" s="10" t="s">
        <v>28</v>
      </c>
      <c r="D10" t="s">
        <v>16</v>
      </c>
      <c r="E10" s="7" t="s">
        <v>36</v>
      </c>
      <c r="F10" t="s">
        <v>17</v>
      </c>
      <c r="G10" t="s">
        <v>57</v>
      </c>
      <c r="H10" s="13" t="s">
        <v>55</v>
      </c>
      <c r="I10" t="s">
        <v>56</v>
      </c>
      <c r="J10">
        <v>1</v>
      </c>
      <c r="K10">
        <v>5.5</v>
      </c>
      <c r="L10">
        <v>4.5</v>
      </c>
      <c r="N10">
        <v>2</v>
      </c>
    </row>
    <row r="11" spans="1:14" x14ac:dyDescent="0.35">
      <c r="A11">
        <v>4</v>
      </c>
      <c r="B11" s="10" t="s">
        <v>25</v>
      </c>
      <c r="C11" s="10" t="s">
        <v>28</v>
      </c>
      <c r="D11" t="s">
        <v>16</v>
      </c>
      <c r="E11" s="7" t="s">
        <v>36</v>
      </c>
      <c r="F11" t="s">
        <v>17</v>
      </c>
      <c r="G11" t="s">
        <v>57</v>
      </c>
      <c r="H11" s="13" t="s">
        <v>55</v>
      </c>
      <c r="I11" t="s">
        <v>56</v>
      </c>
      <c r="J11">
        <v>1</v>
      </c>
      <c r="K11">
        <v>7</v>
      </c>
      <c r="L11">
        <v>5.5</v>
      </c>
      <c r="N11">
        <v>2</v>
      </c>
    </row>
    <row r="12" spans="1:14" x14ac:dyDescent="0.35">
      <c r="A12">
        <v>4</v>
      </c>
      <c r="B12" s="10" t="s">
        <v>25</v>
      </c>
      <c r="C12" s="10" t="s">
        <v>28</v>
      </c>
      <c r="D12" t="s">
        <v>16</v>
      </c>
      <c r="E12" s="7" t="s">
        <v>36</v>
      </c>
      <c r="F12" t="s">
        <v>17</v>
      </c>
      <c r="G12" t="s">
        <v>57</v>
      </c>
      <c r="H12" s="13" t="s">
        <v>55</v>
      </c>
      <c r="I12" t="s">
        <v>56</v>
      </c>
      <c r="J12">
        <v>1</v>
      </c>
      <c r="K12">
        <v>7</v>
      </c>
      <c r="L12">
        <v>5.0999999999999996</v>
      </c>
      <c r="N12">
        <v>2</v>
      </c>
    </row>
    <row r="13" spans="1:14" x14ac:dyDescent="0.35">
      <c r="A13">
        <v>4</v>
      </c>
      <c r="B13" s="10" t="s">
        <v>25</v>
      </c>
      <c r="C13" s="10" t="s">
        <v>28</v>
      </c>
      <c r="D13" t="s">
        <v>16</v>
      </c>
      <c r="E13" s="7" t="s">
        <v>36</v>
      </c>
      <c r="F13" t="s">
        <v>17</v>
      </c>
      <c r="G13" t="s">
        <v>57</v>
      </c>
      <c r="H13" s="13" t="s">
        <v>55</v>
      </c>
      <c r="I13" t="s">
        <v>56</v>
      </c>
      <c r="J13">
        <v>1</v>
      </c>
      <c r="K13">
        <v>5.2</v>
      </c>
      <c r="L13">
        <v>4</v>
      </c>
      <c r="N13">
        <v>2</v>
      </c>
    </row>
    <row r="14" spans="1:14" x14ac:dyDescent="0.35">
      <c r="A14">
        <v>4</v>
      </c>
      <c r="B14" s="10" t="s">
        <v>25</v>
      </c>
      <c r="C14" s="10" t="s">
        <v>28</v>
      </c>
      <c r="D14" t="s">
        <v>16</v>
      </c>
      <c r="E14" s="7" t="s">
        <v>36</v>
      </c>
      <c r="F14" t="s">
        <v>17</v>
      </c>
      <c r="G14" t="s">
        <v>57</v>
      </c>
      <c r="H14" s="13" t="s">
        <v>55</v>
      </c>
      <c r="I14" t="s">
        <v>56</v>
      </c>
      <c r="J14">
        <v>1</v>
      </c>
      <c r="K14">
        <v>6.5</v>
      </c>
      <c r="L14">
        <v>5</v>
      </c>
      <c r="N14">
        <v>2</v>
      </c>
    </row>
    <row r="15" spans="1:14" x14ac:dyDescent="0.35">
      <c r="A15">
        <v>4</v>
      </c>
      <c r="B15" s="10" t="s">
        <v>25</v>
      </c>
      <c r="C15" s="10" t="s">
        <v>28</v>
      </c>
      <c r="D15" t="s">
        <v>16</v>
      </c>
      <c r="E15" s="7" t="s">
        <v>36</v>
      </c>
      <c r="F15" t="s">
        <v>17</v>
      </c>
      <c r="G15" t="s">
        <v>57</v>
      </c>
      <c r="H15" s="13" t="s">
        <v>55</v>
      </c>
      <c r="I15" t="s">
        <v>56</v>
      </c>
      <c r="J15">
        <v>1</v>
      </c>
      <c r="K15">
        <v>6</v>
      </c>
      <c r="L15">
        <v>5.4</v>
      </c>
      <c r="N15">
        <v>2</v>
      </c>
    </row>
    <row r="16" spans="1:14" x14ac:dyDescent="0.35">
      <c r="A16">
        <v>4</v>
      </c>
      <c r="B16" s="10" t="s">
        <v>25</v>
      </c>
      <c r="C16" s="10" t="s">
        <v>28</v>
      </c>
      <c r="D16" t="s">
        <v>16</v>
      </c>
      <c r="E16" s="7" t="s">
        <v>36</v>
      </c>
      <c r="F16" t="s">
        <v>17</v>
      </c>
      <c r="G16" t="s">
        <v>57</v>
      </c>
      <c r="H16" s="13" t="s">
        <v>55</v>
      </c>
      <c r="I16" t="s">
        <v>56</v>
      </c>
      <c r="J16">
        <v>1</v>
      </c>
      <c r="K16">
        <v>5.5</v>
      </c>
      <c r="L16">
        <v>4.5</v>
      </c>
      <c r="N16">
        <v>2</v>
      </c>
    </row>
    <row r="17" spans="1:14" x14ac:dyDescent="0.35">
      <c r="A17">
        <v>4</v>
      </c>
      <c r="B17" s="10" t="s">
        <v>25</v>
      </c>
      <c r="C17" s="10" t="s">
        <v>28</v>
      </c>
      <c r="D17" t="s">
        <v>16</v>
      </c>
      <c r="E17" s="7" t="s">
        <v>36</v>
      </c>
      <c r="F17" t="s">
        <v>17</v>
      </c>
      <c r="G17" t="s">
        <v>57</v>
      </c>
      <c r="H17" s="13" t="s">
        <v>55</v>
      </c>
      <c r="I17" t="s">
        <v>56</v>
      </c>
      <c r="J17">
        <v>1</v>
      </c>
      <c r="K17">
        <v>6.5</v>
      </c>
      <c r="L17">
        <v>5</v>
      </c>
      <c r="N17">
        <v>2</v>
      </c>
    </row>
    <row r="18" spans="1:14" x14ac:dyDescent="0.35">
      <c r="A18">
        <v>4</v>
      </c>
      <c r="B18" s="10" t="s">
        <v>25</v>
      </c>
      <c r="C18" s="10" t="s">
        <v>28</v>
      </c>
      <c r="D18" t="s">
        <v>16</v>
      </c>
      <c r="E18" s="7" t="s">
        <v>36</v>
      </c>
      <c r="F18" t="s">
        <v>17</v>
      </c>
      <c r="G18" t="s">
        <v>57</v>
      </c>
      <c r="H18" s="13" t="s">
        <v>55</v>
      </c>
      <c r="I18" t="s">
        <v>56</v>
      </c>
      <c r="J18">
        <v>10</v>
      </c>
      <c r="K18">
        <v>5.4</v>
      </c>
      <c r="L18">
        <v>4</v>
      </c>
      <c r="N18">
        <v>1</v>
      </c>
    </row>
    <row r="19" spans="1:14" x14ac:dyDescent="0.35">
      <c r="A19">
        <v>4</v>
      </c>
      <c r="B19" s="10" t="s">
        <v>25</v>
      </c>
      <c r="C19" s="10" t="s">
        <v>28</v>
      </c>
      <c r="D19" t="s">
        <v>16</v>
      </c>
      <c r="E19" s="7" t="s">
        <v>36</v>
      </c>
      <c r="F19" t="s">
        <v>17</v>
      </c>
      <c r="G19" t="s">
        <v>57</v>
      </c>
      <c r="H19" s="13" t="s">
        <v>55</v>
      </c>
      <c r="I19" t="s">
        <v>56</v>
      </c>
      <c r="J19">
        <v>42</v>
      </c>
      <c r="K19">
        <v>2</v>
      </c>
      <c r="L19">
        <v>1.6</v>
      </c>
      <c r="N19">
        <v>3</v>
      </c>
    </row>
    <row r="20" spans="1:14" x14ac:dyDescent="0.35">
      <c r="A20">
        <v>4</v>
      </c>
      <c r="B20" s="10" t="s">
        <v>25</v>
      </c>
      <c r="C20" s="10" t="s">
        <v>28</v>
      </c>
      <c r="D20" t="s">
        <v>16</v>
      </c>
      <c r="E20" s="7" t="s">
        <v>36</v>
      </c>
      <c r="F20" t="s">
        <v>69</v>
      </c>
      <c r="G20" s="26" t="s">
        <v>180</v>
      </c>
      <c r="H20" s="13" t="s">
        <v>52</v>
      </c>
      <c r="I20" t="s">
        <v>54</v>
      </c>
      <c r="J20">
        <v>1</v>
      </c>
      <c r="K20">
        <v>5.7</v>
      </c>
    </row>
    <row r="21" spans="1:14" x14ac:dyDescent="0.35">
      <c r="A21">
        <v>4</v>
      </c>
      <c r="B21" s="10" t="s">
        <v>25</v>
      </c>
      <c r="C21" s="10" t="s">
        <v>28</v>
      </c>
      <c r="D21" t="s">
        <v>16</v>
      </c>
      <c r="E21" s="7" t="s">
        <v>36</v>
      </c>
      <c r="F21" t="s">
        <v>69</v>
      </c>
      <c r="G21" t="s">
        <v>181</v>
      </c>
      <c r="H21" s="13" t="s">
        <v>51</v>
      </c>
      <c r="I21" t="s">
        <v>54</v>
      </c>
      <c r="J21">
        <v>1</v>
      </c>
      <c r="K21">
        <v>5</v>
      </c>
    </row>
    <row r="22" spans="1:14" x14ac:dyDescent="0.35">
      <c r="A22">
        <v>4</v>
      </c>
      <c r="B22" s="10" t="s">
        <v>25</v>
      </c>
      <c r="C22" s="10" t="s">
        <v>28</v>
      </c>
      <c r="D22" t="s">
        <v>16</v>
      </c>
      <c r="E22" s="7" t="s">
        <v>36</v>
      </c>
      <c r="F22" t="s">
        <v>69</v>
      </c>
      <c r="G22" t="s">
        <v>179</v>
      </c>
      <c r="H22" s="13" t="s">
        <v>58</v>
      </c>
      <c r="I22" t="s">
        <v>54</v>
      </c>
      <c r="J22">
        <v>1</v>
      </c>
      <c r="K22">
        <v>5.2</v>
      </c>
    </row>
    <row r="23" spans="1:14" x14ac:dyDescent="0.35">
      <c r="A23">
        <v>3</v>
      </c>
      <c r="B23" s="10" t="s">
        <v>25</v>
      </c>
      <c r="C23" s="11" t="s">
        <v>27</v>
      </c>
      <c r="D23" t="s">
        <v>16</v>
      </c>
      <c r="E23" s="7" t="s">
        <v>36</v>
      </c>
      <c r="F23" t="s">
        <v>69</v>
      </c>
      <c r="G23" t="s">
        <v>180</v>
      </c>
      <c r="H23" s="13" t="s">
        <v>52</v>
      </c>
      <c r="I23" t="s">
        <v>54</v>
      </c>
      <c r="J23">
        <v>1</v>
      </c>
      <c r="K23">
        <v>10.1</v>
      </c>
    </row>
    <row r="24" spans="1:14" x14ac:dyDescent="0.35">
      <c r="A24">
        <v>3</v>
      </c>
      <c r="B24" s="10" t="s">
        <v>25</v>
      </c>
      <c r="C24" s="11" t="s">
        <v>27</v>
      </c>
      <c r="D24" t="s">
        <v>16</v>
      </c>
      <c r="E24" s="7" t="s">
        <v>36</v>
      </c>
      <c r="F24" t="s">
        <v>35</v>
      </c>
      <c r="G24" t="s">
        <v>169</v>
      </c>
      <c r="H24" s="13" t="s">
        <v>170</v>
      </c>
      <c r="I24" t="s">
        <v>171</v>
      </c>
      <c r="N24">
        <v>311</v>
      </c>
    </row>
    <row r="25" spans="1:14" x14ac:dyDescent="0.35">
      <c r="A25">
        <v>3</v>
      </c>
      <c r="B25" s="10" t="s">
        <v>25</v>
      </c>
      <c r="C25" s="11" t="s">
        <v>27</v>
      </c>
      <c r="D25" t="s">
        <v>16</v>
      </c>
      <c r="E25" s="7" t="s">
        <v>36</v>
      </c>
      <c r="F25" t="s">
        <v>17</v>
      </c>
      <c r="G25" t="s">
        <v>57</v>
      </c>
      <c r="H25" s="13" t="s">
        <v>55</v>
      </c>
      <c r="I25" t="s">
        <v>56</v>
      </c>
      <c r="J25">
        <v>1</v>
      </c>
      <c r="K25">
        <v>22</v>
      </c>
      <c r="L25">
        <v>17.5</v>
      </c>
      <c r="N25">
        <v>89</v>
      </c>
    </row>
    <row r="26" spans="1:14" x14ac:dyDescent="0.35">
      <c r="A26">
        <v>3</v>
      </c>
      <c r="B26" s="10" t="s">
        <v>25</v>
      </c>
      <c r="C26" s="11" t="s">
        <v>27</v>
      </c>
      <c r="D26" t="s">
        <v>16</v>
      </c>
      <c r="E26" s="7" t="s">
        <v>36</v>
      </c>
      <c r="F26" t="s">
        <v>17</v>
      </c>
      <c r="G26" t="s">
        <v>57</v>
      </c>
      <c r="H26" s="13" t="s">
        <v>55</v>
      </c>
      <c r="I26" t="s">
        <v>56</v>
      </c>
      <c r="J26">
        <v>1</v>
      </c>
      <c r="K26">
        <v>22.4</v>
      </c>
      <c r="L26">
        <v>19.399999999999999</v>
      </c>
      <c r="N26">
        <v>121</v>
      </c>
    </row>
    <row r="27" spans="1:14" x14ac:dyDescent="0.35">
      <c r="A27">
        <v>3</v>
      </c>
      <c r="B27" s="10" t="s">
        <v>25</v>
      </c>
      <c r="C27" s="11" t="s">
        <v>27</v>
      </c>
      <c r="D27" t="s">
        <v>16</v>
      </c>
      <c r="E27" s="7" t="s">
        <v>36</v>
      </c>
      <c r="F27" t="s">
        <v>17</v>
      </c>
      <c r="G27" t="s">
        <v>57</v>
      </c>
      <c r="H27" s="13" t="s">
        <v>55</v>
      </c>
      <c r="I27" t="s">
        <v>56</v>
      </c>
      <c r="J27" s="8">
        <v>1</v>
      </c>
      <c r="K27" s="8">
        <v>4.4000000000000004</v>
      </c>
      <c r="L27" s="8">
        <v>3.3</v>
      </c>
      <c r="M27" s="8"/>
    </row>
    <row r="28" spans="1:14" x14ac:dyDescent="0.35">
      <c r="A28">
        <v>3</v>
      </c>
      <c r="B28" s="10" t="s">
        <v>25</v>
      </c>
      <c r="C28" s="11" t="s">
        <v>27</v>
      </c>
      <c r="D28" t="s">
        <v>16</v>
      </c>
      <c r="E28" s="7" t="s">
        <v>36</v>
      </c>
      <c r="F28" t="s">
        <v>17</v>
      </c>
      <c r="G28" t="s">
        <v>57</v>
      </c>
      <c r="H28" s="13" t="s">
        <v>55</v>
      </c>
      <c r="I28" t="s">
        <v>56</v>
      </c>
      <c r="J28" s="8">
        <v>1</v>
      </c>
      <c r="K28" s="8">
        <v>3.7</v>
      </c>
      <c r="L28" s="8">
        <v>2.7</v>
      </c>
      <c r="M28" s="8"/>
    </row>
    <row r="29" spans="1:14" x14ac:dyDescent="0.35">
      <c r="A29">
        <v>3</v>
      </c>
      <c r="B29" s="10" t="s">
        <v>25</v>
      </c>
      <c r="C29" s="11" t="s">
        <v>27</v>
      </c>
      <c r="D29" t="s">
        <v>16</v>
      </c>
      <c r="E29" s="7" t="s">
        <v>36</v>
      </c>
      <c r="F29" t="s">
        <v>17</v>
      </c>
      <c r="G29" t="s">
        <v>57</v>
      </c>
      <c r="H29" s="13" t="s">
        <v>55</v>
      </c>
      <c r="I29" t="s">
        <v>56</v>
      </c>
      <c r="J29" s="8">
        <v>1</v>
      </c>
      <c r="K29" s="8">
        <v>3.6</v>
      </c>
      <c r="L29" s="8">
        <v>2.9</v>
      </c>
      <c r="M29" s="8"/>
    </row>
    <row r="30" spans="1:14" x14ac:dyDescent="0.35">
      <c r="A30">
        <v>3</v>
      </c>
      <c r="B30" s="10" t="s">
        <v>25</v>
      </c>
      <c r="C30" s="11" t="s">
        <v>27</v>
      </c>
      <c r="D30" t="s">
        <v>16</v>
      </c>
      <c r="E30" s="7" t="s">
        <v>36</v>
      </c>
      <c r="F30" t="s">
        <v>17</v>
      </c>
      <c r="G30" t="s">
        <v>57</v>
      </c>
      <c r="H30" s="13" t="s">
        <v>55</v>
      </c>
      <c r="I30" t="s">
        <v>56</v>
      </c>
      <c r="J30" s="8">
        <v>1</v>
      </c>
      <c r="K30" s="8">
        <v>2.7</v>
      </c>
      <c r="L30" s="8">
        <v>2.2999999999999998</v>
      </c>
      <c r="M30" s="8"/>
    </row>
    <row r="31" spans="1:14" x14ac:dyDescent="0.35">
      <c r="A31">
        <v>3</v>
      </c>
      <c r="B31" s="10" t="s">
        <v>25</v>
      </c>
      <c r="C31" s="11" t="s">
        <v>27</v>
      </c>
      <c r="D31" t="s">
        <v>16</v>
      </c>
      <c r="E31" s="7" t="s">
        <v>36</v>
      </c>
      <c r="F31" t="s">
        <v>17</v>
      </c>
      <c r="G31" t="s">
        <v>57</v>
      </c>
      <c r="H31" s="13" t="s">
        <v>55</v>
      </c>
      <c r="I31" t="s">
        <v>56</v>
      </c>
      <c r="J31" s="8">
        <v>1</v>
      </c>
      <c r="K31" s="8">
        <v>3</v>
      </c>
      <c r="L31" s="8">
        <v>2.4</v>
      </c>
      <c r="M31" s="8"/>
    </row>
    <row r="32" spans="1:14" x14ac:dyDescent="0.35">
      <c r="A32">
        <v>3</v>
      </c>
      <c r="B32" s="10" t="s">
        <v>25</v>
      </c>
      <c r="C32" s="11" t="s">
        <v>27</v>
      </c>
      <c r="D32" t="s">
        <v>16</v>
      </c>
      <c r="E32" s="7" t="s">
        <v>36</v>
      </c>
      <c r="F32" t="s">
        <v>17</v>
      </c>
      <c r="G32" t="s">
        <v>57</v>
      </c>
      <c r="H32" s="13" t="s">
        <v>55</v>
      </c>
      <c r="I32" t="s">
        <v>56</v>
      </c>
      <c r="J32" s="8">
        <v>1</v>
      </c>
      <c r="K32" s="8">
        <v>4</v>
      </c>
      <c r="L32" s="8">
        <v>3</v>
      </c>
      <c r="M32" s="8"/>
      <c r="N32" s="8">
        <v>3</v>
      </c>
    </row>
    <row r="33" spans="1:13" x14ac:dyDescent="0.35">
      <c r="A33">
        <v>3</v>
      </c>
      <c r="B33" s="10" t="s">
        <v>25</v>
      </c>
      <c r="C33" s="11" t="s">
        <v>27</v>
      </c>
      <c r="D33" t="s">
        <v>16</v>
      </c>
      <c r="E33" s="7" t="s">
        <v>36</v>
      </c>
      <c r="F33" t="s">
        <v>17</v>
      </c>
      <c r="G33" t="s">
        <v>57</v>
      </c>
      <c r="H33" s="13" t="s">
        <v>55</v>
      </c>
      <c r="I33" t="s">
        <v>56</v>
      </c>
      <c r="J33" s="8">
        <v>1</v>
      </c>
      <c r="K33" s="8">
        <v>3.1</v>
      </c>
      <c r="L33" s="8">
        <v>2.5</v>
      </c>
      <c r="M33" s="8"/>
    </row>
    <row r="34" spans="1:13" x14ac:dyDescent="0.35">
      <c r="A34">
        <v>3</v>
      </c>
      <c r="B34" s="10" t="s">
        <v>25</v>
      </c>
      <c r="C34" s="11" t="s">
        <v>27</v>
      </c>
      <c r="D34" t="s">
        <v>16</v>
      </c>
      <c r="E34" s="7" t="s">
        <v>36</v>
      </c>
      <c r="F34" t="s">
        <v>17</v>
      </c>
      <c r="G34" t="s">
        <v>57</v>
      </c>
      <c r="H34" s="13" t="s">
        <v>55</v>
      </c>
      <c r="I34" t="s">
        <v>56</v>
      </c>
      <c r="J34" s="8">
        <v>1</v>
      </c>
      <c r="K34" s="8">
        <v>3.5</v>
      </c>
      <c r="L34" s="8">
        <v>2.5</v>
      </c>
      <c r="M34" s="8"/>
    </row>
    <row r="35" spans="1:13" x14ac:dyDescent="0.35">
      <c r="A35">
        <v>3</v>
      </c>
      <c r="B35" s="10" t="s">
        <v>25</v>
      </c>
      <c r="C35" s="11" t="s">
        <v>27</v>
      </c>
      <c r="D35" t="s">
        <v>16</v>
      </c>
      <c r="E35" s="7" t="s">
        <v>36</v>
      </c>
      <c r="F35" t="s">
        <v>17</v>
      </c>
      <c r="G35" t="s">
        <v>57</v>
      </c>
      <c r="H35" s="13" t="s">
        <v>55</v>
      </c>
      <c r="I35" t="s">
        <v>56</v>
      </c>
      <c r="J35" s="8">
        <v>1</v>
      </c>
      <c r="K35" s="8">
        <v>3.8</v>
      </c>
      <c r="L35" s="8">
        <v>2.9</v>
      </c>
      <c r="M35" s="8"/>
    </row>
    <row r="36" spans="1:13" x14ac:dyDescent="0.35">
      <c r="A36">
        <v>3</v>
      </c>
      <c r="B36" s="10" t="s">
        <v>25</v>
      </c>
      <c r="C36" s="11" t="s">
        <v>27</v>
      </c>
      <c r="D36" t="s">
        <v>16</v>
      </c>
      <c r="E36" s="7" t="s">
        <v>36</v>
      </c>
      <c r="F36" t="s">
        <v>17</v>
      </c>
      <c r="G36" t="s">
        <v>57</v>
      </c>
      <c r="H36" s="13" t="s">
        <v>55</v>
      </c>
      <c r="I36" t="s">
        <v>56</v>
      </c>
      <c r="J36" s="8">
        <v>1</v>
      </c>
      <c r="K36" s="8">
        <v>3</v>
      </c>
      <c r="L36" s="8">
        <v>2.5</v>
      </c>
      <c r="M36" s="8"/>
    </row>
    <row r="37" spans="1:13" x14ac:dyDescent="0.35">
      <c r="A37">
        <v>3</v>
      </c>
      <c r="B37" s="10" t="s">
        <v>25</v>
      </c>
      <c r="C37" s="11" t="s">
        <v>27</v>
      </c>
      <c r="D37" t="s">
        <v>16</v>
      </c>
      <c r="E37" s="7" t="s">
        <v>36</v>
      </c>
      <c r="F37" t="s">
        <v>17</v>
      </c>
      <c r="G37" t="s">
        <v>57</v>
      </c>
      <c r="H37" s="13" t="s">
        <v>55</v>
      </c>
      <c r="I37" t="s">
        <v>56</v>
      </c>
      <c r="J37" s="8">
        <v>1</v>
      </c>
      <c r="K37" s="8">
        <v>3.4</v>
      </c>
      <c r="L37" s="8">
        <v>2.5</v>
      </c>
      <c r="M37" s="8"/>
    </row>
    <row r="38" spans="1:13" x14ac:dyDescent="0.35">
      <c r="A38">
        <v>3</v>
      </c>
      <c r="B38" s="10" t="s">
        <v>25</v>
      </c>
      <c r="C38" s="11" t="s">
        <v>27</v>
      </c>
      <c r="D38" t="s">
        <v>16</v>
      </c>
      <c r="E38" s="7" t="s">
        <v>36</v>
      </c>
      <c r="F38" t="s">
        <v>17</v>
      </c>
      <c r="G38" t="s">
        <v>57</v>
      </c>
      <c r="H38" s="13" t="s">
        <v>55</v>
      </c>
      <c r="I38" t="s">
        <v>56</v>
      </c>
      <c r="J38" s="8">
        <v>1</v>
      </c>
      <c r="K38" s="8">
        <v>3.8</v>
      </c>
      <c r="L38" s="8">
        <v>2.8</v>
      </c>
      <c r="M38" s="8"/>
    </row>
    <row r="39" spans="1:13" x14ac:dyDescent="0.35">
      <c r="A39">
        <v>3</v>
      </c>
      <c r="B39" s="10" t="s">
        <v>25</v>
      </c>
      <c r="C39" s="11" t="s">
        <v>27</v>
      </c>
      <c r="D39" t="s">
        <v>16</v>
      </c>
      <c r="E39" s="7" t="s">
        <v>36</v>
      </c>
      <c r="F39" t="s">
        <v>17</v>
      </c>
      <c r="G39" t="s">
        <v>57</v>
      </c>
      <c r="H39" s="13" t="s">
        <v>55</v>
      </c>
      <c r="I39" t="s">
        <v>56</v>
      </c>
      <c r="J39" s="8">
        <v>1</v>
      </c>
      <c r="K39" s="8">
        <v>2.7</v>
      </c>
      <c r="L39" s="8">
        <v>2.2999999999999998</v>
      </c>
      <c r="M39" s="8"/>
    </row>
    <row r="40" spans="1:13" x14ac:dyDescent="0.35">
      <c r="A40">
        <v>3</v>
      </c>
      <c r="B40" s="10" t="s">
        <v>25</v>
      </c>
      <c r="C40" s="11" t="s">
        <v>27</v>
      </c>
      <c r="D40" t="s">
        <v>16</v>
      </c>
      <c r="E40" s="7" t="s">
        <v>36</v>
      </c>
      <c r="F40" t="s">
        <v>17</v>
      </c>
      <c r="G40" t="s">
        <v>57</v>
      </c>
      <c r="H40" s="13" t="s">
        <v>55</v>
      </c>
      <c r="I40" t="s">
        <v>56</v>
      </c>
      <c r="J40" s="8">
        <v>1</v>
      </c>
      <c r="K40" s="8">
        <v>3</v>
      </c>
      <c r="L40" s="8">
        <v>2.6</v>
      </c>
      <c r="M40" s="8"/>
    </row>
    <row r="41" spans="1:13" x14ac:dyDescent="0.35">
      <c r="A41">
        <v>3</v>
      </c>
      <c r="B41" s="10" t="s">
        <v>25</v>
      </c>
      <c r="C41" s="11" t="s">
        <v>27</v>
      </c>
      <c r="D41" t="s">
        <v>16</v>
      </c>
      <c r="E41" s="7" t="s">
        <v>36</v>
      </c>
      <c r="F41" t="s">
        <v>17</v>
      </c>
      <c r="G41" t="s">
        <v>57</v>
      </c>
      <c r="H41" s="13" t="s">
        <v>55</v>
      </c>
      <c r="I41" t="s">
        <v>56</v>
      </c>
      <c r="J41" s="8">
        <v>1</v>
      </c>
      <c r="K41" s="8">
        <v>3.1</v>
      </c>
      <c r="L41" s="8">
        <v>2.2999999999999998</v>
      </c>
      <c r="M41" s="8"/>
    </row>
    <row r="42" spans="1:13" x14ac:dyDescent="0.35">
      <c r="A42">
        <v>3</v>
      </c>
      <c r="B42" s="10" t="s">
        <v>25</v>
      </c>
      <c r="C42" s="11" t="s">
        <v>27</v>
      </c>
      <c r="D42" t="s">
        <v>16</v>
      </c>
      <c r="E42" s="7" t="s">
        <v>36</v>
      </c>
      <c r="F42" t="s">
        <v>17</v>
      </c>
      <c r="G42" t="s">
        <v>57</v>
      </c>
      <c r="H42" s="13" t="s">
        <v>55</v>
      </c>
      <c r="I42" t="s">
        <v>56</v>
      </c>
      <c r="J42" s="8">
        <v>1</v>
      </c>
      <c r="K42" s="8">
        <v>3.1</v>
      </c>
      <c r="L42" s="8">
        <v>2.4</v>
      </c>
      <c r="M42" s="8"/>
    </row>
    <row r="43" spans="1:13" x14ac:dyDescent="0.35">
      <c r="A43">
        <v>3</v>
      </c>
      <c r="B43" s="10" t="s">
        <v>25</v>
      </c>
      <c r="C43" s="11" t="s">
        <v>27</v>
      </c>
      <c r="D43" t="s">
        <v>16</v>
      </c>
      <c r="E43" s="7" t="s">
        <v>36</v>
      </c>
      <c r="F43" t="s">
        <v>17</v>
      </c>
      <c r="G43" t="s">
        <v>57</v>
      </c>
      <c r="H43" s="13" t="s">
        <v>55</v>
      </c>
      <c r="I43" t="s">
        <v>56</v>
      </c>
      <c r="J43" s="9">
        <v>1</v>
      </c>
      <c r="K43" s="9">
        <v>2</v>
      </c>
    </row>
    <row r="44" spans="1:13" x14ac:dyDescent="0.35">
      <c r="A44">
        <v>3</v>
      </c>
      <c r="B44" s="10" t="s">
        <v>25</v>
      </c>
      <c r="C44" s="11" t="s">
        <v>27</v>
      </c>
      <c r="D44" t="s">
        <v>16</v>
      </c>
      <c r="E44" s="7" t="s">
        <v>36</v>
      </c>
      <c r="F44" t="s">
        <v>17</v>
      </c>
      <c r="G44" t="s">
        <v>57</v>
      </c>
      <c r="H44" s="13" t="s">
        <v>55</v>
      </c>
      <c r="I44" t="s">
        <v>56</v>
      </c>
      <c r="J44" s="9">
        <v>1</v>
      </c>
      <c r="K44" s="9">
        <v>1.9</v>
      </c>
    </row>
    <row r="45" spans="1:13" x14ac:dyDescent="0.35">
      <c r="A45">
        <v>3</v>
      </c>
      <c r="B45" s="10" t="s">
        <v>25</v>
      </c>
      <c r="C45" s="11" t="s">
        <v>27</v>
      </c>
      <c r="D45" t="s">
        <v>16</v>
      </c>
      <c r="E45" s="7" t="s">
        <v>36</v>
      </c>
      <c r="F45" t="s">
        <v>17</v>
      </c>
      <c r="G45" t="s">
        <v>57</v>
      </c>
      <c r="H45" s="13" t="s">
        <v>55</v>
      </c>
      <c r="I45" t="s">
        <v>56</v>
      </c>
      <c r="J45" s="9">
        <v>1</v>
      </c>
      <c r="K45" s="9">
        <v>2</v>
      </c>
    </row>
    <row r="46" spans="1:13" x14ac:dyDescent="0.35">
      <c r="A46">
        <v>3</v>
      </c>
      <c r="B46" s="10" t="s">
        <v>25</v>
      </c>
      <c r="C46" s="11" t="s">
        <v>27</v>
      </c>
      <c r="D46" t="s">
        <v>16</v>
      </c>
      <c r="E46" s="7" t="s">
        <v>36</v>
      </c>
      <c r="F46" t="s">
        <v>17</v>
      </c>
      <c r="G46" t="s">
        <v>57</v>
      </c>
      <c r="H46" s="13" t="s">
        <v>55</v>
      </c>
      <c r="I46" t="s">
        <v>56</v>
      </c>
      <c r="J46" s="9">
        <v>1</v>
      </c>
      <c r="K46" s="9">
        <v>1.9</v>
      </c>
    </row>
    <row r="47" spans="1:13" x14ac:dyDescent="0.35">
      <c r="A47">
        <v>3</v>
      </c>
      <c r="B47" s="10" t="s">
        <v>25</v>
      </c>
      <c r="C47" s="11" t="s">
        <v>27</v>
      </c>
      <c r="D47" t="s">
        <v>16</v>
      </c>
      <c r="E47" s="7" t="s">
        <v>36</v>
      </c>
      <c r="F47" t="s">
        <v>17</v>
      </c>
      <c r="G47" t="s">
        <v>57</v>
      </c>
      <c r="H47" s="13" t="s">
        <v>55</v>
      </c>
      <c r="I47" t="s">
        <v>56</v>
      </c>
      <c r="J47" s="9">
        <v>1</v>
      </c>
      <c r="K47" s="9">
        <v>2</v>
      </c>
    </row>
    <row r="48" spans="1:13" x14ac:dyDescent="0.35">
      <c r="A48">
        <v>3</v>
      </c>
      <c r="B48" s="10" t="s">
        <v>25</v>
      </c>
      <c r="C48" s="11" t="s">
        <v>27</v>
      </c>
      <c r="D48" t="s">
        <v>16</v>
      </c>
      <c r="E48" s="7" t="s">
        <v>36</v>
      </c>
      <c r="F48" t="s">
        <v>17</v>
      </c>
      <c r="G48" t="s">
        <v>57</v>
      </c>
      <c r="H48" s="13" t="s">
        <v>55</v>
      </c>
      <c r="I48" t="s">
        <v>56</v>
      </c>
      <c r="J48" s="9">
        <v>1</v>
      </c>
      <c r="K48" s="9">
        <v>2</v>
      </c>
    </row>
    <row r="49" spans="1:14" x14ac:dyDescent="0.35">
      <c r="A49">
        <v>3</v>
      </c>
      <c r="B49" s="10" t="s">
        <v>25</v>
      </c>
      <c r="C49" s="11" t="s">
        <v>27</v>
      </c>
      <c r="D49" t="s">
        <v>16</v>
      </c>
      <c r="E49" s="7" t="s">
        <v>36</v>
      </c>
      <c r="F49" t="s">
        <v>17</v>
      </c>
      <c r="G49" t="s">
        <v>57</v>
      </c>
      <c r="H49" s="13" t="s">
        <v>55</v>
      </c>
      <c r="I49" t="s">
        <v>56</v>
      </c>
      <c r="J49" s="9">
        <v>1</v>
      </c>
      <c r="K49" s="9">
        <v>1.9</v>
      </c>
    </row>
    <row r="50" spans="1:14" x14ac:dyDescent="0.35">
      <c r="A50">
        <v>3</v>
      </c>
      <c r="B50" s="10" t="s">
        <v>25</v>
      </c>
      <c r="C50" s="11" t="s">
        <v>27</v>
      </c>
      <c r="D50" t="s">
        <v>16</v>
      </c>
      <c r="E50" s="7" t="s">
        <v>36</v>
      </c>
      <c r="F50" t="s">
        <v>17</v>
      </c>
      <c r="G50" t="s">
        <v>57</v>
      </c>
      <c r="H50" s="13" t="s">
        <v>55</v>
      </c>
      <c r="I50" t="s">
        <v>56</v>
      </c>
      <c r="J50" s="9">
        <v>1</v>
      </c>
      <c r="K50" s="9">
        <v>2</v>
      </c>
    </row>
    <row r="51" spans="1:14" x14ac:dyDescent="0.35">
      <c r="A51">
        <v>3</v>
      </c>
      <c r="B51" s="10" t="s">
        <v>25</v>
      </c>
      <c r="C51" s="11" t="s">
        <v>27</v>
      </c>
      <c r="D51" t="s">
        <v>16</v>
      </c>
      <c r="E51" s="7" t="s">
        <v>36</v>
      </c>
      <c r="F51" t="s">
        <v>17</v>
      </c>
      <c r="G51" t="s">
        <v>57</v>
      </c>
      <c r="H51" s="13" t="s">
        <v>55</v>
      </c>
      <c r="I51" t="s">
        <v>56</v>
      </c>
      <c r="J51" s="9">
        <v>1</v>
      </c>
      <c r="K51" s="9">
        <v>2</v>
      </c>
      <c r="L51" s="9"/>
      <c r="M51" s="9"/>
      <c r="N51" s="9">
        <v>1</v>
      </c>
    </row>
    <row r="52" spans="1:14" x14ac:dyDescent="0.35">
      <c r="A52">
        <v>3</v>
      </c>
      <c r="B52" s="10" t="s">
        <v>25</v>
      </c>
      <c r="C52" s="11" t="s">
        <v>27</v>
      </c>
      <c r="D52" t="s">
        <v>16</v>
      </c>
      <c r="E52" s="7" t="s">
        <v>36</v>
      </c>
      <c r="F52" t="s">
        <v>17</v>
      </c>
      <c r="G52" t="s">
        <v>57</v>
      </c>
      <c r="H52" s="13" t="s">
        <v>55</v>
      </c>
      <c r="I52" t="s">
        <v>56</v>
      </c>
      <c r="J52" s="9">
        <v>1</v>
      </c>
      <c r="K52" s="9">
        <v>2</v>
      </c>
    </row>
    <row r="53" spans="1:14" x14ac:dyDescent="0.35">
      <c r="A53">
        <v>3</v>
      </c>
      <c r="B53" s="10" t="s">
        <v>25</v>
      </c>
      <c r="C53" s="11" t="s">
        <v>27</v>
      </c>
      <c r="D53" t="s">
        <v>16</v>
      </c>
      <c r="E53" s="7" t="s">
        <v>36</v>
      </c>
      <c r="F53" t="s">
        <v>17</v>
      </c>
      <c r="G53" t="s">
        <v>57</v>
      </c>
      <c r="H53" s="13" t="s">
        <v>55</v>
      </c>
      <c r="I53" t="s">
        <v>56</v>
      </c>
      <c r="J53" s="9">
        <v>1</v>
      </c>
      <c r="K53" s="9">
        <v>2</v>
      </c>
    </row>
    <row r="54" spans="1:14" x14ac:dyDescent="0.35">
      <c r="A54">
        <v>3</v>
      </c>
      <c r="B54" s="10" t="s">
        <v>25</v>
      </c>
      <c r="C54" s="11" t="s">
        <v>27</v>
      </c>
      <c r="D54" t="s">
        <v>16</v>
      </c>
      <c r="E54" s="7" t="s">
        <v>36</v>
      </c>
      <c r="F54" t="s">
        <v>17</v>
      </c>
      <c r="G54" t="s">
        <v>57</v>
      </c>
      <c r="H54" s="13" t="s">
        <v>55</v>
      </c>
      <c r="I54" t="s">
        <v>56</v>
      </c>
      <c r="J54" s="9">
        <v>1</v>
      </c>
      <c r="K54" s="9">
        <v>2</v>
      </c>
    </row>
    <row r="55" spans="1:14" x14ac:dyDescent="0.35">
      <c r="A55">
        <v>3</v>
      </c>
      <c r="B55" s="10" t="s">
        <v>25</v>
      </c>
      <c r="C55" s="11" t="s">
        <v>27</v>
      </c>
      <c r="D55" t="s">
        <v>16</v>
      </c>
      <c r="E55" s="7" t="s">
        <v>36</v>
      </c>
      <c r="F55" t="s">
        <v>17</v>
      </c>
      <c r="G55" t="s">
        <v>57</v>
      </c>
      <c r="H55" s="13" t="s">
        <v>55</v>
      </c>
      <c r="I55" t="s">
        <v>56</v>
      </c>
      <c r="J55" s="9">
        <v>1</v>
      </c>
      <c r="K55" s="9">
        <v>2</v>
      </c>
    </row>
    <row r="56" spans="1:14" x14ac:dyDescent="0.35">
      <c r="A56">
        <v>3</v>
      </c>
      <c r="B56" s="10" t="s">
        <v>25</v>
      </c>
      <c r="C56" s="11" t="s">
        <v>27</v>
      </c>
      <c r="D56" t="s">
        <v>16</v>
      </c>
      <c r="E56" s="7" t="s">
        <v>36</v>
      </c>
      <c r="F56" t="s">
        <v>17</v>
      </c>
      <c r="G56" t="s">
        <v>57</v>
      </c>
      <c r="H56" s="13" t="s">
        <v>55</v>
      </c>
      <c r="I56" t="s">
        <v>56</v>
      </c>
      <c r="J56" s="9">
        <v>1</v>
      </c>
      <c r="K56" s="9">
        <v>1.9</v>
      </c>
    </row>
    <row r="57" spans="1:14" x14ac:dyDescent="0.35">
      <c r="A57">
        <v>3</v>
      </c>
      <c r="B57" s="10" t="s">
        <v>25</v>
      </c>
      <c r="C57" s="11" t="s">
        <v>27</v>
      </c>
      <c r="D57" t="s">
        <v>16</v>
      </c>
      <c r="E57" s="7" t="s">
        <v>36</v>
      </c>
      <c r="F57" t="s">
        <v>17</v>
      </c>
      <c r="G57" t="s">
        <v>57</v>
      </c>
      <c r="H57" s="13" t="s">
        <v>55</v>
      </c>
      <c r="I57" t="s">
        <v>56</v>
      </c>
      <c r="J57" s="9">
        <v>1</v>
      </c>
      <c r="K57" s="9">
        <v>2</v>
      </c>
    </row>
    <row r="58" spans="1:14" x14ac:dyDescent="0.35">
      <c r="A58">
        <v>3</v>
      </c>
      <c r="B58" s="10" t="s">
        <v>25</v>
      </c>
      <c r="C58" s="11" t="s">
        <v>27</v>
      </c>
      <c r="D58" t="s">
        <v>16</v>
      </c>
      <c r="E58" s="7" t="s">
        <v>36</v>
      </c>
      <c r="F58" t="s">
        <v>17</v>
      </c>
      <c r="G58" t="s">
        <v>57</v>
      </c>
      <c r="H58" s="13" t="s">
        <v>55</v>
      </c>
      <c r="I58" t="s">
        <v>56</v>
      </c>
      <c r="J58" s="9">
        <v>1</v>
      </c>
      <c r="K58" s="9">
        <v>1.9</v>
      </c>
    </row>
    <row r="59" spans="1:14" x14ac:dyDescent="0.35">
      <c r="A59">
        <v>3</v>
      </c>
      <c r="B59" s="10" t="s">
        <v>25</v>
      </c>
      <c r="C59" s="11" t="s">
        <v>27</v>
      </c>
      <c r="D59" t="s">
        <v>16</v>
      </c>
      <c r="E59" s="7" t="s">
        <v>36</v>
      </c>
      <c r="F59" t="s">
        <v>17</v>
      </c>
      <c r="G59" t="s">
        <v>57</v>
      </c>
      <c r="H59" s="13" t="s">
        <v>55</v>
      </c>
      <c r="I59" t="s">
        <v>56</v>
      </c>
      <c r="J59" s="9">
        <v>1</v>
      </c>
      <c r="K59" s="9">
        <v>2</v>
      </c>
    </row>
    <row r="60" spans="1:14" x14ac:dyDescent="0.35">
      <c r="A60">
        <v>3</v>
      </c>
      <c r="B60" s="10" t="s">
        <v>25</v>
      </c>
      <c r="C60" t="s">
        <v>27</v>
      </c>
      <c r="D60" t="s">
        <v>16</v>
      </c>
      <c r="E60" s="7" t="s">
        <v>36</v>
      </c>
      <c r="F60" t="s">
        <v>17</v>
      </c>
      <c r="G60" t="s">
        <v>57</v>
      </c>
      <c r="H60" s="13" t="s">
        <v>55</v>
      </c>
      <c r="I60" t="s">
        <v>56</v>
      </c>
      <c r="J60" s="9">
        <v>1</v>
      </c>
      <c r="K60" s="9">
        <v>2</v>
      </c>
    </row>
    <row r="61" spans="1:14" x14ac:dyDescent="0.35">
      <c r="A61">
        <v>3</v>
      </c>
      <c r="B61" s="10" t="s">
        <v>25</v>
      </c>
      <c r="C61" t="s">
        <v>27</v>
      </c>
      <c r="D61" t="s">
        <v>16</v>
      </c>
      <c r="E61" s="7" t="s">
        <v>36</v>
      </c>
      <c r="F61" t="s">
        <v>17</v>
      </c>
      <c r="G61" t="s">
        <v>57</v>
      </c>
      <c r="H61" s="13" t="s">
        <v>55</v>
      </c>
      <c r="I61" t="s">
        <v>56</v>
      </c>
      <c r="J61" s="9">
        <v>1</v>
      </c>
      <c r="K61" s="9">
        <v>2</v>
      </c>
    </row>
    <row r="62" spans="1:14" x14ac:dyDescent="0.35">
      <c r="A62">
        <v>3</v>
      </c>
      <c r="B62" s="10" t="s">
        <v>25</v>
      </c>
      <c r="C62" t="s">
        <v>27</v>
      </c>
      <c r="D62" t="s">
        <v>16</v>
      </c>
      <c r="E62" s="7" t="s">
        <v>36</v>
      </c>
      <c r="F62" t="s">
        <v>182</v>
      </c>
      <c r="G62" t="s">
        <v>20</v>
      </c>
      <c r="H62" s="13" t="s">
        <v>80</v>
      </c>
      <c r="I62" t="s">
        <v>40</v>
      </c>
      <c r="J62">
        <v>1</v>
      </c>
      <c r="K62">
        <v>51.5</v>
      </c>
      <c r="N62">
        <v>92</v>
      </c>
    </row>
    <row r="63" spans="1:14" x14ac:dyDescent="0.35">
      <c r="A63">
        <v>3</v>
      </c>
      <c r="B63" s="10" t="s">
        <v>25</v>
      </c>
      <c r="C63" t="s">
        <v>27</v>
      </c>
      <c r="D63" t="s">
        <v>16</v>
      </c>
      <c r="E63" s="7" t="s">
        <v>36</v>
      </c>
      <c r="F63" t="s">
        <v>182</v>
      </c>
      <c r="G63" t="s">
        <v>20</v>
      </c>
      <c r="H63" s="13" t="s">
        <v>80</v>
      </c>
      <c r="I63" t="s">
        <v>40</v>
      </c>
      <c r="J63">
        <v>1</v>
      </c>
      <c r="K63">
        <v>57.4</v>
      </c>
      <c r="N63">
        <v>110</v>
      </c>
    </row>
    <row r="64" spans="1:14" x14ac:dyDescent="0.35">
      <c r="A64">
        <v>3</v>
      </c>
      <c r="B64" s="10" t="s">
        <v>25</v>
      </c>
      <c r="C64" t="s">
        <v>27</v>
      </c>
      <c r="D64" t="s">
        <v>16</v>
      </c>
      <c r="E64" s="7" t="s">
        <v>36</v>
      </c>
      <c r="F64" t="s">
        <v>182</v>
      </c>
      <c r="G64" t="s">
        <v>20</v>
      </c>
      <c r="H64" s="13" t="s">
        <v>80</v>
      </c>
      <c r="I64" t="s">
        <v>40</v>
      </c>
      <c r="J64">
        <v>1</v>
      </c>
      <c r="K64">
        <v>47.3</v>
      </c>
      <c r="N64">
        <v>124</v>
      </c>
    </row>
    <row r="65" spans="1:14" x14ac:dyDescent="0.35">
      <c r="A65">
        <v>3</v>
      </c>
      <c r="B65" s="10" t="s">
        <v>25</v>
      </c>
      <c r="C65" t="s">
        <v>27</v>
      </c>
      <c r="D65" t="s">
        <v>16</v>
      </c>
      <c r="E65" s="7" t="s">
        <v>36</v>
      </c>
      <c r="F65" t="s">
        <v>182</v>
      </c>
      <c r="G65" t="s">
        <v>20</v>
      </c>
      <c r="H65" s="13" t="s">
        <v>80</v>
      </c>
      <c r="I65" t="s">
        <v>40</v>
      </c>
      <c r="J65">
        <v>1</v>
      </c>
      <c r="K65">
        <v>45.5</v>
      </c>
      <c r="N65">
        <v>60</v>
      </c>
    </row>
    <row r="66" spans="1:14" x14ac:dyDescent="0.35">
      <c r="A66">
        <v>3</v>
      </c>
      <c r="B66" s="10" t="s">
        <v>25</v>
      </c>
      <c r="C66" t="s">
        <v>27</v>
      </c>
      <c r="D66" t="s">
        <v>16</v>
      </c>
      <c r="E66" s="7" t="s">
        <v>36</v>
      </c>
      <c r="F66" t="s">
        <v>182</v>
      </c>
      <c r="G66" t="s">
        <v>20</v>
      </c>
      <c r="H66" s="13" t="s">
        <v>80</v>
      </c>
      <c r="I66" t="s">
        <v>40</v>
      </c>
      <c r="J66">
        <v>1</v>
      </c>
      <c r="K66">
        <v>41.1</v>
      </c>
      <c r="N66">
        <v>47</v>
      </c>
    </row>
    <row r="67" spans="1:14" x14ac:dyDescent="0.35">
      <c r="A67">
        <v>3</v>
      </c>
      <c r="B67" s="10" t="s">
        <v>25</v>
      </c>
      <c r="C67" t="s">
        <v>27</v>
      </c>
      <c r="D67" t="s">
        <v>16</v>
      </c>
      <c r="E67" s="7" t="s">
        <v>36</v>
      </c>
      <c r="F67" t="s">
        <v>182</v>
      </c>
      <c r="G67" t="s">
        <v>20</v>
      </c>
      <c r="H67" s="13" t="s">
        <v>80</v>
      </c>
      <c r="I67" t="s">
        <v>40</v>
      </c>
      <c r="J67">
        <v>1</v>
      </c>
      <c r="K67">
        <v>51.7</v>
      </c>
      <c r="N67">
        <v>3</v>
      </c>
    </row>
    <row r="68" spans="1:14" x14ac:dyDescent="0.35">
      <c r="A68">
        <v>3</v>
      </c>
      <c r="B68" s="10" t="s">
        <v>25</v>
      </c>
      <c r="C68" t="s">
        <v>27</v>
      </c>
      <c r="D68" t="s">
        <v>16</v>
      </c>
      <c r="E68" s="7" t="s">
        <v>36</v>
      </c>
      <c r="F68" t="s">
        <v>182</v>
      </c>
      <c r="G68" t="s">
        <v>20</v>
      </c>
      <c r="H68" s="13" t="s">
        <v>80</v>
      </c>
      <c r="I68" t="s">
        <v>40</v>
      </c>
      <c r="J68">
        <v>1</v>
      </c>
      <c r="K68">
        <v>46.2</v>
      </c>
      <c r="N68">
        <v>57</v>
      </c>
    </row>
    <row r="69" spans="1:14" x14ac:dyDescent="0.35">
      <c r="A69">
        <v>3</v>
      </c>
      <c r="B69" s="10" t="s">
        <v>25</v>
      </c>
      <c r="C69" t="s">
        <v>27</v>
      </c>
      <c r="D69" t="s">
        <v>16</v>
      </c>
      <c r="E69" s="7" t="s">
        <v>36</v>
      </c>
      <c r="F69" t="s">
        <v>182</v>
      </c>
      <c r="G69" t="s">
        <v>20</v>
      </c>
      <c r="H69" s="13" t="s">
        <v>80</v>
      </c>
      <c r="I69" t="s">
        <v>40</v>
      </c>
      <c r="J69">
        <v>1</v>
      </c>
      <c r="K69">
        <v>55.8</v>
      </c>
      <c r="N69">
        <v>89</v>
      </c>
    </row>
    <row r="70" spans="1:14" x14ac:dyDescent="0.35">
      <c r="A70">
        <v>3</v>
      </c>
      <c r="B70" s="10" t="s">
        <v>25</v>
      </c>
      <c r="C70" t="s">
        <v>27</v>
      </c>
      <c r="D70" t="s">
        <v>16</v>
      </c>
      <c r="E70" s="7" t="s">
        <v>36</v>
      </c>
      <c r="F70" t="s">
        <v>182</v>
      </c>
      <c r="G70" t="s">
        <v>20</v>
      </c>
      <c r="H70" s="13" t="s">
        <v>80</v>
      </c>
      <c r="I70" t="s">
        <v>40</v>
      </c>
      <c r="J70">
        <v>1</v>
      </c>
      <c r="K70">
        <v>46.4</v>
      </c>
      <c r="N70">
        <v>73</v>
      </c>
    </row>
    <row r="71" spans="1:14" x14ac:dyDescent="0.35">
      <c r="A71">
        <v>3</v>
      </c>
      <c r="B71" s="10" t="s">
        <v>25</v>
      </c>
      <c r="C71" t="s">
        <v>27</v>
      </c>
      <c r="D71" t="s">
        <v>16</v>
      </c>
      <c r="E71" s="7" t="s">
        <v>36</v>
      </c>
      <c r="F71" t="s">
        <v>182</v>
      </c>
      <c r="G71" t="s">
        <v>20</v>
      </c>
      <c r="H71" s="13" t="s">
        <v>80</v>
      </c>
      <c r="I71" t="s">
        <v>40</v>
      </c>
      <c r="J71">
        <v>1</v>
      </c>
      <c r="K71">
        <v>40.4</v>
      </c>
      <c r="N71">
        <v>44</v>
      </c>
    </row>
    <row r="72" spans="1:14" x14ac:dyDescent="0.35">
      <c r="A72">
        <v>1</v>
      </c>
      <c r="B72" s="10" t="s">
        <v>25</v>
      </c>
      <c r="C72" t="s">
        <v>28</v>
      </c>
      <c r="D72" t="s">
        <v>16</v>
      </c>
      <c r="E72" s="7" t="s">
        <v>36</v>
      </c>
      <c r="F72" t="s">
        <v>17</v>
      </c>
      <c r="G72" t="s">
        <v>57</v>
      </c>
      <c r="H72" s="13" t="s">
        <v>55</v>
      </c>
      <c r="I72" t="s">
        <v>56</v>
      </c>
      <c r="J72">
        <v>1</v>
      </c>
      <c r="K72">
        <v>21</v>
      </c>
      <c r="L72">
        <v>17</v>
      </c>
      <c r="N72">
        <v>137</v>
      </c>
    </row>
    <row r="73" spans="1:14" ht="15.5" x14ac:dyDescent="0.35">
      <c r="A73">
        <v>1</v>
      </c>
      <c r="B73" s="10" t="s">
        <v>25</v>
      </c>
      <c r="C73" t="s">
        <v>28</v>
      </c>
      <c r="D73" t="s">
        <v>16</v>
      </c>
      <c r="E73" s="7" t="s">
        <v>36</v>
      </c>
      <c r="F73" t="s">
        <v>21</v>
      </c>
      <c r="G73" t="s">
        <v>41</v>
      </c>
      <c r="H73" s="14" t="s">
        <v>43</v>
      </c>
      <c r="I73" t="s">
        <v>42</v>
      </c>
      <c r="J73">
        <v>1</v>
      </c>
      <c r="K73">
        <v>14</v>
      </c>
      <c r="L73">
        <v>11.5</v>
      </c>
      <c r="N73">
        <v>34</v>
      </c>
    </row>
    <row r="74" spans="1:14" x14ac:dyDescent="0.35">
      <c r="A74">
        <v>1</v>
      </c>
      <c r="B74" s="10" t="s">
        <v>25</v>
      </c>
      <c r="C74" t="s">
        <v>28</v>
      </c>
      <c r="D74" t="s">
        <v>16</v>
      </c>
      <c r="E74" s="7" t="s">
        <v>36</v>
      </c>
      <c r="F74" t="s">
        <v>21</v>
      </c>
      <c r="G74" t="s">
        <v>41</v>
      </c>
      <c r="H74" s="13" t="s">
        <v>43</v>
      </c>
      <c r="I74" t="s">
        <v>42</v>
      </c>
      <c r="J74">
        <v>1</v>
      </c>
      <c r="K74">
        <v>9</v>
      </c>
      <c r="L74">
        <v>7.3</v>
      </c>
      <c r="N74">
        <v>8</v>
      </c>
    </row>
    <row r="75" spans="1:14" x14ac:dyDescent="0.35">
      <c r="A75">
        <v>1</v>
      </c>
      <c r="B75" s="10" t="s">
        <v>25</v>
      </c>
      <c r="C75" t="s">
        <v>28</v>
      </c>
      <c r="D75" t="s">
        <v>16</v>
      </c>
      <c r="E75" s="7" t="s">
        <v>36</v>
      </c>
      <c r="F75" t="s">
        <v>17</v>
      </c>
      <c r="G75" t="s">
        <v>57</v>
      </c>
      <c r="H75" s="13" t="s">
        <v>55</v>
      </c>
      <c r="I75" t="s">
        <v>56</v>
      </c>
      <c r="J75">
        <v>1</v>
      </c>
      <c r="K75">
        <v>7</v>
      </c>
      <c r="L75">
        <v>5.5</v>
      </c>
      <c r="N75">
        <v>2</v>
      </c>
    </row>
    <row r="76" spans="1:14" x14ac:dyDescent="0.35">
      <c r="A76">
        <v>1</v>
      </c>
      <c r="B76" s="10" t="s">
        <v>25</v>
      </c>
      <c r="C76" t="s">
        <v>28</v>
      </c>
      <c r="D76" t="s">
        <v>16</v>
      </c>
      <c r="E76" s="7" t="s">
        <v>36</v>
      </c>
      <c r="F76" t="s">
        <v>17</v>
      </c>
      <c r="G76" t="s">
        <v>57</v>
      </c>
      <c r="H76" s="13" t="s">
        <v>55</v>
      </c>
      <c r="I76" t="s">
        <v>56</v>
      </c>
      <c r="J76">
        <v>1</v>
      </c>
      <c r="K76">
        <v>8.3000000000000007</v>
      </c>
      <c r="L76">
        <v>6.8</v>
      </c>
      <c r="N76">
        <v>6</v>
      </c>
    </row>
    <row r="77" spans="1:14" x14ac:dyDescent="0.35">
      <c r="A77">
        <v>1</v>
      </c>
      <c r="B77" s="10" t="s">
        <v>25</v>
      </c>
      <c r="C77" t="s">
        <v>28</v>
      </c>
      <c r="D77" t="s">
        <v>16</v>
      </c>
      <c r="E77" s="7" t="s">
        <v>36</v>
      </c>
      <c r="F77" t="s">
        <v>17</v>
      </c>
      <c r="G77" t="s">
        <v>57</v>
      </c>
      <c r="H77" s="13" t="s">
        <v>55</v>
      </c>
      <c r="I77" t="s">
        <v>56</v>
      </c>
      <c r="J77">
        <v>1</v>
      </c>
      <c r="K77">
        <v>10</v>
      </c>
      <c r="L77">
        <v>8.5</v>
      </c>
      <c r="N77">
        <v>6</v>
      </c>
    </row>
    <row r="78" spans="1:14" x14ac:dyDescent="0.35">
      <c r="A78">
        <v>1</v>
      </c>
      <c r="B78" s="10" t="s">
        <v>25</v>
      </c>
      <c r="C78" t="s">
        <v>28</v>
      </c>
      <c r="D78" t="s">
        <v>16</v>
      </c>
      <c r="E78" s="7" t="s">
        <v>36</v>
      </c>
      <c r="F78" t="s">
        <v>17</v>
      </c>
      <c r="G78" t="s">
        <v>57</v>
      </c>
      <c r="H78" s="13" t="s">
        <v>55</v>
      </c>
      <c r="I78" t="s">
        <v>56</v>
      </c>
      <c r="J78">
        <v>1</v>
      </c>
      <c r="K78">
        <v>5</v>
      </c>
      <c r="L78">
        <v>3.9</v>
      </c>
      <c r="N78">
        <v>1</v>
      </c>
    </row>
    <row r="79" spans="1:14" x14ac:dyDescent="0.35">
      <c r="A79">
        <v>1</v>
      </c>
      <c r="B79" s="10" t="s">
        <v>25</v>
      </c>
      <c r="C79" t="s">
        <v>28</v>
      </c>
      <c r="D79" t="s">
        <v>16</v>
      </c>
      <c r="E79" s="7" t="s">
        <v>36</v>
      </c>
      <c r="F79" t="s">
        <v>21</v>
      </c>
      <c r="G79" t="s">
        <v>41</v>
      </c>
      <c r="H79" s="13" t="s">
        <v>43</v>
      </c>
      <c r="I79" t="s">
        <v>42</v>
      </c>
      <c r="J79">
        <v>1</v>
      </c>
      <c r="K79">
        <v>5</v>
      </c>
      <c r="L79">
        <v>3.8</v>
      </c>
      <c r="N79">
        <v>1</v>
      </c>
    </row>
    <row r="80" spans="1:14" x14ac:dyDescent="0.35">
      <c r="A80">
        <v>1</v>
      </c>
      <c r="B80" s="10" t="s">
        <v>25</v>
      </c>
      <c r="C80" t="s">
        <v>28</v>
      </c>
      <c r="D80" t="s">
        <v>16</v>
      </c>
      <c r="E80" s="7" t="s">
        <v>36</v>
      </c>
      <c r="F80" t="s">
        <v>22</v>
      </c>
      <c r="G80" t="s">
        <v>65</v>
      </c>
      <c r="H80" s="13" t="s">
        <v>66</v>
      </c>
      <c r="I80" t="s">
        <v>67</v>
      </c>
      <c r="J80">
        <v>1</v>
      </c>
      <c r="K80">
        <v>5</v>
      </c>
      <c r="L80">
        <v>4.0999999999999996</v>
      </c>
      <c r="N80">
        <v>1</v>
      </c>
    </row>
    <row r="81" spans="1:14" x14ac:dyDescent="0.35">
      <c r="A81">
        <v>1</v>
      </c>
      <c r="B81" s="10" t="s">
        <v>25</v>
      </c>
      <c r="C81" t="s">
        <v>28</v>
      </c>
      <c r="D81" t="s">
        <v>16</v>
      </c>
      <c r="E81" s="7" t="s">
        <v>36</v>
      </c>
      <c r="F81" t="s">
        <v>22</v>
      </c>
      <c r="G81" t="s">
        <v>65</v>
      </c>
      <c r="H81" s="13" t="s">
        <v>66</v>
      </c>
      <c r="I81" t="s">
        <v>67</v>
      </c>
      <c r="J81">
        <v>1</v>
      </c>
      <c r="K81">
        <v>5.0999999999999996</v>
      </c>
      <c r="L81">
        <v>4.2</v>
      </c>
      <c r="N81">
        <v>1</v>
      </c>
    </row>
    <row r="82" spans="1:14" x14ac:dyDescent="0.35">
      <c r="A82">
        <v>1</v>
      </c>
      <c r="B82" s="10" t="s">
        <v>25</v>
      </c>
      <c r="C82" t="s">
        <v>28</v>
      </c>
      <c r="D82" t="s">
        <v>16</v>
      </c>
      <c r="E82" s="7" t="s">
        <v>36</v>
      </c>
      <c r="F82" t="s">
        <v>22</v>
      </c>
      <c r="G82" t="s">
        <v>65</v>
      </c>
      <c r="H82" s="13" t="s">
        <v>66</v>
      </c>
      <c r="I82" t="s">
        <v>67</v>
      </c>
      <c r="J82">
        <v>1</v>
      </c>
      <c r="K82">
        <v>3.5</v>
      </c>
      <c r="L82">
        <v>2.8</v>
      </c>
      <c r="N82">
        <v>1</v>
      </c>
    </row>
    <row r="83" spans="1:14" x14ac:dyDescent="0.35">
      <c r="A83">
        <v>1</v>
      </c>
      <c r="B83" s="10" t="s">
        <v>25</v>
      </c>
      <c r="C83" t="s">
        <v>28</v>
      </c>
      <c r="D83" t="s">
        <v>16</v>
      </c>
      <c r="E83" s="7" t="s">
        <v>36</v>
      </c>
      <c r="F83" t="s">
        <v>17</v>
      </c>
      <c r="G83" t="s">
        <v>57</v>
      </c>
      <c r="H83" s="13" t="s">
        <v>55</v>
      </c>
      <c r="I83" t="s">
        <v>56</v>
      </c>
      <c r="J83">
        <v>1</v>
      </c>
      <c r="K83">
        <v>3.6</v>
      </c>
      <c r="L83">
        <v>2.5</v>
      </c>
      <c r="N83">
        <v>1</v>
      </c>
    </row>
    <row r="84" spans="1:14" x14ac:dyDescent="0.35">
      <c r="A84">
        <v>1</v>
      </c>
      <c r="B84" s="10" t="s">
        <v>25</v>
      </c>
      <c r="C84" t="s">
        <v>28</v>
      </c>
      <c r="D84" t="s">
        <v>16</v>
      </c>
      <c r="E84" s="7" t="s">
        <v>36</v>
      </c>
      <c r="F84" t="s">
        <v>69</v>
      </c>
      <c r="G84" t="s">
        <v>180</v>
      </c>
      <c r="H84" s="13" t="s">
        <v>52</v>
      </c>
      <c r="I84" t="s">
        <v>54</v>
      </c>
      <c r="J84">
        <v>1</v>
      </c>
      <c r="K84">
        <v>5.6</v>
      </c>
    </row>
    <row r="85" spans="1:14" x14ac:dyDescent="0.35">
      <c r="A85">
        <v>1</v>
      </c>
      <c r="B85" s="10" t="s">
        <v>25</v>
      </c>
      <c r="C85" t="s">
        <v>28</v>
      </c>
      <c r="D85" t="s">
        <v>16</v>
      </c>
      <c r="E85" s="7" t="s">
        <v>36</v>
      </c>
      <c r="F85" t="s">
        <v>35</v>
      </c>
      <c r="G85" t="s">
        <v>169</v>
      </c>
      <c r="H85" s="13" t="s">
        <v>170</v>
      </c>
      <c r="I85" t="s">
        <v>171</v>
      </c>
      <c r="N85">
        <v>288</v>
      </c>
    </row>
    <row r="86" spans="1:14" x14ac:dyDescent="0.35">
      <c r="A86">
        <v>2</v>
      </c>
      <c r="B86" s="10" t="s">
        <v>25</v>
      </c>
      <c r="C86" t="s">
        <v>28</v>
      </c>
      <c r="D86" t="s">
        <v>16</v>
      </c>
      <c r="E86" s="7" t="s">
        <v>36</v>
      </c>
      <c r="F86" t="s">
        <v>23</v>
      </c>
      <c r="G86" t="s">
        <v>44</v>
      </c>
      <c r="H86" s="15" t="s">
        <v>45</v>
      </c>
      <c r="I86" s="16" t="s">
        <v>46</v>
      </c>
      <c r="J86">
        <v>1</v>
      </c>
      <c r="K86">
        <v>16.600000000000001</v>
      </c>
      <c r="L86">
        <v>13</v>
      </c>
      <c r="N86">
        <v>38</v>
      </c>
    </row>
    <row r="87" spans="1:14" x14ac:dyDescent="0.35">
      <c r="A87">
        <v>2</v>
      </c>
      <c r="B87" s="10" t="s">
        <v>25</v>
      </c>
      <c r="C87" t="s">
        <v>28</v>
      </c>
      <c r="D87" t="s">
        <v>16</v>
      </c>
      <c r="E87" s="7" t="s">
        <v>36</v>
      </c>
      <c r="F87" t="s">
        <v>17</v>
      </c>
      <c r="G87" t="s">
        <v>57</v>
      </c>
      <c r="H87" s="13" t="s">
        <v>55</v>
      </c>
      <c r="I87" t="s">
        <v>56</v>
      </c>
      <c r="J87">
        <v>1</v>
      </c>
      <c r="K87">
        <v>14</v>
      </c>
      <c r="L87">
        <v>11.2</v>
      </c>
      <c r="N87">
        <v>24</v>
      </c>
    </row>
    <row r="88" spans="1:14" x14ac:dyDescent="0.35">
      <c r="A88">
        <v>2</v>
      </c>
      <c r="B88" s="10" t="s">
        <v>25</v>
      </c>
      <c r="C88" t="s">
        <v>28</v>
      </c>
      <c r="D88" t="s">
        <v>16</v>
      </c>
      <c r="E88" s="7" t="s">
        <v>36</v>
      </c>
      <c r="F88" t="s">
        <v>17</v>
      </c>
      <c r="G88" t="s">
        <v>57</v>
      </c>
      <c r="H88" s="13" t="s">
        <v>55</v>
      </c>
      <c r="I88" t="s">
        <v>56</v>
      </c>
      <c r="J88">
        <v>1</v>
      </c>
      <c r="K88">
        <v>6.5</v>
      </c>
      <c r="L88">
        <v>5</v>
      </c>
      <c r="N88">
        <v>2</v>
      </c>
    </row>
    <row r="89" spans="1:14" x14ac:dyDescent="0.35">
      <c r="A89">
        <v>2</v>
      </c>
      <c r="B89" s="10" t="s">
        <v>25</v>
      </c>
      <c r="C89" t="s">
        <v>28</v>
      </c>
      <c r="D89" t="s">
        <v>16</v>
      </c>
      <c r="E89" s="7" t="s">
        <v>36</v>
      </c>
      <c r="F89" t="s">
        <v>17</v>
      </c>
      <c r="G89" t="s">
        <v>57</v>
      </c>
      <c r="H89" s="13" t="s">
        <v>55</v>
      </c>
      <c r="I89" t="s">
        <v>56</v>
      </c>
      <c r="J89">
        <v>10</v>
      </c>
      <c r="K89">
        <v>4.5</v>
      </c>
      <c r="L89">
        <v>3.4</v>
      </c>
      <c r="N89">
        <v>2</v>
      </c>
    </row>
    <row r="90" spans="1:14" x14ac:dyDescent="0.35">
      <c r="A90">
        <v>2</v>
      </c>
      <c r="B90" s="10" t="s">
        <v>25</v>
      </c>
      <c r="C90" t="s">
        <v>28</v>
      </c>
      <c r="D90" t="s">
        <v>16</v>
      </c>
      <c r="E90" s="7" t="s">
        <v>36</v>
      </c>
      <c r="F90" t="s">
        <v>17</v>
      </c>
      <c r="G90" t="s">
        <v>57</v>
      </c>
      <c r="H90" s="13" t="s">
        <v>55</v>
      </c>
      <c r="I90" t="s">
        <v>56</v>
      </c>
      <c r="J90">
        <v>1</v>
      </c>
      <c r="K90">
        <v>3.3</v>
      </c>
      <c r="L90">
        <v>2.5</v>
      </c>
      <c r="N90">
        <v>1</v>
      </c>
    </row>
    <row r="91" spans="1:14" x14ac:dyDescent="0.35">
      <c r="A91">
        <v>2</v>
      </c>
      <c r="B91" s="10" t="s">
        <v>25</v>
      </c>
      <c r="C91" t="s">
        <v>28</v>
      </c>
      <c r="D91" t="s">
        <v>16</v>
      </c>
      <c r="E91" s="7" t="s">
        <v>36</v>
      </c>
      <c r="F91" t="s">
        <v>17</v>
      </c>
      <c r="G91" t="s">
        <v>57</v>
      </c>
      <c r="H91" s="13" t="s">
        <v>55</v>
      </c>
      <c r="I91" t="s">
        <v>56</v>
      </c>
      <c r="J91">
        <v>10</v>
      </c>
      <c r="K91">
        <v>3.1</v>
      </c>
      <c r="L91">
        <v>2.4</v>
      </c>
      <c r="N91">
        <v>2</v>
      </c>
    </row>
    <row r="92" spans="1:14" x14ac:dyDescent="0.35">
      <c r="A92">
        <v>2</v>
      </c>
      <c r="B92" s="10" t="s">
        <v>25</v>
      </c>
      <c r="C92" t="s">
        <v>28</v>
      </c>
      <c r="D92" t="s">
        <v>16</v>
      </c>
      <c r="E92" s="7" t="s">
        <v>36</v>
      </c>
      <c r="F92" t="s">
        <v>17</v>
      </c>
      <c r="G92" t="s">
        <v>57</v>
      </c>
      <c r="H92" s="13" t="s">
        <v>55</v>
      </c>
      <c r="I92" t="s">
        <v>56</v>
      </c>
      <c r="J92">
        <v>1</v>
      </c>
      <c r="K92">
        <v>2.5</v>
      </c>
      <c r="L92">
        <v>2</v>
      </c>
    </row>
    <row r="93" spans="1:14" x14ac:dyDescent="0.35">
      <c r="A93">
        <v>2</v>
      </c>
      <c r="B93" s="10" t="s">
        <v>25</v>
      </c>
      <c r="C93" t="s">
        <v>28</v>
      </c>
      <c r="D93" t="s">
        <v>16</v>
      </c>
      <c r="E93" s="7" t="s">
        <v>36</v>
      </c>
      <c r="F93" t="s">
        <v>17</v>
      </c>
      <c r="G93" t="s">
        <v>57</v>
      </c>
      <c r="H93" s="13" t="s">
        <v>55</v>
      </c>
      <c r="I93" t="s">
        <v>56</v>
      </c>
      <c r="J93">
        <v>1</v>
      </c>
      <c r="K93">
        <v>3.5</v>
      </c>
      <c r="L93">
        <v>2.9</v>
      </c>
    </row>
    <row r="94" spans="1:14" x14ac:dyDescent="0.35">
      <c r="A94">
        <v>2</v>
      </c>
      <c r="B94" s="10" t="s">
        <v>25</v>
      </c>
      <c r="C94" t="s">
        <v>28</v>
      </c>
      <c r="D94" t="s">
        <v>16</v>
      </c>
      <c r="E94" s="7" t="s">
        <v>36</v>
      </c>
      <c r="F94" t="s">
        <v>17</v>
      </c>
      <c r="G94" t="s">
        <v>57</v>
      </c>
      <c r="H94" s="13" t="s">
        <v>55</v>
      </c>
      <c r="I94" t="s">
        <v>56</v>
      </c>
      <c r="J94">
        <v>1</v>
      </c>
      <c r="K94">
        <v>2.2000000000000002</v>
      </c>
      <c r="L94">
        <v>1.7</v>
      </c>
    </row>
    <row r="95" spans="1:14" x14ac:dyDescent="0.35">
      <c r="A95">
        <v>2</v>
      </c>
      <c r="B95" s="10" t="s">
        <v>25</v>
      </c>
      <c r="C95" t="s">
        <v>28</v>
      </c>
      <c r="D95" t="s">
        <v>16</v>
      </c>
      <c r="E95" s="7" t="s">
        <v>36</v>
      </c>
      <c r="F95" t="s">
        <v>17</v>
      </c>
      <c r="G95" t="s">
        <v>57</v>
      </c>
      <c r="H95" s="13" t="s">
        <v>55</v>
      </c>
      <c r="I95" t="s">
        <v>56</v>
      </c>
      <c r="J95">
        <v>3</v>
      </c>
      <c r="K95">
        <v>2.1</v>
      </c>
      <c r="L95">
        <v>1.9</v>
      </c>
      <c r="N95">
        <v>1</v>
      </c>
    </row>
    <row r="96" spans="1:14" x14ac:dyDescent="0.35">
      <c r="A96">
        <v>2</v>
      </c>
      <c r="B96" s="10" t="s">
        <v>25</v>
      </c>
      <c r="C96" t="s">
        <v>28</v>
      </c>
      <c r="D96" t="s">
        <v>16</v>
      </c>
      <c r="E96" s="7" t="s">
        <v>36</v>
      </c>
      <c r="F96" t="s">
        <v>69</v>
      </c>
      <c r="G96" t="s">
        <v>179</v>
      </c>
      <c r="H96" s="13" t="s">
        <v>58</v>
      </c>
      <c r="I96" t="s">
        <v>54</v>
      </c>
      <c r="J96">
        <v>1</v>
      </c>
      <c r="K96">
        <v>5.3</v>
      </c>
    </row>
    <row r="97" spans="1:14" x14ac:dyDescent="0.35">
      <c r="A97">
        <v>2</v>
      </c>
      <c r="B97" s="10" t="s">
        <v>25</v>
      </c>
      <c r="C97" t="s">
        <v>28</v>
      </c>
      <c r="D97" t="s">
        <v>16</v>
      </c>
      <c r="E97" s="7" t="s">
        <v>36</v>
      </c>
      <c r="F97" t="s">
        <v>35</v>
      </c>
      <c r="G97" t="s">
        <v>169</v>
      </c>
      <c r="H97" s="13" t="s">
        <v>170</v>
      </c>
      <c r="I97" t="s">
        <v>171</v>
      </c>
      <c r="J97">
        <v>1</v>
      </c>
      <c r="N97">
        <v>469</v>
      </c>
    </row>
    <row r="98" spans="1:14" x14ac:dyDescent="0.35">
      <c r="A98">
        <v>3</v>
      </c>
      <c r="B98" s="10" t="s">
        <v>25</v>
      </c>
      <c r="C98" t="s">
        <v>27</v>
      </c>
      <c r="D98" t="s">
        <v>16</v>
      </c>
      <c r="E98" s="7" t="s">
        <v>36</v>
      </c>
      <c r="F98" t="s">
        <v>35</v>
      </c>
      <c r="G98" t="s">
        <v>169</v>
      </c>
      <c r="H98" s="13" t="s">
        <v>170</v>
      </c>
      <c r="I98" t="s">
        <v>171</v>
      </c>
      <c r="J98">
        <v>1</v>
      </c>
      <c r="N98">
        <v>311</v>
      </c>
    </row>
    <row r="99" spans="1:14" x14ac:dyDescent="0.35">
      <c r="A99">
        <v>3</v>
      </c>
      <c r="B99" s="10" t="s">
        <v>25</v>
      </c>
      <c r="C99" t="s">
        <v>27</v>
      </c>
      <c r="D99" t="s">
        <v>16</v>
      </c>
      <c r="E99" s="7" t="s">
        <v>36</v>
      </c>
      <c r="F99" t="s">
        <v>34</v>
      </c>
      <c r="G99" t="s">
        <v>47</v>
      </c>
      <c r="H99" s="13" t="s">
        <v>38</v>
      </c>
      <c r="I99" t="s">
        <v>39</v>
      </c>
      <c r="J99">
        <v>1</v>
      </c>
      <c r="N99">
        <v>2</v>
      </c>
    </row>
    <row r="100" spans="1:14" x14ac:dyDescent="0.35">
      <c r="A100">
        <v>3</v>
      </c>
      <c r="B100" s="10" t="s">
        <v>25</v>
      </c>
      <c r="C100" t="s">
        <v>27</v>
      </c>
      <c r="D100" t="s">
        <v>16</v>
      </c>
      <c r="E100" s="7" t="s">
        <v>36</v>
      </c>
      <c r="F100" t="s">
        <v>34</v>
      </c>
      <c r="G100" t="s">
        <v>47</v>
      </c>
      <c r="H100" s="13" t="s">
        <v>38</v>
      </c>
      <c r="I100" t="s">
        <v>39</v>
      </c>
      <c r="J100">
        <v>5</v>
      </c>
      <c r="N100">
        <v>1</v>
      </c>
    </row>
    <row r="101" spans="1:14" x14ac:dyDescent="0.35">
      <c r="A101">
        <v>3</v>
      </c>
      <c r="B101" s="10" t="s">
        <v>25</v>
      </c>
      <c r="C101" t="s">
        <v>27</v>
      </c>
      <c r="D101" t="s">
        <v>16</v>
      </c>
      <c r="E101" s="7" t="s">
        <v>36</v>
      </c>
      <c r="F101" t="s">
        <v>34</v>
      </c>
      <c r="G101" t="s">
        <v>47</v>
      </c>
      <c r="H101" s="13" t="s">
        <v>38</v>
      </c>
      <c r="I101" t="s">
        <v>39</v>
      </c>
      <c r="J101">
        <v>1</v>
      </c>
      <c r="N101">
        <v>6</v>
      </c>
    </row>
    <row r="102" spans="1:14" x14ac:dyDescent="0.35">
      <c r="A102">
        <v>3</v>
      </c>
      <c r="B102" s="10" t="s">
        <v>25</v>
      </c>
      <c r="C102" t="s">
        <v>27</v>
      </c>
      <c r="D102" t="s">
        <v>16</v>
      </c>
      <c r="E102" s="7" t="s">
        <v>36</v>
      </c>
      <c r="F102" t="s">
        <v>17</v>
      </c>
      <c r="G102" t="s">
        <v>57</v>
      </c>
      <c r="H102" s="13" t="s">
        <v>55</v>
      </c>
      <c r="I102" t="s">
        <v>56</v>
      </c>
      <c r="J102">
        <v>4.9000000000000004</v>
      </c>
      <c r="K102">
        <v>3.6</v>
      </c>
    </row>
    <row r="103" spans="1:14" x14ac:dyDescent="0.35">
      <c r="A103">
        <v>3</v>
      </c>
      <c r="B103" s="10" t="s">
        <v>25</v>
      </c>
      <c r="C103" t="s">
        <v>27</v>
      </c>
      <c r="D103" t="s">
        <v>16</v>
      </c>
      <c r="E103" s="7" t="s">
        <v>36</v>
      </c>
      <c r="F103" t="s">
        <v>17</v>
      </c>
      <c r="G103" t="s">
        <v>57</v>
      </c>
      <c r="H103" s="13" t="s">
        <v>55</v>
      </c>
      <c r="I103" t="s">
        <v>56</v>
      </c>
      <c r="J103">
        <v>3</v>
      </c>
      <c r="K103">
        <v>2.4</v>
      </c>
    </row>
    <row r="104" spans="1:14" x14ac:dyDescent="0.35">
      <c r="A104">
        <v>3</v>
      </c>
      <c r="B104" s="10" t="s">
        <v>25</v>
      </c>
      <c r="C104" t="s">
        <v>27</v>
      </c>
      <c r="D104" t="s">
        <v>16</v>
      </c>
      <c r="E104" s="7" t="s">
        <v>36</v>
      </c>
      <c r="F104" t="s">
        <v>17</v>
      </c>
      <c r="G104" t="s">
        <v>57</v>
      </c>
      <c r="H104" s="13" t="s">
        <v>55</v>
      </c>
      <c r="I104" t="s">
        <v>56</v>
      </c>
      <c r="J104">
        <v>5.2</v>
      </c>
      <c r="K104">
        <v>4</v>
      </c>
    </row>
    <row r="105" spans="1:14" x14ac:dyDescent="0.35">
      <c r="A105">
        <v>3</v>
      </c>
      <c r="B105" s="10" t="s">
        <v>25</v>
      </c>
      <c r="C105" t="s">
        <v>27</v>
      </c>
      <c r="D105" t="s">
        <v>16</v>
      </c>
      <c r="E105" s="7" t="s">
        <v>36</v>
      </c>
      <c r="F105" t="s">
        <v>17</v>
      </c>
      <c r="G105" t="s">
        <v>57</v>
      </c>
      <c r="H105" s="13" t="s">
        <v>55</v>
      </c>
      <c r="I105" t="s">
        <v>56</v>
      </c>
      <c r="J105">
        <v>4.8</v>
      </c>
      <c r="K105">
        <v>3.5</v>
      </c>
    </row>
    <row r="106" spans="1:14" x14ac:dyDescent="0.35">
      <c r="A106">
        <v>3</v>
      </c>
      <c r="B106" s="10" t="s">
        <v>25</v>
      </c>
      <c r="C106" t="s">
        <v>27</v>
      </c>
      <c r="D106" t="s">
        <v>16</v>
      </c>
      <c r="E106" s="7" t="s">
        <v>36</v>
      </c>
      <c r="F106" t="s">
        <v>17</v>
      </c>
      <c r="G106" t="s">
        <v>57</v>
      </c>
      <c r="H106" s="13" t="s">
        <v>55</v>
      </c>
      <c r="I106" t="s">
        <v>56</v>
      </c>
      <c r="J106">
        <v>4.3</v>
      </c>
      <c r="K106">
        <v>3.4</v>
      </c>
    </row>
    <row r="107" spans="1:14" x14ac:dyDescent="0.35">
      <c r="A107">
        <v>3</v>
      </c>
      <c r="B107" s="10" t="s">
        <v>25</v>
      </c>
      <c r="C107" t="s">
        <v>27</v>
      </c>
      <c r="D107" t="s">
        <v>16</v>
      </c>
      <c r="E107" s="7" t="s">
        <v>36</v>
      </c>
      <c r="F107" t="s">
        <v>17</v>
      </c>
      <c r="G107" t="s">
        <v>57</v>
      </c>
      <c r="H107" s="13" t="s">
        <v>55</v>
      </c>
      <c r="I107" t="s">
        <v>56</v>
      </c>
      <c r="J107">
        <v>5.7</v>
      </c>
      <c r="K107">
        <v>4.4000000000000004</v>
      </c>
    </row>
    <row r="108" spans="1:14" x14ac:dyDescent="0.35">
      <c r="A108">
        <v>3</v>
      </c>
      <c r="B108" s="10" t="s">
        <v>25</v>
      </c>
      <c r="C108" t="s">
        <v>27</v>
      </c>
      <c r="D108" t="s">
        <v>16</v>
      </c>
      <c r="E108" s="7" t="s">
        <v>36</v>
      </c>
      <c r="F108" t="s">
        <v>17</v>
      </c>
      <c r="G108" t="s">
        <v>57</v>
      </c>
      <c r="H108" s="13" t="s">
        <v>55</v>
      </c>
      <c r="I108" t="s">
        <v>56</v>
      </c>
      <c r="J108">
        <v>4</v>
      </c>
      <c r="K108">
        <v>3.5</v>
      </c>
    </row>
    <row r="109" spans="1:14" x14ac:dyDescent="0.35">
      <c r="A109">
        <v>3</v>
      </c>
      <c r="B109" s="10" t="s">
        <v>25</v>
      </c>
      <c r="C109" t="s">
        <v>27</v>
      </c>
      <c r="D109" t="s">
        <v>16</v>
      </c>
      <c r="E109" s="7" t="s">
        <v>36</v>
      </c>
      <c r="F109" t="s">
        <v>17</v>
      </c>
      <c r="G109" t="s">
        <v>57</v>
      </c>
      <c r="H109" s="13" t="s">
        <v>55</v>
      </c>
      <c r="I109" t="s">
        <v>56</v>
      </c>
      <c r="J109">
        <v>4.8</v>
      </c>
      <c r="K109">
        <v>3.5</v>
      </c>
    </row>
    <row r="110" spans="1:14" x14ac:dyDescent="0.35">
      <c r="A110">
        <v>3</v>
      </c>
      <c r="B110" s="10" t="s">
        <v>25</v>
      </c>
      <c r="C110" t="s">
        <v>27</v>
      </c>
      <c r="D110" t="s">
        <v>16</v>
      </c>
      <c r="E110" s="7" t="s">
        <v>36</v>
      </c>
      <c r="F110" t="s">
        <v>17</v>
      </c>
      <c r="G110" t="s">
        <v>57</v>
      </c>
      <c r="H110" s="13" t="s">
        <v>55</v>
      </c>
      <c r="I110" t="s">
        <v>56</v>
      </c>
      <c r="J110">
        <v>4.4000000000000004</v>
      </c>
      <c r="K110">
        <v>3.4</v>
      </c>
    </row>
    <row r="111" spans="1:14" x14ac:dyDescent="0.35">
      <c r="A111">
        <v>3</v>
      </c>
      <c r="B111" s="10" t="s">
        <v>25</v>
      </c>
      <c r="C111" t="s">
        <v>27</v>
      </c>
      <c r="D111" t="s">
        <v>16</v>
      </c>
      <c r="E111" s="7" t="s">
        <v>36</v>
      </c>
      <c r="F111" t="s">
        <v>17</v>
      </c>
      <c r="G111" t="s">
        <v>57</v>
      </c>
      <c r="H111" s="13" t="s">
        <v>55</v>
      </c>
      <c r="I111" t="s">
        <v>56</v>
      </c>
      <c r="J111">
        <v>3.1</v>
      </c>
      <c r="K111">
        <v>2.5</v>
      </c>
    </row>
    <row r="112" spans="1:14" x14ac:dyDescent="0.35">
      <c r="A112">
        <v>3</v>
      </c>
      <c r="B112" s="10" t="s">
        <v>25</v>
      </c>
      <c r="C112" t="s">
        <v>27</v>
      </c>
      <c r="D112" t="s">
        <v>16</v>
      </c>
      <c r="E112" s="7" t="s">
        <v>36</v>
      </c>
      <c r="F112" t="s">
        <v>17</v>
      </c>
      <c r="G112" t="s">
        <v>57</v>
      </c>
      <c r="H112" s="13" t="s">
        <v>55</v>
      </c>
      <c r="I112" t="s">
        <v>56</v>
      </c>
      <c r="J112">
        <v>4</v>
      </c>
      <c r="K112">
        <v>3.3</v>
      </c>
    </row>
    <row r="113" spans="1:14" x14ac:dyDescent="0.35">
      <c r="A113">
        <v>3</v>
      </c>
      <c r="B113" s="10" t="s">
        <v>25</v>
      </c>
      <c r="C113" t="s">
        <v>27</v>
      </c>
      <c r="D113" t="s">
        <v>16</v>
      </c>
      <c r="E113" s="7" t="s">
        <v>36</v>
      </c>
      <c r="F113" t="s">
        <v>17</v>
      </c>
      <c r="G113" t="s">
        <v>57</v>
      </c>
      <c r="H113" s="13" t="s">
        <v>55</v>
      </c>
      <c r="I113" t="s">
        <v>56</v>
      </c>
      <c r="J113">
        <v>3.6</v>
      </c>
      <c r="K113">
        <v>2.8</v>
      </c>
    </row>
    <row r="114" spans="1:14" x14ac:dyDescent="0.35">
      <c r="A114">
        <v>3</v>
      </c>
      <c r="B114" s="10" t="s">
        <v>25</v>
      </c>
      <c r="C114" t="s">
        <v>27</v>
      </c>
      <c r="D114" t="s">
        <v>16</v>
      </c>
      <c r="E114" s="7" t="s">
        <v>36</v>
      </c>
      <c r="F114" t="s">
        <v>17</v>
      </c>
      <c r="G114" t="s">
        <v>57</v>
      </c>
      <c r="H114" s="13" t="s">
        <v>55</v>
      </c>
      <c r="I114" t="s">
        <v>56</v>
      </c>
      <c r="J114">
        <v>3.5</v>
      </c>
      <c r="K114">
        <v>2.8</v>
      </c>
    </row>
    <row r="115" spans="1:14" x14ac:dyDescent="0.35">
      <c r="A115">
        <v>3</v>
      </c>
      <c r="B115" s="10" t="s">
        <v>25</v>
      </c>
      <c r="C115" t="s">
        <v>27</v>
      </c>
      <c r="D115" t="s">
        <v>16</v>
      </c>
      <c r="E115" s="7" t="s">
        <v>36</v>
      </c>
      <c r="F115" t="s">
        <v>17</v>
      </c>
      <c r="G115" t="s">
        <v>57</v>
      </c>
      <c r="H115" s="13" t="s">
        <v>55</v>
      </c>
      <c r="I115" t="s">
        <v>56</v>
      </c>
      <c r="J115">
        <v>3.4</v>
      </c>
      <c r="K115">
        <v>2.9</v>
      </c>
    </row>
    <row r="116" spans="1:14" x14ac:dyDescent="0.35">
      <c r="A116">
        <v>3</v>
      </c>
      <c r="B116" s="10" t="s">
        <v>25</v>
      </c>
      <c r="C116" t="s">
        <v>27</v>
      </c>
      <c r="D116" t="s">
        <v>16</v>
      </c>
      <c r="E116" s="7" t="s">
        <v>36</v>
      </c>
      <c r="F116" t="s">
        <v>17</v>
      </c>
      <c r="G116" t="s">
        <v>57</v>
      </c>
      <c r="H116" s="13" t="s">
        <v>55</v>
      </c>
      <c r="I116" t="s">
        <v>56</v>
      </c>
      <c r="J116">
        <v>3.6</v>
      </c>
      <c r="K116">
        <v>2.9</v>
      </c>
    </row>
    <row r="117" spans="1:14" x14ac:dyDescent="0.35">
      <c r="A117">
        <v>3</v>
      </c>
      <c r="B117" s="10" t="s">
        <v>25</v>
      </c>
      <c r="C117" t="s">
        <v>27</v>
      </c>
      <c r="D117" t="s">
        <v>16</v>
      </c>
      <c r="E117" s="7" t="s">
        <v>36</v>
      </c>
      <c r="F117" t="s">
        <v>17</v>
      </c>
      <c r="G117" t="s">
        <v>57</v>
      </c>
      <c r="H117" s="13" t="s">
        <v>55</v>
      </c>
      <c r="I117" t="s">
        <v>56</v>
      </c>
      <c r="J117">
        <v>3.4</v>
      </c>
      <c r="K117">
        <v>2.8</v>
      </c>
    </row>
    <row r="118" spans="1:14" x14ac:dyDescent="0.35">
      <c r="A118">
        <v>3</v>
      </c>
      <c r="B118" s="10" t="s">
        <v>25</v>
      </c>
      <c r="C118" t="s">
        <v>27</v>
      </c>
      <c r="D118" t="s">
        <v>16</v>
      </c>
      <c r="E118" s="7" t="s">
        <v>36</v>
      </c>
      <c r="F118" t="s">
        <v>17</v>
      </c>
      <c r="G118" t="s">
        <v>57</v>
      </c>
      <c r="H118" s="13" t="s">
        <v>55</v>
      </c>
      <c r="I118" t="s">
        <v>56</v>
      </c>
      <c r="J118">
        <v>3.1</v>
      </c>
      <c r="K118">
        <v>2.4</v>
      </c>
    </row>
    <row r="119" spans="1:14" x14ac:dyDescent="0.35">
      <c r="A119">
        <v>3</v>
      </c>
      <c r="B119" s="10" t="s">
        <v>25</v>
      </c>
      <c r="C119" t="s">
        <v>27</v>
      </c>
      <c r="D119" t="s">
        <v>16</v>
      </c>
      <c r="E119" s="7" t="s">
        <v>36</v>
      </c>
      <c r="F119" t="s">
        <v>17</v>
      </c>
      <c r="G119" t="s">
        <v>57</v>
      </c>
      <c r="H119" s="13" t="s">
        <v>55</v>
      </c>
      <c r="I119" t="s">
        <v>56</v>
      </c>
      <c r="J119">
        <v>3.8</v>
      </c>
      <c r="K119">
        <v>2.2999999999999998</v>
      </c>
    </row>
    <row r="120" spans="1:14" x14ac:dyDescent="0.35">
      <c r="A120">
        <v>3</v>
      </c>
      <c r="B120" s="10" t="s">
        <v>25</v>
      </c>
      <c r="C120" t="s">
        <v>27</v>
      </c>
      <c r="D120" t="s">
        <v>16</v>
      </c>
      <c r="E120" s="7" t="s">
        <v>36</v>
      </c>
      <c r="F120" t="s">
        <v>17</v>
      </c>
      <c r="G120" t="s">
        <v>57</v>
      </c>
      <c r="H120" s="13" t="s">
        <v>55</v>
      </c>
      <c r="I120" t="s">
        <v>56</v>
      </c>
      <c r="J120">
        <v>3.9</v>
      </c>
      <c r="K120">
        <v>3.1</v>
      </c>
    </row>
    <row r="121" spans="1:14" x14ac:dyDescent="0.35">
      <c r="A121">
        <v>3</v>
      </c>
      <c r="B121" s="10" t="s">
        <v>25</v>
      </c>
      <c r="C121" t="s">
        <v>27</v>
      </c>
      <c r="D121" t="s">
        <v>16</v>
      </c>
      <c r="E121" s="7" t="s">
        <v>36</v>
      </c>
      <c r="F121" t="s">
        <v>17</v>
      </c>
      <c r="G121" t="s">
        <v>57</v>
      </c>
      <c r="H121" s="13" t="s">
        <v>55</v>
      </c>
      <c r="I121" t="s">
        <v>56</v>
      </c>
      <c r="J121">
        <v>3.4</v>
      </c>
      <c r="K121">
        <v>2.8</v>
      </c>
    </row>
    <row r="122" spans="1:14" x14ac:dyDescent="0.35">
      <c r="A122">
        <v>3</v>
      </c>
      <c r="B122" s="10" t="s">
        <v>25</v>
      </c>
      <c r="C122" t="s">
        <v>27</v>
      </c>
      <c r="D122" t="s">
        <v>16</v>
      </c>
      <c r="E122" s="7" t="s">
        <v>36</v>
      </c>
      <c r="F122" t="s">
        <v>17</v>
      </c>
      <c r="G122" t="s">
        <v>57</v>
      </c>
      <c r="H122" s="13" t="s">
        <v>55</v>
      </c>
      <c r="I122" t="s">
        <v>56</v>
      </c>
      <c r="J122">
        <v>7</v>
      </c>
      <c r="K122">
        <v>6.5</v>
      </c>
      <c r="L122">
        <v>3</v>
      </c>
    </row>
    <row r="123" spans="1:14" x14ac:dyDescent="0.35">
      <c r="A123">
        <v>3</v>
      </c>
      <c r="B123" s="10" t="s">
        <v>25</v>
      </c>
      <c r="C123" t="s">
        <v>27</v>
      </c>
      <c r="D123" t="s">
        <v>16</v>
      </c>
      <c r="E123" s="7" t="s">
        <v>36</v>
      </c>
      <c r="F123" t="s">
        <v>17</v>
      </c>
      <c r="G123" t="s">
        <v>57</v>
      </c>
      <c r="H123" s="13" t="s">
        <v>55</v>
      </c>
      <c r="I123" t="s">
        <v>56</v>
      </c>
      <c r="J123">
        <v>7.6</v>
      </c>
      <c r="K123">
        <v>5.5</v>
      </c>
      <c r="L123">
        <v>2</v>
      </c>
    </row>
    <row r="124" spans="1:14" x14ac:dyDescent="0.35">
      <c r="A124">
        <v>3</v>
      </c>
      <c r="B124" s="10" t="s">
        <v>25</v>
      </c>
      <c r="C124" t="s">
        <v>27</v>
      </c>
      <c r="D124" t="s">
        <v>16</v>
      </c>
      <c r="E124" s="7" t="s">
        <v>36</v>
      </c>
      <c r="F124" t="s">
        <v>17</v>
      </c>
      <c r="G124" t="s">
        <v>57</v>
      </c>
      <c r="H124" s="13" t="s">
        <v>55</v>
      </c>
      <c r="I124" t="s">
        <v>56</v>
      </c>
      <c r="J124">
        <v>6.4</v>
      </c>
      <c r="K124">
        <v>4.9000000000000004</v>
      </c>
      <c r="L124">
        <v>1</v>
      </c>
    </row>
    <row r="125" spans="1:14" x14ac:dyDescent="0.35">
      <c r="A125">
        <v>3</v>
      </c>
      <c r="B125" s="10" t="s">
        <v>25</v>
      </c>
      <c r="C125" t="s">
        <v>27</v>
      </c>
      <c r="D125" t="s">
        <v>16</v>
      </c>
      <c r="E125" s="7" t="s">
        <v>36</v>
      </c>
      <c r="F125" t="s">
        <v>17</v>
      </c>
      <c r="G125" t="s">
        <v>57</v>
      </c>
      <c r="H125" s="13" t="s">
        <v>55</v>
      </c>
      <c r="I125" t="s">
        <v>56</v>
      </c>
      <c r="J125">
        <v>20</v>
      </c>
      <c r="K125">
        <v>15.6</v>
      </c>
      <c r="L125">
        <v>61</v>
      </c>
    </row>
    <row r="126" spans="1:14" x14ac:dyDescent="0.35">
      <c r="A126">
        <v>3</v>
      </c>
      <c r="B126" s="10" t="s">
        <v>25</v>
      </c>
      <c r="C126" t="s">
        <v>27</v>
      </c>
      <c r="D126" t="s">
        <v>16</v>
      </c>
      <c r="E126" s="7" t="s">
        <v>36</v>
      </c>
      <c r="F126" t="s">
        <v>69</v>
      </c>
      <c r="G126" t="s">
        <v>179</v>
      </c>
      <c r="H126" s="13" t="s">
        <v>58</v>
      </c>
      <c r="I126" t="s">
        <v>54</v>
      </c>
      <c r="J126">
        <v>1</v>
      </c>
      <c r="K126">
        <v>5.7</v>
      </c>
    </row>
    <row r="127" spans="1:14" x14ac:dyDescent="0.35">
      <c r="A127">
        <v>3</v>
      </c>
      <c r="B127" s="10" t="s">
        <v>25</v>
      </c>
      <c r="C127" t="s">
        <v>27</v>
      </c>
      <c r="D127" t="s">
        <v>16</v>
      </c>
      <c r="E127" s="7" t="s">
        <v>36</v>
      </c>
      <c r="F127" t="s">
        <v>182</v>
      </c>
      <c r="G127" t="s">
        <v>20</v>
      </c>
      <c r="H127" s="13" t="s">
        <v>80</v>
      </c>
      <c r="I127" t="s">
        <v>40</v>
      </c>
      <c r="J127">
        <v>1</v>
      </c>
      <c r="K127">
        <v>49.5</v>
      </c>
      <c r="N127">
        <v>8</v>
      </c>
    </row>
    <row r="128" spans="1:14" x14ac:dyDescent="0.35">
      <c r="A128">
        <v>3</v>
      </c>
      <c r="B128" s="10" t="s">
        <v>25</v>
      </c>
      <c r="C128" t="s">
        <v>27</v>
      </c>
      <c r="D128" t="s">
        <v>16</v>
      </c>
      <c r="E128" s="7" t="s">
        <v>36</v>
      </c>
      <c r="F128" t="s">
        <v>182</v>
      </c>
      <c r="G128" t="s">
        <v>20</v>
      </c>
      <c r="H128" s="13" t="s">
        <v>80</v>
      </c>
      <c r="I128" t="s">
        <v>40</v>
      </c>
      <c r="J128">
        <v>1</v>
      </c>
      <c r="K128">
        <v>40.700000000000003</v>
      </c>
      <c r="N128">
        <v>52</v>
      </c>
    </row>
    <row r="129" spans="1:14" x14ac:dyDescent="0.35">
      <c r="A129">
        <v>3</v>
      </c>
      <c r="B129" s="10" t="s">
        <v>25</v>
      </c>
      <c r="C129" t="s">
        <v>27</v>
      </c>
      <c r="D129" t="s">
        <v>16</v>
      </c>
      <c r="E129" s="7" t="s">
        <v>36</v>
      </c>
      <c r="F129" t="s">
        <v>182</v>
      </c>
      <c r="G129" t="s">
        <v>20</v>
      </c>
      <c r="H129" s="13" t="s">
        <v>80</v>
      </c>
      <c r="I129" t="s">
        <v>40</v>
      </c>
      <c r="J129">
        <v>1</v>
      </c>
      <c r="K129">
        <v>50.1</v>
      </c>
      <c r="N129">
        <v>80</v>
      </c>
    </row>
    <row r="130" spans="1:14" x14ac:dyDescent="0.35">
      <c r="A130">
        <v>3</v>
      </c>
      <c r="B130" s="10" t="s">
        <v>25</v>
      </c>
      <c r="C130" t="s">
        <v>27</v>
      </c>
      <c r="D130" t="s">
        <v>16</v>
      </c>
      <c r="E130" s="7" t="s">
        <v>36</v>
      </c>
      <c r="F130" t="s">
        <v>182</v>
      </c>
      <c r="G130" t="s">
        <v>20</v>
      </c>
      <c r="H130" s="13" t="s">
        <v>80</v>
      </c>
      <c r="I130" t="s">
        <v>40</v>
      </c>
      <c r="J130">
        <v>1</v>
      </c>
      <c r="K130">
        <v>41.5</v>
      </c>
      <c r="N130">
        <v>48</v>
      </c>
    </row>
    <row r="131" spans="1:14" x14ac:dyDescent="0.35">
      <c r="A131">
        <v>3</v>
      </c>
      <c r="B131" s="10" t="s">
        <v>25</v>
      </c>
      <c r="C131" t="s">
        <v>27</v>
      </c>
      <c r="D131" t="s">
        <v>16</v>
      </c>
      <c r="E131" s="7" t="s">
        <v>36</v>
      </c>
      <c r="F131" t="s">
        <v>182</v>
      </c>
      <c r="G131" t="s">
        <v>20</v>
      </c>
      <c r="H131" s="13" t="s">
        <v>80</v>
      </c>
      <c r="I131" t="s">
        <v>40</v>
      </c>
      <c r="J131">
        <v>1</v>
      </c>
      <c r="K131">
        <v>43.4</v>
      </c>
      <c r="N131">
        <v>51</v>
      </c>
    </row>
    <row r="132" spans="1:14" x14ac:dyDescent="0.35">
      <c r="A132">
        <v>4</v>
      </c>
      <c r="B132" s="10" t="s">
        <v>25</v>
      </c>
      <c r="C132" t="s">
        <v>28</v>
      </c>
      <c r="D132" t="s">
        <v>16</v>
      </c>
      <c r="E132" s="7" t="s">
        <v>36</v>
      </c>
      <c r="F132" t="s">
        <v>35</v>
      </c>
      <c r="G132" t="s">
        <v>169</v>
      </c>
      <c r="H132" s="13" t="s">
        <v>170</v>
      </c>
      <c r="I132" t="s">
        <v>171</v>
      </c>
      <c r="J132">
        <v>1</v>
      </c>
      <c r="N132">
        <v>381</v>
      </c>
    </row>
    <row r="133" spans="1:14" x14ac:dyDescent="0.35">
      <c r="A133">
        <v>4</v>
      </c>
      <c r="B133" s="10" t="s">
        <v>25</v>
      </c>
      <c r="C133" t="s">
        <v>28</v>
      </c>
      <c r="D133" t="s">
        <v>16</v>
      </c>
      <c r="E133" s="7" t="s">
        <v>36</v>
      </c>
      <c r="F133" t="s">
        <v>17</v>
      </c>
      <c r="G133" t="s">
        <v>57</v>
      </c>
      <c r="H133" s="13" t="s">
        <v>55</v>
      </c>
      <c r="I133" t="s">
        <v>56</v>
      </c>
      <c r="J133" s="8">
        <v>1</v>
      </c>
      <c r="K133" s="8">
        <v>3.9</v>
      </c>
      <c r="L133" s="8">
        <v>3.2</v>
      </c>
      <c r="M133" s="8"/>
    </row>
    <row r="134" spans="1:14" x14ac:dyDescent="0.35">
      <c r="A134">
        <v>4</v>
      </c>
      <c r="B134" s="10" t="s">
        <v>25</v>
      </c>
      <c r="C134" t="s">
        <v>28</v>
      </c>
      <c r="D134" t="s">
        <v>16</v>
      </c>
      <c r="E134" s="7" t="s">
        <v>36</v>
      </c>
      <c r="F134" t="s">
        <v>17</v>
      </c>
      <c r="G134" t="s">
        <v>57</v>
      </c>
      <c r="H134" s="13" t="s">
        <v>55</v>
      </c>
      <c r="I134" t="s">
        <v>56</v>
      </c>
      <c r="J134" s="8">
        <v>1</v>
      </c>
      <c r="K134" s="8">
        <v>3.6</v>
      </c>
      <c r="L134" s="8">
        <v>3</v>
      </c>
      <c r="M134" s="8"/>
    </row>
    <row r="135" spans="1:14" x14ac:dyDescent="0.35">
      <c r="A135">
        <v>4</v>
      </c>
      <c r="B135" s="10" t="s">
        <v>25</v>
      </c>
      <c r="C135" t="s">
        <v>28</v>
      </c>
      <c r="D135" t="s">
        <v>16</v>
      </c>
      <c r="E135" s="7" t="s">
        <v>36</v>
      </c>
      <c r="F135" t="s">
        <v>17</v>
      </c>
      <c r="G135" t="s">
        <v>57</v>
      </c>
      <c r="H135" s="13" t="s">
        <v>55</v>
      </c>
      <c r="I135" t="s">
        <v>56</v>
      </c>
      <c r="J135" s="8">
        <v>1</v>
      </c>
      <c r="K135" s="8">
        <v>3.8</v>
      </c>
      <c r="L135" s="8">
        <v>2.9</v>
      </c>
      <c r="M135" s="8"/>
    </row>
    <row r="136" spans="1:14" x14ac:dyDescent="0.35">
      <c r="A136">
        <v>4</v>
      </c>
      <c r="B136" s="10" t="s">
        <v>25</v>
      </c>
      <c r="C136" t="s">
        <v>28</v>
      </c>
      <c r="D136" t="s">
        <v>16</v>
      </c>
      <c r="E136" s="7" t="s">
        <v>36</v>
      </c>
      <c r="F136" t="s">
        <v>17</v>
      </c>
      <c r="G136" t="s">
        <v>57</v>
      </c>
      <c r="H136" s="13" t="s">
        <v>55</v>
      </c>
      <c r="I136" t="s">
        <v>56</v>
      </c>
      <c r="J136" s="8">
        <v>1</v>
      </c>
      <c r="K136" s="8">
        <v>3.5</v>
      </c>
      <c r="L136" s="8">
        <v>3</v>
      </c>
      <c r="M136" s="8"/>
    </row>
    <row r="137" spans="1:14" x14ac:dyDescent="0.35">
      <c r="A137">
        <v>4</v>
      </c>
      <c r="B137" s="10" t="s">
        <v>25</v>
      </c>
      <c r="C137" t="s">
        <v>28</v>
      </c>
      <c r="D137" t="s">
        <v>16</v>
      </c>
      <c r="E137" s="7" t="s">
        <v>36</v>
      </c>
      <c r="F137" t="s">
        <v>17</v>
      </c>
      <c r="G137" t="s">
        <v>57</v>
      </c>
      <c r="H137" s="13" t="s">
        <v>55</v>
      </c>
      <c r="I137" t="s">
        <v>56</v>
      </c>
      <c r="J137" s="8">
        <v>1</v>
      </c>
      <c r="K137" s="8">
        <v>3.7</v>
      </c>
      <c r="L137" s="8">
        <v>3</v>
      </c>
      <c r="M137" s="8"/>
    </row>
    <row r="138" spans="1:14" x14ac:dyDescent="0.35">
      <c r="A138">
        <v>4</v>
      </c>
      <c r="B138" s="10" t="s">
        <v>25</v>
      </c>
      <c r="C138" t="s">
        <v>28</v>
      </c>
      <c r="D138" t="s">
        <v>16</v>
      </c>
      <c r="E138" s="7" t="s">
        <v>36</v>
      </c>
      <c r="F138" t="s">
        <v>17</v>
      </c>
      <c r="G138" t="s">
        <v>57</v>
      </c>
      <c r="H138" s="13" t="s">
        <v>55</v>
      </c>
      <c r="I138" t="s">
        <v>56</v>
      </c>
      <c r="J138" s="8">
        <v>1</v>
      </c>
      <c r="K138" s="8">
        <v>4.5</v>
      </c>
      <c r="L138" s="8">
        <v>2.9</v>
      </c>
      <c r="M138" s="8"/>
    </row>
    <row r="139" spans="1:14" x14ac:dyDescent="0.35">
      <c r="A139">
        <v>4</v>
      </c>
      <c r="B139" s="10" t="s">
        <v>25</v>
      </c>
      <c r="C139" t="s">
        <v>28</v>
      </c>
      <c r="D139" t="s">
        <v>16</v>
      </c>
      <c r="E139" s="7" t="s">
        <v>36</v>
      </c>
      <c r="F139" t="s">
        <v>17</v>
      </c>
      <c r="G139" t="s">
        <v>57</v>
      </c>
      <c r="H139" s="13" t="s">
        <v>55</v>
      </c>
      <c r="I139" t="s">
        <v>56</v>
      </c>
      <c r="J139" s="8">
        <v>1</v>
      </c>
      <c r="K139" s="8">
        <v>3.4</v>
      </c>
      <c r="L139" s="8">
        <v>2.7</v>
      </c>
      <c r="M139" s="8"/>
    </row>
    <row r="140" spans="1:14" x14ac:dyDescent="0.35">
      <c r="A140">
        <v>4</v>
      </c>
      <c r="B140" s="10" t="s">
        <v>25</v>
      </c>
      <c r="C140" t="s">
        <v>28</v>
      </c>
      <c r="D140" t="s">
        <v>16</v>
      </c>
      <c r="E140" s="7" t="s">
        <v>36</v>
      </c>
      <c r="F140" t="s">
        <v>17</v>
      </c>
      <c r="G140" t="s">
        <v>57</v>
      </c>
      <c r="H140" s="13" t="s">
        <v>55</v>
      </c>
      <c r="I140" t="s">
        <v>56</v>
      </c>
      <c r="J140" s="8">
        <v>1</v>
      </c>
      <c r="K140" s="8">
        <v>3.3</v>
      </c>
      <c r="L140" s="8">
        <v>2.7</v>
      </c>
      <c r="M140" s="8"/>
      <c r="N140" s="8">
        <v>8</v>
      </c>
    </row>
    <row r="141" spans="1:14" x14ac:dyDescent="0.35">
      <c r="A141">
        <v>4</v>
      </c>
      <c r="B141" s="10" t="s">
        <v>25</v>
      </c>
      <c r="C141" t="s">
        <v>28</v>
      </c>
      <c r="D141" t="s">
        <v>16</v>
      </c>
      <c r="E141" s="7" t="s">
        <v>36</v>
      </c>
      <c r="F141" t="s">
        <v>17</v>
      </c>
      <c r="G141" t="s">
        <v>57</v>
      </c>
      <c r="H141" s="13" t="s">
        <v>55</v>
      </c>
      <c r="I141" t="s">
        <v>56</v>
      </c>
      <c r="J141" s="8">
        <v>1</v>
      </c>
      <c r="K141" s="8">
        <v>3.3</v>
      </c>
      <c r="L141" s="8">
        <v>2.8</v>
      </c>
      <c r="M141" s="8"/>
    </row>
    <row r="142" spans="1:14" x14ac:dyDescent="0.35">
      <c r="A142">
        <v>4</v>
      </c>
      <c r="B142" s="10" t="s">
        <v>25</v>
      </c>
      <c r="C142" t="s">
        <v>28</v>
      </c>
      <c r="D142" t="s">
        <v>16</v>
      </c>
      <c r="E142" s="7" t="s">
        <v>36</v>
      </c>
      <c r="F142" t="s">
        <v>17</v>
      </c>
      <c r="G142" t="s">
        <v>57</v>
      </c>
      <c r="H142" s="13" t="s">
        <v>55</v>
      </c>
      <c r="I142" t="s">
        <v>56</v>
      </c>
      <c r="J142" s="8">
        <v>1</v>
      </c>
      <c r="K142" s="8">
        <v>3.4</v>
      </c>
      <c r="L142" s="8">
        <v>2.9</v>
      </c>
      <c r="M142" s="8"/>
    </row>
    <row r="143" spans="1:14" x14ac:dyDescent="0.35">
      <c r="A143">
        <v>4</v>
      </c>
      <c r="B143" s="10" t="s">
        <v>25</v>
      </c>
      <c r="C143" t="s">
        <v>28</v>
      </c>
      <c r="D143" t="s">
        <v>16</v>
      </c>
      <c r="E143" s="7" t="s">
        <v>36</v>
      </c>
      <c r="F143" t="s">
        <v>17</v>
      </c>
      <c r="G143" t="s">
        <v>57</v>
      </c>
      <c r="H143" s="13" t="s">
        <v>55</v>
      </c>
      <c r="I143" t="s">
        <v>56</v>
      </c>
      <c r="J143" s="8">
        <v>1</v>
      </c>
      <c r="K143" s="8">
        <v>3.5</v>
      </c>
      <c r="L143" s="8">
        <v>3.3</v>
      </c>
      <c r="M143" s="8"/>
    </row>
    <row r="144" spans="1:14" x14ac:dyDescent="0.35">
      <c r="A144">
        <v>4</v>
      </c>
      <c r="B144" s="10" t="s">
        <v>25</v>
      </c>
      <c r="C144" t="s">
        <v>28</v>
      </c>
      <c r="D144" t="s">
        <v>16</v>
      </c>
      <c r="E144" s="7" t="s">
        <v>36</v>
      </c>
      <c r="F144" t="s">
        <v>17</v>
      </c>
      <c r="G144" t="s">
        <v>57</v>
      </c>
      <c r="H144" s="13" t="s">
        <v>55</v>
      </c>
      <c r="I144" t="s">
        <v>56</v>
      </c>
      <c r="J144" s="8">
        <v>1</v>
      </c>
      <c r="K144" s="8">
        <v>4.4000000000000004</v>
      </c>
      <c r="L144" s="8">
        <v>3</v>
      </c>
      <c r="M144" s="8"/>
    </row>
    <row r="145" spans="1:14" x14ac:dyDescent="0.35">
      <c r="A145">
        <v>4</v>
      </c>
      <c r="B145" s="10" t="s">
        <v>25</v>
      </c>
      <c r="C145" t="s">
        <v>28</v>
      </c>
      <c r="D145" t="s">
        <v>16</v>
      </c>
      <c r="E145" s="7" t="s">
        <v>36</v>
      </c>
      <c r="F145" t="s">
        <v>17</v>
      </c>
      <c r="G145" t="s">
        <v>57</v>
      </c>
      <c r="H145" s="13" t="s">
        <v>55</v>
      </c>
      <c r="I145" t="s">
        <v>56</v>
      </c>
      <c r="J145" s="8">
        <v>1</v>
      </c>
      <c r="K145" s="8">
        <v>3.6</v>
      </c>
      <c r="L145" s="8">
        <v>3</v>
      </c>
      <c r="M145" s="8"/>
    </row>
    <row r="146" spans="1:14" x14ac:dyDescent="0.35">
      <c r="A146">
        <v>4</v>
      </c>
      <c r="B146" s="10" t="s">
        <v>25</v>
      </c>
      <c r="C146" t="s">
        <v>28</v>
      </c>
      <c r="D146" t="s">
        <v>16</v>
      </c>
      <c r="E146" s="7" t="s">
        <v>36</v>
      </c>
      <c r="F146" t="s">
        <v>17</v>
      </c>
      <c r="G146" t="s">
        <v>57</v>
      </c>
      <c r="H146" s="13" t="s">
        <v>55</v>
      </c>
      <c r="I146" t="s">
        <v>56</v>
      </c>
      <c r="J146" s="8">
        <v>1</v>
      </c>
      <c r="K146" s="8">
        <v>3.6</v>
      </c>
      <c r="L146" s="8">
        <v>2.5</v>
      </c>
      <c r="M146" s="8"/>
    </row>
    <row r="147" spans="1:14" x14ac:dyDescent="0.35">
      <c r="A147">
        <v>4</v>
      </c>
      <c r="B147" s="10" t="s">
        <v>25</v>
      </c>
      <c r="C147" t="s">
        <v>28</v>
      </c>
      <c r="D147" t="s">
        <v>16</v>
      </c>
      <c r="E147" s="7" t="s">
        <v>36</v>
      </c>
      <c r="F147" t="s">
        <v>17</v>
      </c>
      <c r="G147" t="s">
        <v>57</v>
      </c>
      <c r="H147" s="13" t="s">
        <v>55</v>
      </c>
      <c r="I147" t="s">
        <v>56</v>
      </c>
      <c r="J147" s="8">
        <v>1</v>
      </c>
      <c r="K147" s="8">
        <v>3</v>
      </c>
      <c r="L147" s="8">
        <v>2.6</v>
      </c>
      <c r="M147" s="8"/>
    </row>
    <row r="148" spans="1:14" x14ac:dyDescent="0.35">
      <c r="A148">
        <v>4</v>
      </c>
      <c r="B148" s="10" t="s">
        <v>25</v>
      </c>
      <c r="C148" t="s">
        <v>28</v>
      </c>
      <c r="D148" t="s">
        <v>16</v>
      </c>
      <c r="E148" s="7" t="s">
        <v>36</v>
      </c>
      <c r="F148" t="s">
        <v>17</v>
      </c>
      <c r="G148" t="s">
        <v>57</v>
      </c>
      <c r="H148" s="13" t="s">
        <v>55</v>
      </c>
      <c r="I148" t="s">
        <v>56</v>
      </c>
      <c r="J148" s="8">
        <v>1</v>
      </c>
      <c r="K148" s="8">
        <v>3.1</v>
      </c>
      <c r="L148" s="8">
        <v>2.8</v>
      </c>
      <c r="M148" s="8"/>
    </row>
    <row r="149" spans="1:14" x14ac:dyDescent="0.35">
      <c r="A149">
        <v>4</v>
      </c>
      <c r="B149" s="10" t="s">
        <v>25</v>
      </c>
      <c r="C149" t="s">
        <v>28</v>
      </c>
      <c r="D149" t="s">
        <v>16</v>
      </c>
      <c r="E149" s="7" t="s">
        <v>36</v>
      </c>
      <c r="F149" t="s">
        <v>17</v>
      </c>
      <c r="G149" t="s">
        <v>57</v>
      </c>
      <c r="H149" s="13" t="s">
        <v>55</v>
      </c>
      <c r="I149" t="s">
        <v>56</v>
      </c>
      <c r="J149" s="8">
        <v>1</v>
      </c>
      <c r="K149" s="8">
        <v>3.4</v>
      </c>
      <c r="L149" s="8">
        <v>2.6</v>
      </c>
      <c r="M149" s="8"/>
    </row>
    <row r="150" spans="1:14" x14ac:dyDescent="0.35">
      <c r="A150">
        <v>4</v>
      </c>
      <c r="B150" s="10" t="s">
        <v>25</v>
      </c>
      <c r="C150" t="s">
        <v>28</v>
      </c>
      <c r="D150" t="s">
        <v>16</v>
      </c>
      <c r="E150" s="7" t="s">
        <v>36</v>
      </c>
      <c r="F150" t="s">
        <v>17</v>
      </c>
      <c r="G150" t="s">
        <v>57</v>
      </c>
      <c r="H150" s="13" t="s">
        <v>55</v>
      </c>
      <c r="I150" t="s">
        <v>56</v>
      </c>
      <c r="J150" s="8">
        <v>1</v>
      </c>
      <c r="K150" s="8">
        <v>3.2</v>
      </c>
      <c r="L150" s="8">
        <v>2.9</v>
      </c>
      <c r="M150" s="8"/>
    </row>
    <row r="151" spans="1:14" x14ac:dyDescent="0.35">
      <c r="A151">
        <v>4</v>
      </c>
      <c r="B151" s="10" t="s">
        <v>25</v>
      </c>
      <c r="C151" t="s">
        <v>28</v>
      </c>
      <c r="D151" t="s">
        <v>16</v>
      </c>
      <c r="E151" s="7" t="s">
        <v>36</v>
      </c>
      <c r="F151" t="s">
        <v>17</v>
      </c>
      <c r="G151" t="s">
        <v>57</v>
      </c>
      <c r="H151" s="13" t="s">
        <v>55</v>
      </c>
      <c r="I151" t="s">
        <v>56</v>
      </c>
      <c r="J151" s="8">
        <v>1</v>
      </c>
      <c r="K151" s="8">
        <v>3.8</v>
      </c>
      <c r="L151" s="8">
        <v>3.3</v>
      </c>
      <c r="M151" s="8"/>
    </row>
    <row r="152" spans="1:14" x14ac:dyDescent="0.35">
      <c r="A152">
        <v>4</v>
      </c>
      <c r="B152" s="10" t="s">
        <v>25</v>
      </c>
      <c r="C152" t="s">
        <v>28</v>
      </c>
      <c r="D152" t="s">
        <v>16</v>
      </c>
      <c r="E152" s="7" t="s">
        <v>36</v>
      </c>
      <c r="F152" t="s">
        <v>17</v>
      </c>
      <c r="G152" t="s">
        <v>57</v>
      </c>
      <c r="H152" s="13" t="s">
        <v>55</v>
      </c>
      <c r="I152" t="s">
        <v>56</v>
      </c>
      <c r="J152">
        <v>1</v>
      </c>
      <c r="K152">
        <v>10.4</v>
      </c>
      <c r="L152">
        <v>7.5</v>
      </c>
      <c r="N152">
        <v>8</v>
      </c>
    </row>
    <row r="153" spans="1:14" x14ac:dyDescent="0.35">
      <c r="A153">
        <v>4</v>
      </c>
      <c r="B153" s="10" t="s">
        <v>25</v>
      </c>
      <c r="C153" t="s">
        <v>28</v>
      </c>
      <c r="D153" t="s">
        <v>16</v>
      </c>
      <c r="E153" s="7" t="s">
        <v>36</v>
      </c>
      <c r="F153" t="s">
        <v>17</v>
      </c>
      <c r="G153" t="s">
        <v>57</v>
      </c>
      <c r="H153" s="13" t="s">
        <v>55</v>
      </c>
      <c r="I153" t="s">
        <v>56</v>
      </c>
      <c r="J153">
        <v>1</v>
      </c>
      <c r="K153">
        <v>6.8</v>
      </c>
      <c r="L153">
        <v>5</v>
      </c>
      <c r="N153">
        <v>2</v>
      </c>
    </row>
    <row r="154" spans="1:14" x14ac:dyDescent="0.35">
      <c r="A154">
        <v>4</v>
      </c>
      <c r="B154" s="10" t="s">
        <v>25</v>
      </c>
      <c r="C154" t="s">
        <v>28</v>
      </c>
      <c r="D154" t="s">
        <v>16</v>
      </c>
      <c r="E154" s="7" t="s">
        <v>36</v>
      </c>
      <c r="F154" t="s">
        <v>17</v>
      </c>
      <c r="G154" t="s">
        <v>57</v>
      </c>
      <c r="H154" s="13" t="s">
        <v>55</v>
      </c>
      <c r="I154" t="s">
        <v>56</v>
      </c>
      <c r="J154">
        <v>2</v>
      </c>
      <c r="K154">
        <v>6.5</v>
      </c>
      <c r="L154">
        <v>5</v>
      </c>
      <c r="N154">
        <v>2</v>
      </c>
    </row>
    <row r="155" spans="1:14" x14ac:dyDescent="0.35">
      <c r="A155">
        <v>4</v>
      </c>
      <c r="B155" s="10" t="s">
        <v>25</v>
      </c>
      <c r="C155" t="s">
        <v>28</v>
      </c>
      <c r="D155" t="s">
        <v>16</v>
      </c>
      <c r="E155" s="7" t="s">
        <v>36</v>
      </c>
      <c r="F155" t="s">
        <v>17</v>
      </c>
      <c r="G155" t="s">
        <v>57</v>
      </c>
      <c r="H155" s="13" t="s">
        <v>55</v>
      </c>
      <c r="I155" t="s">
        <v>56</v>
      </c>
      <c r="J155">
        <v>1</v>
      </c>
      <c r="K155">
        <v>7.4</v>
      </c>
      <c r="L155">
        <v>5.4</v>
      </c>
      <c r="N155">
        <v>2</v>
      </c>
    </row>
    <row r="156" spans="1:14" x14ac:dyDescent="0.35">
      <c r="A156">
        <v>4</v>
      </c>
      <c r="B156" s="10" t="s">
        <v>25</v>
      </c>
      <c r="C156" t="s">
        <v>28</v>
      </c>
      <c r="D156" t="s">
        <v>16</v>
      </c>
      <c r="E156" s="7" t="s">
        <v>36</v>
      </c>
      <c r="F156" t="s">
        <v>17</v>
      </c>
      <c r="G156" t="s">
        <v>57</v>
      </c>
      <c r="H156" s="13" t="s">
        <v>55</v>
      </c>
      <c r="I156" t="s">
        <v>56</v>
      </c>
      <c r="J156">
        <v>1</v>
      </c>
      <c r="K156">
        <v>6.8</v>
      </c>
      <c r="L156">
        <v>5</v>
      </c>
      <c r="N156">
        <v>2</v>
      </c>
    </row>
    <row r="157" spans="1:14" x14ac:dyDescent="0.35">
      <c r="A157">
        <v>4</v>
      </c>
      <c r="B157" s="10" t="s">
        <v>25</v>
      </c>
      <c r="C157" t="s">
        <v>28</v>
      </c>
      <c r="D157" t="s">
        <v>16</v>
      </c>
      <c r="E157" s="7" t="s">
        <v>36</v>
      </c>
      <c r="F157" t="s">
        <v>17</v>
      </c>
      <c r="G157" t="s">
        <v>57</v>
      </c>
      <c r="H157" s="13" t="s">
        <v>55</v>
      </c>
      <c r="I157" t="s">
        <v>56</v>
      </c>
      <c r="J157">
        <v>1</v>
      </c>
      <c r="K157">
        <v>6.8</v>
      </c>
      <c r="L157">
        <v>5.0999999999999996</v>
      </c>
      <c r="N157">
        <v>2</v>
      </c>
    </row>
    <row r="158" spans="1:14" x14ac:dyDescent="0.35">
      <c r="A158">
        <v>4</v>
      </c>
      <c r="B158" s="10" t="s">
        <v>25</v>
      </c>
      <c r="C158" t="s">
        <v>28</v>
      </c>
      <c r="D158" t="s">
        <v>16</v>
      </c>
      <c r="E158" s="7" t="s">
        <v>36</v>
      </c>
      <c r="F158" t="s">
        <v>17</v>
      </c>
      <c r="G158" t="s">
        <v>57</v>
      </c>
      <c r="H158" s="13" t="s">
        <v>55</v>
      </c>
      <c r="I158" t="s">
        <v>56</v>
      </c>
      <c r="J158">
        <v>1</v>
      </c>
      <c r="K158">
        <v>6</v>
      </c>
      <c r="L158">
        <v>4.5999999999999996</v>
      </c>
      <c r="N158">
        <v>1</v>
      </c>
    </row>
    <row r="159" spans="1:14" x14ac:dyDescent="0.35">
      <c r="A159">
        <v>4</v>
      </c>
      <c r="B159" s="10" t="s">
        <v>25</v>
      </c>
      <c r="C159" t="s">
        <v>28</v>
      </c>
      <c r="D159" t="s">
        <v>16</v>
      </c>
      <c r="E159" s="7" t="s">
        <v>36</v>
      </c>
      <c r="F159" t="s">
        <v>17</v>
      </c>
      <c r="G159" t="s">
        <v>57</v>
      </c>
      <c r="H159" s="13" t="s">
        <v>55</v>
      </c>
      <c r="I159" t="s">
        <v>56</v>
      </c>
      <c r="J159">
        <v>1</v>
      </c>
      <c r="K159">
        <v>6</v>
      </c>
      <c r="L159">
        <v>4.5</v>
      </c>
      <c r="N159">
        <v>1</v>
      </c>
    </row>
    <row r="160" spans="1:14" x14ac:dyDescent="0.35">
      <c r="A160">
        <v>4</v>
      </c>
      <c r="B160" s="10" t="s">
        <v>25</v>
      </c>
      <c r="C160" t="s">
        <v>28</v>
      </c>
      <c r="D160" t="s">
        <v>16</v>
      </c>
      <c r="E160" s="7" t="s">
        <v>36</v>
      </c>
      <c r="F160" t="s">
        <v>17</v>
      </c>
      <c r="G160" t="s">
        <v>57</v>
      </c>
      <c r="H160" s="13" t="s">
        <v>55</v>
      </c>
      <c r="I160" t="s">
        <v>56</v>
      </c>
      <c r="J160">
        <v>1</v>
      </c>
      <c r="K160">
        <v>5.9</v>
      </c>
      <c r="L160">
        <v>4.4000000000000004</v>
      </c>
      <c r="N160">
        <v>1</v>
      </c>
    </row>
    <row r="161" spans="1:14" x14ac:dyDescent="0.35">
      <c r="A161">
        <v>4</v>
      </c>
      <c r="B161" s="10" t="s">
        <v>25</v>
      </c>
      <c r="C161" t="s">
        <v>28</v>
      </c>
      <c r="D161" t="s">
        <v>16</v>
      </c>
      <c r="E161" s="7" t="s">
        <v>36</v>
      </c>
      <c r="F161" t="s">
        <v>17</v>
      </c>
      <c r="G161" t="s">
        <v>57</v>
      </c>
      <c r="H161" s="13" t="s">
        <v>55</v>
      </c>
      <c r="I161" t="s">
        <v>56</v>
      </c>
      <c r="J161">
        <v>1</v>
      </c>
      <c r="K161">
        <v>5.7</v>
      </c>
      <c r="L161">
        <v>4.5999999999999996</v>
      </c>
      <c r="N161">
        <v>1</v>
      </c>
    </row>
    <row r="162" spans="1:14" x14ac:dyDescent="0.35">
      <c r="A162">
        <v>4</v>
      </c>
      <c r="B162" s="10" t="s">
        <v>25</v>
      </c>
      <c r="C162" t="s">
        <v>28</v>
      </c>
      <c r="D162" t="s">
        <v>16</v>
      </c>
      <c r="E162" s="7" t="s">
        <v>36</v>
      </c>
      <c r="F162" t="s">
        <v>17</v>
      </c>
      <c r="G162" t="s">
        <v>57</v>
      </c>
      <c r="H162" s="13" t="s">
        <v>55</v>
      </c>
      <c r="I162" t="s">
        <v>56</v>
      </c>
      <c r="J162">
        <v>1</v>
      </c>
      <c r="K162">
        <v>6.1</v>
      </c>
      <c r="L162">
        <v>4.5</v>
      </c>
      <c r="N162">
        <v>1</v>
      </c>
    </row>
    <row r="163" spans="1:14" x14ac:dyDescent="0.35">
      <c r="A163">
        <v>4</v>
      </c>
      <c r="B163" s="10" t="s">
        <v>25</v>
      </c>
      <c r="C163" t="s">
        <v>28</v>
      </c>
      <c r="D163" t="s">
        <v>16</v>
      </c>
      <c r="E163" s="7" t="s">
        <v>36</v>
      </c>
      <c r="F163" t="s">
        <v>17</v>
      </c>
      <c r="G163" t="s">
        <v>57</v>
      </c>
      <c r="H163" s="13" t="s">
        <v>55</v>
      </c>
      <c r="I163" t="s">
        <v>56</v>
      </c>
      <c r="J163">
        <v>1</v>
      </c>
      <c r="K163">
        <v>6</v>
      </c>
      <c r="L163">
        <v>4.5</v>
      </c>
      <c r="N163">
        <v>1</v>
      </c>
    </row>
    <row r="164" spans="1:14" x14ac:dyDescent="0.35">
      <c r="A164">
        <v>4</v>
      </c>
      <c r="B164" s="10" t="s">
        <v>25</v>
      </c>
      <c r="C164" t="s">
        <v>28</v>
      </c>
      <c r="D164" t="s">
        <v>16</v>
      </c>
      <c r="E164" s="7" t="s">
        <v>36</v>
      </c>
      <c r="F164" t="s">
        <v>17</v>
      </c>
      <c r="G164" t="s">
        <v>57</v>
      </c>
      <c r="H164" s="13" t="s">
        <v>55</v>
      </c>
      <c r="I164" t="s">
        <v>56</v>
      </c>
      <c r="J164" s="9">
        <v>1</v>
      </c>
      <c r="K164" s="9">
        <v>7.7</v>
      </c>
      <c r="L164">
        <v>5.7</v>
      </c>
      <c r="N164">
        <v>2</v>
      </c>
    </row>
    <row r="165" spans="1:14" x14ac:dyDescent="0.35">
      <c r="A165">
        <v>4</v>
      </c>
      <c r="B165" s="10" t="s">
        <v>25</v>
      </c>
      <c r="C165" t="s">
        <v>28</v>
      </c>
      <c r="D165" t="s">
        <v>16</v>
      </c>
      <c r="E165" s="7" t="s">
        <v>36</v>
      </c>
      <c r="F165" t="s">
        <v>17</v>
      </c>
      <c r="G165" t="s">
        <v>57</v>
      </c>
      <c r="H165" s="13" t="s">
        <v>55</v>
      </c>
      <c r="I165" t="s">
        <v>56</v>
      </c>
      <c r="J165" s="9">
        <v>1</v>
      </c>
      <c r="K165" s="9">
        <v>1.9</v>
      </c>
    </row>
    <row r="166" spans="1:14" x14ac:dyDescent="0.35">
      <c r="A166">
        <v>4</v>
      </c>
      <c r="B166" s="10" t="s">
        <v>25</v>
      </c>
      <c r="C166" t="s">
        <v>28</v>
      </c>
      <c r="D166" t="s">
        <v>16</v>
      </c>
      <c r="E166" s="7" t="s">
        <v>36</v>
      </c>
      <c r="F166" t="s">
        <v>17</v>
      </c>
      <c r="G166" t="s">
        <v>57</v>
      </c>
      <c r="H166" s="13" t="s">
        <v>55</v>
      </c>
      <c r="I166" t="s">
        <v>56</v>
      </c>
      <c r="J166" s="9">
        <v>1</v>
      </c>
      <c r="K166" s="9">
        <v>2</v>
      </c>
    </row>
    <row r="167" spans="1:14" x14ac:dyDescent="0.35">
      <c r="A167">
        <v>4</v>
      </c>
      <c r="B167" s="10" t="s">
        <v>25</v>
      </c>
      <c r="C167" t="s">
        <v>28</v>
      </c>
      <c r="D167" t="s">
        <v>16</v>
      </c>
      <c r="E167" s="7" t="s">
        <v>36</v>
      </c>
      <c r="F167" t="s">
        <v>17</v>
      </c>
      <c r="G167" t="s">
        <v>57</v>
      </c>
      <c r="H167" s="13" t="s">
        <v>55</v>
      </c>
      <c r="I167" t="s">
        <v>56</v>
      </c>
      <c r="J167" s="9">
        <v>1</v>
      </c>
      <c r="K167" s="9">
        <v>2</v>
      </c>
    </row>
    <row r="168" spans="1:14" x14ac:dyDescent="0.35">
      <c r="A168">
        <v>4</v>
      </c>
      <c r="B168" s="10" t="s">
        <v>25</v>
      </c>
      <c r="C168" t="s">
        <v>28</v>
      </c>
      <c r="D168" t="s">
        <v>16</v>
      </c>
      <c r="E168" s="7" t="s">
        <v>36</v>
      </c>
      <c r="F168" t="s">
        <v>17</v>
      </c>
      <c r="G168" t="s">
        <v>57</v>
      </c>
      <c r="H168" s="13" t="s">
        <v>55</v>
      </c>
      <c r="I168" t="s">
        <v>56</v>
      </c>
      <c r="J168" s="9">
        <v>1</v>
      </c>
      <c r="K168" s="9">
        <v>2</v>
      </c>
    </row>
    <row r="169" spans="1:14" x14ac:dyDescent="0.35">
      <c r="A169">
        <v>4</v>
      </c>
      <c r="B169" s="10" t="s">
        <v>25</v>
      </c>
      <c r="C169" t="s">
        <v>28</v>
      </c>
      <c r="D169" t="s">
        <v>16</v>
      </c>
      <c r="E169" s="7" t="s">
        <v>36</v>
      </c>
      <c r="F169" t="s">
        <v>17</v>
      </c>
      <c r="G169" t="s">
        <v>57</v>
      </c>
      <c r="H169" s="13" t="s">
        <v>55</v>
      </c>
      <c r="I169" t="s">
        <v>56</v>
      </c>
      <c r="J169" s="9">
        <v>1</v>
      </c>
      <c r="K169" s="9">
        <v>1.9</v>
      </c>
    </row>
    <row r="170" spans="1:14" x14ac:dyDescent="0.35">
      <c r="A170">
        <v>4</v>
      </c>
      <c r="B170" s="10" t="s">
        <v>25</v>
      </c>
      <c r="C170" t="s">
        <v>28</v>
      </c>
      <c r="D170" t="s">
        <v>16</v>
      </c>
      <c r="E170" s="7" t="s">
        <v>36</v>
      </c>
      <c r="F170" t="s">
        <v>17</v>
      </c>
      <c r="G170" t="s">
        <v>57</v>
      </c>
      <c r="H170" s="13" t="s">
        <v>55</v>
      </c>
      <c r="I170" t="s">
        <v>56</v>
      </c>
      <c r="J170" s="9">
        <v>1</v>
      </c>
      <c r="K170" s="9">
        <v>1.9</v>
      </c>
    </row>
    <row r="171" spans="1:14" x14ac:dyDescent="0.35">
      <c r="A171">
        <v>4</v>
      </c>
      <c r="B171" s="10" t="s">
        <v>25</v>
      </c>
      <c r="C171" t="s">
        <v>28</v>
      </c>
      <c r="D171" t="s">
        <v>16</v>
      </c>
      <c r="E171" s="7" t="s">
        <v>36</v>
      </c>
      <c r="F171" t="s">
        <v>17</v>
      </c>
      <c r="G171" t="s">
        <v>57</v>
      </c>
      <c r="H171" s="13" t="s">
        <v>55</v>
      </c>
      <c r="I171" t="s">
        <v>56</v>
      </c>
      <c r="J171" s="9">
        <v>1</v>
      </c>
      <c r="K171" s="9">
        <v>2</v>
      </c>
    </row>
    <row r="172" spans="1:14" x14ac:dyDescent="0.35">
      <c r="A172">
        <v>4</v>
      </c>
      <c r="B172" s="10" t="s">
        <v>25</v>
      </c>
      <c r="C172" t="s">
        <v>28</v>
      </c>
      <c r="D172" t="s">
        <v>16</v>
      </c>
      <c r="E172" s="7" t="s">
        <v>36</v>
      </c>
      <c r="F172" t="s">
        <v>17</v>
      </c>
      <c r="G172" t="s">
        <v>57</v>
      </c>
      <c r="H172" s="13" t="s">
        <v>55</v>
      </c>
      <c r="I172" t="s">
        <v>56</v>
      </c>
      <c r="J172" s="9">
        <v>1</v>
      </c>
      <c r="K172" s="9">
        <v>1.9</v>
      </c>
    </row>
    <row r="173" spans="1:14" x14ac:dyDescent="0.35">
      <c r="A173">
        <v>4</v>
      </c>
      <c r="B173" s="10" t="s">
        <v>25</v>
      </c>
      <c r="C173" t="s">
        <v>28</v>
      </c>
      <c r="D173" t="s">
        <v>16</v>
      </c>
      <c r="E173" s="7" t="s">
        <v>36</v>
      </c>
      <c r="F173" t="s">
        <v>17</v>
      </c>
      <c r="G173" t="s">
        <v>57</v>
      </c>
      <c r="H173" s="13" t="s">
        <v>55</v>
      </c>
      <c r="I173" t="s">
        <v>56</v>
      </c>
      <c r="J173" s="9">
        <v>1</v>
      </c>
      <c r="K173" s="9">
        <v>2</v>
      </c>
    </row>
    <row r="174" spans="1:14" x14ac:dyDescent="0.35">
      <c r="A174">
        <v>4</v>
      </c>
      <c r="B174" s="10" t="s">
        <v>25</v>
      </c>
      <c r="C174" t="s">
        <v>28</v>
      </c>
      <c r="D174" t="s">
        <v>16</v>
      </c>
      <c r="E174" s="7" t="s">
        <v>36</v>
      </c>
      <c r="F174" t="s">
        <v>17</v>
      </c>
      <c r="G174" t="s">
        <v>57</v>
      </c>
      <c r="H174" s="13" t="s">
        <v>55</v>
      </c>
      <c r="I174" t="s">
        <v>56</v>
      </c>
      <c r="J174" s="9">
        <v>1</v>
      </c>
      <c r="K174" s="9">
        <v>2</v>
      </c>
    </row>
    <row r="175" spans="1:14" x14ac:dyDescent="0.35">
      <c r="A175">
        <v>4</v>
      </c>
      <c r="B175" s="10" t="s">
        <v>25</v>
      </c>
      <c r="C175" t="s">
        <v>28</v>
      </c>
      <c r="D175" t="s">
        <v>16</v>
      </c>
      <c r="E175" s="7" t="s">
        <v>36</v>
      </c>
      <c r="F175" t="s">
        <v>17</v>
      </c>
      <c r="G175" t="s">
        <v>57</v>
      </c>
      <c r="H175" s="13" t="s">
        <v>55</v>
      </c>
      <c r="I175" t="s">
        <v>56</v>
      </c>
      <c r="J175" s="9">
        <v>1</v>
      </c>
      <c r="K175" s="9">
        <v>2</v>
      </c>
      <c r="L175" s="9"/>
      <c r="M175" s="9"/>
      <c r="N175" s="9">
        <v>1</v>
      </c>
    </row>
    <row r="176" spans="1:14" x14ac:dyDescent="0.35">
      <c r="A176">
        <v>4</v>
      </c>
      <c r="B176" s="10" t="s">
        <v>25</v>
      </c>
      <c r="C176" t="s">
        <v>28</v>
      </c>
      <c r="D176" t="s">
        <v>16</v>
      </c>
      <c r="E176" s="7" t="s">
        <v>36</v>
      </c>
      <c r="F176" t="s">
        <v>17</v>
      </c>
      <c r="G176" t="s">
        <v>57</v>
      </c>
      <c r="H176" s="13" t="s">
        <v>55</v>
      </c>
      <c r="I176" t="s">
        <v>56</v>
      </c>
      <c r="J176" s="9">
        <v>1</v>
      </c>
      <c r="K176" s="9">
        <v>2</v>
      </c>
    </row>
    <row r="177" spans="1:14" x14ac:dyDescent="0.35">
      <c r="A177">
        <v>4</v>
      </c>
      <c r="B177" s="10" t="s">
        <v>25</v>
      </c>
      <c r="C177" t="s">
        <v>28</v>
      </c>
      <c r="D177" t="s">
        <v>16</v>
      </c>
      <c r="E177" s="7" t="s">
        <v>36</v>
      </c>
      <c r="F177" t="s">
        <v>17</v>
      </c>
      <c r="G177" t="s">
        <v>57</v>
      </c>
      <c r="H177" s="13" t="s">
        <v>55</v>
      </c>
      <c r="I177" t="s">
        <v>56</v>
      </c>
      <c r="J177" s="9">
        <v>1</v>
      </c>
      <c r="K177" s="9">
        <v>2</v>
      </c>
    </row>
    <row r="178" spans="1:14" x14ac:dyDescent="0.35">
      <c r="A178">
        <v>4</v>
      </c>
      <c r="B178" s="10" t="s">
        <v>25</v>
      </c>
      <c r="C178" t="s">
        <v>28</v>
      </c>
      <c r="D178" t="s">
        <v>16</v>
      </c>
      <c r="E178" s="7" t="s">
        <v>36</v>
      </c>
      <c r="F178" t="s">
        <v>17</v>
      </c>
      <c r="G178" t="s">
        <v>57</v>
      </c>
      <c r="H178" s="13" t="s">
        <v>55</v>
      </c>
      <c r="I178" t="s">
        <v>56</v>
      </c>
      <c r="J178" s="9">
        <v>1</v>
      </c>
      <c r="K178" s="9">
        <v>2</v>
      </c>
    </row>
    <row r="179" spans="1:14" x14ac:dyDescent="0.35">
      <c r="A179">
        <v>4</v>
      </c>
      <c r="B179" s="10" t="s">
        <v>25</v>
      </c>
      <c r="C179" t="s">
        <v>28</v>
      </c>
      <c r="D179" t="s">
        <v>16</v>
      </c>
      <c r="E179" s="7" t="s">
        <v>36</v>
      </c>
      <c r="F179" t="s">
        <v>17</v>
      </c>
      <c r="G179" t="s">
        <v>57</v>
      </c>
      <c r="H179" s="13" t="s">
        <v>55</v>
      </c>
      <c r="I179" t="s">
        <v>56</v>
      </c>
      <c r="J179" s="9">
        <v>1</v>
      </c>
      <c r="K179" s="9">
        <v>1.9</v>
      </c>
    </row>
    <row r="180" spans="1:14" x14ac:dyDescent="0.35">
      <c r="A180">
        <v>4</v>
      </c>
      <c r="B180" s="10" t="s">
        <v>25</v>
      </c>
      <c r="C180" t="s">
        <v>28</v>
      </c>
      <c r="D180" t="s">
        <v>16</v>
      </c>
      <c r="E180" s="7" t="s">
        <v>36</v>
      </c>
      <c r="F180" t="s">
        <v>17</v>
      </c>
      <c r="G180" t="s">
        <v>57</v>
      </c>
      <c r="H180" s="13" t="s">
        <v>55</v>
      </c>
      <c r="I180" t="s">
        <v>56</v>
      </c>
      <c r="J180" s="9">
        <v>1</v>
      </c>
      <c r="K180" s="9">
        <v>1.9</v>
      </c>
    </row>
    <row r="181" spans="1:14" x14ac:dyDescent="0.35">
      <c r="A181">
        <v>4</v>
      </c>
      <c r="B181" s="10" t="s">
        <v>25</v>
      </c>
      <c r="C181" t="s">
        <v>28</v>
      </c>
      <c r="D181" t="s">
        <v>16</v>
      </c>
      <c r="E181" s="7" t="s">
        <v>36</v>
      </c>
      <c r="F181" t="s">
        <v>17</v>
      </c>
      <c r="G181" t="s">
        <v>57</v>
      </c>
      <c r="H181" s="13" t="s">
        <v>55</v>
      </c>
      <c r="I181" t="s">
        <v>56</v>
      </c>
      <c r="J181" s="9">
        <v>1</v>
      </c>
      <c r="K181" s="9">
        <v>2</v>
      </c>
    </row>
    <row r="182" spans="1:14" x14ac:dyDescent="0.35">
      <c r="A182">
        <v>4</v>
      </c>
      <c r="B182" s="10" t="s">
        <v>25</v>
      </c>
      <c r="C182" t="s">
        <v>28</v>
      </c>
      <c r="D182" t="s">
        <v>16</v>
      </c>
      <c r="E182" s="7" t="s">
        <v>36</v>
      </c>
      <c r="F182" t="s">
        <v>17</v>
      </c>
      <c r="G182" t="s">
        <v>57</v>
      </c>
      <c r="H182" s="13" t="s">
        <v>55</v>
      </c>
      <c r="I182" t="s">
        <v>56</v>
      </c>
      <c r="J182" s="9">
        <v>1</v>
      </c>
      <c r="K182" s="9">
        <v>2</v>
      </c>
    </row>
    <row r="183" spans="1:14" x14ac:dyDescent="0.35">
      <c r="A183">
        <v>4</v>
      </c>
      <c r="B183" s="10" t="s">
        <v>25</v>
      </c>
      <c r="C183" t="s">
        <v>28</v>
      </c>
      <c r="D183" t="s">
        <v>16</v>
      </c>
      <c r="E183" s="7" t="s">
        <v>36</v>
      </c>
      <c r="F183" t="s">
        <v>17</v>
      </c>
      <c r="G183" t="s">
        <v>57</v>
      </c>
      <c r="H183" s="13" t="s">
        <v>55</v>
      </c>
      <c r="I183" t="s">
        <v>56</v>
      </c>
      <c r="J183" s="9">
        <v>1</v>
      </c>
      <c r="K183" s="9">
        <v>2</v>
      </c>
    </row>
    <row r="184" spans="1:14" x14ac:dyDescent="0.35">
      <c r="A184">
        <v>4</v>
      </c>
      <c r="B184" s="10" t="s">
        <v>25</v>
      </c>
      <c r="C184" t="s">
        <v>28</v>
      </c>
      <c r="D184" t="s">
        <v>16</v>
      </c>
      <c r="E184" s="7" t="s">
        <v>36</v>
      </c>
      <c r="F184" t="s">
        <v>17</v>
      </c>
      <c r="G184" t="s">
        <v>57</v>
      </c>
      <c r="H184" s="13" t="s">
        <v>55</v>
      </c>
      <c r="I184" t="s">
        <v>56</v>
      </c>
      <c r="J184" s="9">
        <v>1</v>
      </c>
      <c r="K184" s="9">
        <v>2</v>
      </c>
    </row>
    <row r="185" spans="1:14" x14ac:dyDescent="0.35">
      <c r="A185">
        <v>4</v>
      </c>
      <c r="B185" s="10" t="s">
        <v>25</v>
      </c>
      <c r="C185" t="s">
        <v>28</v>
      </c>
      <c r="D185" t="s">
        <v>16</v>
      </c>
      <c r="E185" s="7" t="s">
        <v>36</v>
      </c>
      <c r="F185" t="s">
        <v>69</v>
      </c>
      <c r="G185" t="s">
        <v>179</v>
      </c>
      <c r="H185" s="13" t="s">
        <v>58</v>
      </c>
      <c r="I185" t="s">
        <v>54</v>
      </c>
      <c r="J185">
        <v>1</v>
      </c>
      <c r="K185">
        <v>5.7</v>
      </c>
    </row>
    <row r="186" spans="1:14" x14ac:dyDescent="0.35">
      <c r="A186">
        <v>4</v>
      </c>
      <c r="B186" s="10" t="s">
        <v>25</v>
      </c>
      <c r="C186" t="s">
        <v>28</v>
      </c>
      <c r="D186" t="s">
        <v>16</v>
      </c>
      <c r="E186" s="7" t="s">
        <v>36</v>
      </c>
      <c r="F186" t="s">
        <v>69</v>
      </c>
      <c r="G186" t="s">
        <v>180</v>
      </c>
      <c r="H186" s="13" t="s">
        <v>52</v>
      </c>
      <c r="I186" t="s">
        <v>54</v>
      </c>
      <c r="J186">
        <v>1</v>
      </c>
      <c r="K186">
        <v>5.5</v>
      </c>
    </row>
    <row r="187" spans="1:14" x14ac:dyDescent="0.35">
      <c r="A187">
        <v>4</v>
      </c>
      <c r="B187" s="10" t="s">
        <v>25</v>
      </c>
      <c r="C187" t="s">
        <v>28</v>
      </c>
      <c r="D187" t="s">
        <v>16</v>
      </c>
      <c r="E187" s="7" t="s">
        <v>36</v>
      </c>
      <c r="F187" t="s">
        <v>69</v>
      </c>
      <c r="G187" t="s">
        <v>180</v>
      </c>
      <c r="H187" s="13" t="s">
        <v>52</v>
      </c>
      <c r="I187" t="s">
        <v>54</v>
      </c>
      <c r="J187">
        <v>1</v>
      </c>
      <c r="K187">
        <v>4.9000000000000004</v>
      </c>
    </row>
    <row r="188" spans="1:14" x14ac:dyDescent="0.35">
      <c r="A188">
        <v>2</v>
      </c>
      <c r="B188" s="10" t="s">
        <v>25</v>
      </c>
      <c r="C188" t="s">
        <v>28</v>
      </c>
      <c r="D188" t="s">
        <v>16</v>
      </c>
      <c r="E188" s="7" t="s">
        <v>36</v>
      </c>
      <c r="F188" t="s">
        <v>22</v>
      </c>
      <c r="G188" t="s">
        <v>65</v>
      </c>
      <c r="H188" s="13" t="s">
        <v>66</v>
      </c>
      <c r="I188" t="s">
        <v>67</v>
      </c>
      <c r="J188" s="17">
        <v>4</v>
      </c>
      <c r="K188" s="8">
        <v>3.7</v>
      </c>
      <c r="L188" s="8">
        <v>3.2</v>
      </c>
      <c r="M188" s="8"/>
    </row>
    <row r="189" spans="1:14" x14ac:dyDescent="0.35">
      <c r="A189">
        <v>2</v>
      </c>
      <c r="B189" s="10" t="s">
        <v>25</v>
      </c>
      <c r="C189" t="s">
        <v>28</v>
      </c>
      <c r="D189" t="s">
        <v>16</v>
      </c>
      <c r="E189" s="7" t="s">
        <v>36</v>
      </c>
      <c r="F189" t="s">
        <v>22</v>
      </c>
      <c r="G189" t="s">
        <v>65</v>
      </c>
      <c r="H189" s="13" t="s">
        <v>66</v>
      </c>
      <c r="I189" t="s">
        <v>67</v>
      </c>
      <c r="J189" s="17">
        <v>1</v>
      </c>
      <c r="K189" s="8">
        <v>3.9</v>
      </c>
      <c r="L189" s="8">
        <v>3.6</v>
      </c>
      <c r="M189" s="8"/>
      <c r="N189" s="8">
        <v>2</v>
      </c>
    </row>
    <row r="190" spans="1:14" x14ac:dyDescent="0.35">
      <c r="A190">
        <v>2</v>
      </c>
      <c r="B190" s="10" t="s">
        <v>25</v>
      </c>
      <c r="C190" t="s">
        <v>28</v>
      </c>
      <c r="D190" t="s">
        <v>16</v>
      </c>
      <c r="E190" s="7" t="s">
        <v>36</v>
      </c>
      <c r="F190" t="s">
        <v>22</v>
      </c>
      <c r="G190" t="s">
        <v>65</v>
      </c>
      <c r="H190" s="13" t="s">
        <v>66</v>
      </c>
      <c r="I190" t="s">
        <v>67</v>
      </c>
      <c r="J190" s="17">
        <v>1</v>
      </c>
      <c r="K190" s="8">
        <v>3.9</v>
      </c>
      <c r="L190" s="8">
        <v>3.7</v>
      </c>
      <c r="M190" s="8"/>
    </row>
    <row r="191" spans="1:14" x14ac:dyDescent="0.35">
      <c r="A191">
        <v>2</v>
      </c>
      <c r="B191" s="10" t="s">
        <v>25</v>
      </c>
      <c r="C191" t="s">
        <v>28</v>
      </c>
      <c r="D191" t="s">
        <v>16</v>
      </c>
      <c r="E191" s="7" t="s">
        <v>36</v>
      </c>
      <c r="F191" t="s">
        <v>22</v>
      </c>
      <c r="G191" t="s">
        <v>65</v>
      </c>
      <c r="H191" s="13" t="s">
        <v>66</v>
      </c>
      <c r="I191" t="s">
        <v>67</v>
      </c>
      <c r="J191" s="17">
        <v>1</v>
      </c>
      <c r="K191" s="8">
        <v>3.4</v>
      </c>
      <c r="L191" s="8">
        <v>2.8</v>
      </c>
      <c r="M191" s="8"/>
    </row>
    <row r="192" spans="1:14" x14ac:dyDescent="0.35">
      <c r="A192">
        <v>2</v>
      </c>
      <c r="B192" s="10" t="s">
        <v>25</v>
      </c>
      <c r="C192" t="s">
        <v>28</v>
      </c>
      <c r="D192" t="s">
        <v>16</v>
      </c>
      <c r="E192" s="7" t="s">
        <v>36</v>
      </c>
      <c r="F192" t="s">
        <v>35</v>
      </c>
      <c r="G192" t="s">
        <v>169</v>
      </c>
      <c r="H192" s="13" t="s">
        <v>170</v>
      </c>
      <c r="I192" t="s">
        <v>171</v>
      </c>
      <c r="N192">
        <v>823</v>
      </c>
    </row>
    <row r="193" spans="1:14" x14ac:dyDescent="0.35">
      <c r="A193">
        <v>2</v>
      </c>
      <c r="B193" s="10" t="s">
        <v>25</v>
      </c>
      <c r="C193" t="s">
        <v>28</v>
      </c>
      <c r="D193" t="s">
        <v>16</v>
      </c>
      <c r="E193" s="7" t="s">
        <v>36</v>
      </c>
      <c r="F193" t="s">
        <v>17</v>
      </c>
      <c r="G193" t="s">
        <v>57</v>
      </c>
      <c r="H193" s="13" t="s">
        <v>55</v>
      </c>
      <c r="I193" t="s">
        <v>56</v>
      </c>
      <c r="J193" s="17">
        <v>1</v>
      </c>
      <c r="K193" s="8">
        <v>4.3</v>
      </c>
      <c r="L193" s="8">
        <v>3.2</v>
      </c>
      <c r="M193" s="8"/>
    </row>
    <row r="194" spans="1:14" x14ac:dyDescent="0.35">
      <c r="A194">
        <v>2</v>
      </c>
      <c r="B194" s="10" t="s">
        <v>25</v>
      </c>
      <c r="C194" t="s">
        <v>28</v>
      </c>
      <c r="D194" t="s">
        <v>16</v>
      </c>
      <c r="E194" s="7" t="s">
        <v>36</v>
      </c>
      <c r="F194" t="s">
        <v>17</v>
      </c>
      <c r="G194" t="s">
        <v>57</v>
      </c>
      <c r="H194" s="13" t="s">
        <v>55</v>
      </c>
      <c r="I194" t="s">
        <v>56</v>
      </c>
      <c r="J194" s="17">
        <v>1</v>
      </c>
      <c r="K194" s="8">
        <v>4</v>
      </c>
      <c r="L194" s="8">
        <v>3.2</v>
      </c>
      <c r="M194" s="8"/>
    </row>
    <row r="195" spans="1:14" x14ac:dyDescent="0.35">
      <c r="A195">
        <v>2</v>
      </c>
      <c r="B195" s="10" t="s">
        <v>25</v>
      </c>
      <c r="C195" t="s">
        <v>28</v>
      </c>
      <c r="D195" t="s">
        <v>16</v>
      </c>
      <c r="E195" s="7" t="s">
        <v>36</v>
      </c>
      <c r="F195" t="s">
        <v>17</v>
      </c>
      <c r="G195" t="s">
        <v>57</v>
      </c>
      <c r="H195" s="13" t="s">
        <v>55</v>
      </c>
      <c r="I195" t="s">
        <v>56</v>
      </c>
      <c r="J195" s="17">
        <v>1</v>
      </c>
      <c r="K195" s="8">
        <v>5.5</v>
      </c>
      <c r="L195" s="8">
        <v>4.0999999999999996</v>
      </c>
      <c r="M195" s="8"/>
    </row>
    <row r="196" spans="1:14" x14ac:dyDescent="0.35">
      <c r="A196">
        <v>2</v>
      </c>
      <c r="B196" s="10" t="s">
        <v>25</v>
      </c>
      <c r="C196" t="s">
        <v>28</v>
      </c>
      <c r="D196" t="s">
        <v>16</v>
      </c>
      <c r="E196" s="7" t="s">
        <v>36</v>
      </c>
      <c r="F196" t="s">
        <v>17</v>
      </c>
      <c r="G196" t="s">
        <v>57</v>
      </c>
      <c r="H196" s="13" t="s">
        <v>55</v>
      </c>
      <c r="I196" t="s">
        <v>56</v>
      </c>
      <c r="J196" s="17">
        <v>1</v>
      </c>
      <c r="K196" s="8">
        <v>4.5999999999999996</v>
      </c>
      <c r="L196" s="8">
        <v>3.6</v>
      </c>
      <c r="M196" s="8"/>
    </row>
    <row r="197" spans="1:14" x14ac:dyDescent="0.35">
      <c r="A197">
        <v>2</v>
      </c>
      <c r="B197" s="10" t="s">
        <v>25</v>
      </c>
      <c r="C197" t="s">
        <v>28</v>
      </c>
      <c r="D197" t="s">
        <v>16</v>
      </c>
      <c r="E197" s="7" t="s">
        <v>36</v>
      </c>
      <c r="F197" t="s">
        <v>17</v>
      </c>
      <c r="G197" t="s">
        <v>57</v>
      </c>
      <c r="H197" s="13" t="s">
        <v>55</v>
      </c>
      <c r="I197" t="s">
        <v>56</v>
      </c>
      <c r="J197" s="17">
        <v>1</v>
      </c>
      <c r="K197" s="8">
        <v>3.5</v>
      </c>
      <c r="L197" s="8">
        <v>2.9</v>
      </c>
      <c r="M197" s="8"/>
      <c r="N197" s="8">
        <v>4</v>
      </c>
    </row>
    <row r="198" spans="1:14" x14ac:dyDescent="0.35">
      <c r="A198">
        <v>2</v>
      </c>
      <c r="B198" s="10" t="s">
        <v>25</v>
      </c>
      <c r="C198" t="s">
        <v>28</v>
      </c>
      <c r="D198" t="s">
        <v>16</v>
      </c>
      <c r="E198" s="7" t="s">
        <v>36</v>
      </c>
      <c r="F198" t="s">
        <v>17</v>
      </c>
      <c r="G198" t="s">
        <v>57</v>
      </c>
      <c r="H198" s="13" t="s">
        <v>55</v>
      </c>
      <c r="I198" t="s">
        <v>56</v>
      </c>
      <c r="J198" s="17">
        <v>1</v>
      </c>
      <c r="K198" s="8">
        <v>3.2</v>
      </c>
      <c r="L198" s="8">
        <v>2.6</v>
      </c>
      <c r="M198" s="8"/>
    </row>
    <row r="199" spans="1:14" x14ac:dyDescent="0.35">
      <c r="A199">
        <v>2</v>
      </c>
      <c r="B199" s="10" t="s">
        <v>25</v>
      </c>
      <c r="C199" t="s">
        <v>28</v>
      </c>
      <c r="D199" t="s">
        <v>16</v>
      </c>
      <c r="E199" s="7" t="s">
        <v>36</v>
      </c>
      <c r="F199" t="s">
        <v>17</v>
      </c>
      <c r="G199" t="s">
        <v>57</v>
      </c>
      <c r="H199" s="13" t="s">
        <v>55</v>
      </c>
      <c r="I199" t="s">
        <v>56</v>
      </c>
      <c r="J199" s="17">
        <v>1</v>
      </c>
      <c r="K199" s="8">
        <v>3.1</v>
      </c>
      <c r="L199" s="8">
        <v>2.4</v>
      </c>
      <c r="M199" s="8"/>
    </row>
    <row r="200" spans="1:14" x14ac:dyDescent="0.35">
      <c r="A200">
        <v>2</v>
      </c>
      <c r="B200" s="10" t="s">
        <v>25</v>
      </c>
      <c r="C200" t="s">
        <v>28</v>
      </c>
      <c r="D200" t="s">
        <v>16</v>
      </c>
      <c r="E200" s="7" t="s">
        <v>36</v>
      </c>
      <c r="F200" t="s">
        <v>17</v>
      </c>
      <c r="G200" t="s">
        <v>57</v>
      </c>
      <c r="H200" s="13" t="s">
        <v>55</v>
      </c>
      <c r="I200" t="s">
        <v>56</v>
      </c>
      <c r="J200" s="17">
        <v>1</v>
      </c>
      <c r="K200" s="8">
        <v>2.5</v>
      </c>
      <c r="L200" s="8">
        <v>2.1</v>
      </c>
      <c r="M200" s="8"/>
    </row>
    <row r="201" spans="1:14" x14ac:dyDescent="0.35">
      <c r="A201">
        <v>2</v>
      </c>
      <c r="B201" s="10" t="s">
        <v>25</v>
      </c>
      <c r="C201" t="s">
        <v>28</v>
      </c>
      <c r="D201" t="s">
        <v>16</v>
      </c>
      <c r="E201" s="7" t="s">
        <v>36</v>
      </c>
      <c r="F201" t="s">
        <v>17</v>
      </c>
      <c r="G201" t="s">
        <v>57</v>
      </c>
      <c r="H201" s="13" t="s">
        <v>55</v>
      </c>
      <c r="I201" t="s">
        <v>56</v>
      </c>
      <c r="J201" s="17">
        <v>1</v>
      </c>
      <c r="K201" s="8">
        <v>3</v>
      </c>
      <c r="L201" s="8">
        <v>2.5</v>
      </c>
      <c r="M201" s="8"/>
    </row>
    <row r="202" spans="1:14" x14ac:dyDescent="0.35">
      <c r="A202">
        <v>2</v>
      </c>
      <c r="B202" s="10" t="s">
        <v>25</v>
      </c>
      <c r="C202" t="s">
        <v>28</v>
      </c>
      <c r="D202" t="s">
        <v>16</v>
      </c>
      <c r="E202" s="7" t="s">
        <v>36</v>
      </c>
      <c r="F202" t="s">
        <v>17</v>
      </c>
      <c r="G202" t="s">
        <v>57</v>
      </c>
      <c r="H202" s="13" t="s">
        <v>55</v>
      </c>
      <c r="I202" t="s">
        <v>56</v>
      </c>
      <c r="J202">
        <v>1</v>
      </c>
      <c r="K202">
        <v>7</v>
      </c>
      <c r="L202">
        <v>5.4</v>
      </c>
      <c r="N202">
        <v>3</v>
      </c>
    </row>
    <row r="203" spans="1:14" x14ac:dyDescent="0.35">
      <c r="A203">
        <v>2</v>
      </c>
      <c r="B203" s="10" t="s">
        <v>25</v>
      </c>
      <c r="C203" t="s">
        <v>28</v>
      </c>
      <c r="D203" t="s">
        <v>16</v>
      </c>
      <c r="E203" s="7" t="s">
        <v>36</v>
      </c>
      <c r="F203" t="s">
        <v>17</v>
      </c>
      <c r="G203" t="s">
        <v>57</v>
      </c>
      <c r="H203" s="13" t="s">
        <v>55</v>
      </c>
      <c r="I203" t="s">
        <v>56</v>
      </c>
      <c r="J203">
        <v>1</v>
      </c>
      <c r="K203">
        <v>7.2</v>
      </c>
      <c r="L203">
        <v>5.3</v>
      </c>
      <c r="N203">
        <v>2</v>
      </c>
    </row>
    <row r="204" spans="1:14" x14ac:dyDescent="0.35">
      <c r="A204">
        <v>2</v>
      </c>
      <c r="B204" s="10" t="s">
        <v>25</v>
      </c>
      <c r="C204" t="s">
        <v>28</v>
      </c>
      <c r="D204" t="s">
        <v>16</v>
      </c>
      <c r="E204" s="7" t="s">
        <v>36</v>
      </c>
      <c r="F204" t="s">
        <v>69</v>
      </c>
      <c r="G204" t="s">
        <v>180</v>
      </c>
      <c r="H204" s="13" t="s">
        <v>52</v>
      </c>
      <c r="I204" t="s">
        <v>54</v>
      </c>
      <c r="J204">
        <v>1</v>
      </c>
      <c r="K204">
        <v>5.4</v>
      </c>
    </row>
    <row r="205" spans="1:14" x14ac:dyDescent="0.35">
      <c r="A205">
        <v>2</v>
      </c>
      <c r="B205" s="10" t="s">
        <v>25</v>
      </c>
      <c r="C205" t="s">
        <v>28</v>
      </c>
      <c r="D205" t="s">
        <v>16</v>
      </c>
      <c r="E205" s="7" t="s">
        <v>36</v>
      </c>
      <c r="F205" t="s">
        <v>69</v>
      </c>
      <c r="G205" t="s">
        <v>180</v>
      </c>
      <c r="H205" s="13" t="s">
        <v>52</v>
      </c>
      <c r="I205" t="s">
        <v>54</v>
      </c>
      <c r="J205">
        <v>1</v>
      </c>
      <c r="K205">
        <v>5.3</v>
      </c>
    </row>
    <row r="206" spans="1:14" x14ac:dyDescent="0.35">
      <c r="A206">
        <v>1</v>
      </c>
      <c r="B206" s="10" t="s">
        <v>25</v>
      </c>
      <c r="C206" t="s">
        <v>28</v>
      </c>
      <c r="D206" t="s">
        <v>16</v>
      </c>
      <c r="E206" s="7" t="s">
        <v>36</v>
      </c>
      <c r="F206" t="s">
        <v>34</v>
      </c>
      <c r="G206" t="s">
        <v>47</v>
      </c>
      <c r="H206" s="13" t="s">
        <v>38</v>
      </c>
      <c r="I206" t="s">
        <v>39</v>
      </c>
      <c r="J206">
        <v>1</v>
      </c>
      <c r="N206">
        <v>4</v>
      </c>
    </row>
    <row r="207" spans="1:14" x14ac:dyDescent="0.35">
      <c r="A207">
        <v>1</v>
      </c>
      <c r="B207" s="10" t="s">
        <v>25</v>
      </c>
      <c r="C207" t="s">
        <v>28</v>
      </c>
      <c r="D207" t="s">
        <v>16</v>
      </c>
      <c r="E207" s="7" t="s">
        <v>36</v>
      </c>
      <c r="F207" t="s">
        <v>34</v>
      </c>
      <c r="G207" t="s">
        <v>47</v>
      </c>
      <c r="H207" s="13" t="s">
        <v>38</v>
      </c>
      <c r="I207" t="s">
        <v>39</v>
      </c>
      <c r="J207">
        <v>1</v>
      </c>
      <c r="N207">
        <v>1</v>
      </c>
    </row>
    <row r="208" spans="1:14" x14ac:dyDescent="0.35">
      <c r="A208">
        <v>1</v>
      </c>
      <c r="B208" s="10" t="s">
        <v>25</v>
      </c>
      <c r="C208" t="s">
        <v>28</v>
      </c>
      <c r="D208" t="s">
        <v>16</v>
      </c>
      <c r="E208" s="7" t="s">
        <v>36</v>
      </c>
      <c r="F208" t="s">
        <v>35</v>
      </c>
      <c r="G208" t="s">
        <v>169</v>
      </c>
      <c r="H208" s="13" t="s">
        <v>170</v>
      </c>
      <c r="I208" t="s">
        <v>171</v>
      </c>
      <c r="N208">
        <v>586</v>
      </c>
    </row>
    <row r="209" spans="1:14" x14ac:dyDescent="0.35">
      <c r="A209">
        <v>1</v>
      </c>
      <c r="B209" s="10" t="s">
        <v>25</v>
      </c>
      <c r="C209" t="s">
        <v>28</v>
      </c>
      <c r="D209" t="s">
        <v>16</v>
      </c>
      <c r="E209" s="7" t="s">
        <v>36</v>
      </c>
      <c r="F209" t="s">
        <v>22</v>
      </c>
      <c r="G209" t="s">
        <v>65</v>
      </c>
      <c r="H209" s="13" t="s">
        <v>66</v>
      </c>
      <c r="I209" t="s">
        <v>67</v>
      </c>
      <c r="J209" s="17">
        <v>3</v>
      </c>
      <c r="K209" s="8">
        <v>3.6</v>
      </c>
      <c r="L209" s="8">
        <v>2.9</v>
      </c>
      <c r="M209" s="8"/>
    </row>
    <row r="210" spans="1:14" x14ac:dyDescent="0.35">
      <c r="A210">
        <v>1</v>
      </c>
      <c r="B210" s="10" t="s">
        <v>25</v>
      </c>
      <c r="C210" t="s">
        <v>28</v>
      </c>
      <c r="D210" t="s">
        <v>16</v>
      </c>
      <c r="E210" s="7" t="s">
        <v>36</v>
      </c>
      <c r="F210" t="s">
        <v>22</v>
      </c>
      <c r="G210" t="s">
        <v>65</v>
      </c>
      <c r="H210" s="13" t="s">
        <v>66</v>
      </c>
      <c r="I210" t="s">
        <v>67</v>
      </c>
      <c r="J210" s="17">
        <v>1</v>
      </c>
      <c r="K210" s="8">
        <v>3.7</v>
      </c>
      <c r="L210" s="8">
        <v>3.2</v>
      </c>
      <c r="M210" s="8"/>
    </row>
    <row r="211" spans="1:14" x14ac:dyDescent="0.35">
      <c r="A211">
        <v>1</v>
      </c>
      <c r="B211" s="10" t="s">
        <v>25</v>
      </c>
      <c r="C211" t="s">
        <v>28</v>
      </c>
      <c r="D211" t="s">
        <v>16</v>
      </c>
      <c r="E211" s="7" t="s">
        <v>36</v>
      </c>
      <c r="F211" t="s">
        <v>22</v>
      </c>
      <c r="G211" t="s">
        <v>65</v>
      </c>
      <c r="H211" s="13" t="s">
        <v>66</v>
      </c>
      <c r="I211" t="s">
        <v>67</v>
      </c>
      <c r="J211" s="17">
        <v>1</v>
      </c>
      <c r="K211" s="8">
        <v>3.5</v>
      </c>
      <c r="L211" s="8">
        <v>29</v>
      </c>
      <c r="M211" s="8"/>
      <c r="N211" s="8">
        <v>3</v>
      </c>
    </row>
    <row r="212" spans="1:14" x14ac:dyDescent="0.35">
      <c r="A212">
        <v>1</v>
      </c>
      <c r="B212" s="10" t="s">
        <v>25</v>
      </c>
      <c r="C212" t="s">
        <v>28</v>
      </c>
      <c r="D212" t="s">
        <v>16</v>
      </c>
      <c r="E212" s="7" t="s">
        <v>36</v>
      </c>
      <c r="F212" t="s">
        <v>22</v>
      </c>
      <c r="G212" t="s">
        <v>65</v>
      </c>
      <c r="H212" s="13" t="s">
        <v>66</v>
      </c>
      <c r="I212" t="s">
        <v>67</v>
      </c>
      <c r="J212" s="17">
        <v>1</v>
      </c>
      <c r="K212" s="8">
        <v>3.4</v>
      </c>
      <c r="L212" s="8">
        <v>2.8</v>
      </c>
      <c r="M212" s="8"/>
    </row>
    <row r="213" spans="1:14" x14ac:dyDescent="0.35">
      <c r="A213">
        <v>1</v>
      </c>
      <c r="B213" s="10" t="s">
        <v>25</v>
      </c>
      <c r="C213" t="s">
        <v>28</v>
      </c>
      <c r="D213" t="s">
        <v>16</v>
      </c>
      <c r="E213" s="7" t="s">
        <v>36</v>
      </c>
      <c r="F213" t="s">
        <v>22</v>
      </c>
      <c r="G213" t="s">
        <v>65</v>
      </c>
      <c r="H213" s="13" t="s">
        <v>66</v>
      </c>
      <c r="I213" t="s">
        <v>67</v>
      </c>
      <c r="J213" s="17">
        <v>1</v>
      </c>
      <c r="K213" s="8">
        <v>3.6</v>
      </c>
      <c r="L213" s="8">
        <v>3</v>
      </c>
      <c r="M213" s="8"/>
    </row>
    <row r="214" spans="1:14" x14ac:dyDescent="0.35">
      <c r="A214">
        <v>1</v>
      </c>
      <c r="B214" s="10" t="s">
        <v>25</v>
      </c>
      <c r="C214" t="s">
        <v>28</v>
      </c>
      <c r="D214" t="s">
        <v>16</v>
      </c>
      <c r="E214" s="7" t="s">
        <v>36</v>
      </c>
      <c r="F214" t="s">
        <v>73</v>
      </c>
      <c r="G214" t="s">
        <v>124</v>
      </c>
      <c r="H214" s="13" t="s">
        <v>183</v>
      </c>
      <c r="I214" t="s">
        <v>49</v>
      </c>
      <c r="J214">
        <v>1</v>
      </c>
      <c r="K214">
        <v>9.5</v>
      </c>
      <c r="L214">
        <v>7.8</v>
      </c>
      <c r="N214">
        <v>12</v>
      </c>
    </row>
    <row r="215" spans="1:14" x14ac:dyDescent="0.35">
      <c r="A215">
        <v>1</v>
      </c>
      <c r="B215" s="10" t="s">
        <v>25</v>
      </c>
      <c r="C215" t="s">
        <v>28</v>
      </c>
      <c r="D215" t="s">
        <v>16</v>
      </c>
      <c r="E215" s="7" t="s">
        <v>36</v>
      </c>
      <c r="F215" t="s">
        <v>73</v>
      </c>
      <c r="G215" t="s">
        <v>124</v>
      </c>
      <c r="H215" s="13" t="s">
        <v>183</v>
      </c>
      <c r="I215" t="s">
        <v>49</v>
      </c>
      <c r="J215">
        <v>1</v>
      </c>
      <c r="K215">
        <v>8.1</v>
      </c>
      <c r="L215">
        <v>6.7</v>
      </c>
      <c r="N215">
        <v>9</v>
      </c>
    </row>
    <row r="216" spans="1:14" x14ac:dyDescent="0.35">
      <c r="A216">
        <v>1</v>
      </c>
      <c r="B216" s="10" t="s">
        <v>25</v>
      </c>
      <c r="C216" t="s">
        <v>28</v>
      </c>
      <c r="D216" t="s">
        <v>16</v>
      </c>
      <c r="E216" s="7" t="s">
        <v>36</v>
      </c>
      <c r="F216" t="s">
        <v>73</v>
      </c>
      <c r="G216" t="s">
        <v>124</v>
      </c>
      <c r="H216" s="13" t="s">
        <v>183</v>
      </c>
      <c r="I216" t="s">
        <v>49</v>
      </c>
      <c r="J216">
        <v>1</v>
      </c>
      <c r="K216">
        <v>7.6</v>
      </c>
      <c r="L216">
        <v>6.1</v>
      </c>
      <c r="N216">
        <v>5</v>
      </c>
    </row>
    <row r="217" spans="1:14" x14ac:dyDescent="0.35">
      <c r="A217">
        <v>1</v>
      </c>
      <c r="B217" s="10" t="s">
        <v>25</v>
      </c>
      <c r="C217" t="s">
        <v>28</v>
      </c>
      <c r="D217" t="s">
        <v>16</v>
      </c>
      <c r="E217" s="7" t="s">
        <v>36</v>
      </c>
      <c r="F217" t="s">
        <v>73</v>
      </c>
      <c r="G217" t="s">
        <v>124</v>
      </c>
      <c r="H217" s="13" t="s">
        <v>183</v>
      </c>
      <c r="I217" t="s">
        <v>49</v>
      </c>
      <c r="J217">
        <v>1</v>
      </c>
      <c r="K217">
        <v>6.3</v>
      </c>
      <c r="L217">
        <v>5.2</v>
      </c>
      <c r="N217">
        <v>3</v>
      </c>
    </row>
    <row r="218" spans="1:14" x14ac:dyDescent="0.35">
      <c r="A218">
        <v>1</v>
      </c>
      <c r="B218" s="10" t="s">
        <v>25</v>
      </c>
      <c r="C218" t="s">
        <v>28</v>
      </c>
      <c r="D218" t="s">
        <v>16</v>
      </c>
      <c r="E218" s="7" t="s">
        <v>36</v>
      </c>
      <c r="F218" t="s">
        <v>73</v>
      </c>
      <c r="G218" t="s">
        <v>124</v>
      </c>
      <c r="H218" s="13" t="s">
        <v>183</v>
      </c>
      <c r="I218" t="s">
        <v>49</v>
      </c>
      <c r="J218">
        <v>1</v>
      </c>
      <c r="K218">
        <v>5.5</v>
      </c>
      <c r="L218">
        <v>4.9000000000000004</v>
      </c>
      <c r="N218">
        <v>3</v>
      </c>
    </row>
    <row r="219" spans="1:14" x14ac:dyDescent="0.35">
      <c r="A219">
        <v>1</v>
      </c>
      <c r="B219" s="10" t="s">
        <v>25</v>
      </c>
      <c r="C219" t="s">
        <v>28</v>
      </c>
      <c r="D219" t="s">
        <v>16</v>
      </c>
      <c r="E219" s="7" t="s">
        <v>36</v>
      </c>
      <c r="F219" t="s">
        <v>73</v>
      </c>
      <c r="G219" t="s">
        <v>124</v>
      </c>
      <c r="H219" s="13" t="s">
        <v>183</v>
      </c>
      <c r="I219" t="s">
        <v>49</v>
      </c>
      <c r="J219">
        <v>1</v>
      </c>
      <c r="K219">
        <v>6.5</v>
      </c>
      <c r="L219">
        <v>5.4</v>
      </c>
      <c r="N219">
        <v>5</v>
      </c>
    </row>
    <row r="220" spans="1:14" x14ac:dyDescent="0.35">
      <c r="A220">
        <v>1</v>
      </c>
      <c r="B220" s="10" t="s">
        <v>25</v>
      </c>
      <c r="C220" t="s">
        <v>28</v>
      </c>
      <c r="D220" t="s">
        <v>16</v>
      </c>
      <c r="E220" s="7" t="s">
        <v>36</v>
      </c>
      <c r="F220" t="s">
        <v>73</v>
      </c>
      <c r="G220" t="s">
        <v>124</v>
      </c>
      <c r="H220" s="13" t="s">
        <v>183</v>
      </c>
      <c r="I220" t="s">
        <v>49</v>
      </c>
      <c r="J220">
        <v>1</v>
      </c>
      <c r="K220">
        <v>4.3</v>
      </c>
      <c r="L220">
        <v>3.9</v>
      </c>
      <c r="N220">
        <v>1</v>
      </c>
    </row>
    <row r="221" spans="1:14" x14ac:dyDescent="0.35">
      <c r="A221">
        <v>1</v>
      </c>
      <c r="B221" s="10" t="s">
        <v>25</v>
      </c>
      <c r="C221" t="s">
        <v>28</v>
      </c>
      <c r="D221" t="s">
        <v>16</v>
      </c>
      <c r="E221" s="7" t="s">
        <v>36</v>
      </c>
      <c r="F221" t="s">
        <v>17</v>
      </c>
      <c r="G221" t="s">
        <v>57</v>
      </c>
      <c r="H221" s="13" t="s">
        <v>55</v>
      </c>
      <c r="I221" t="s">
        <v>56</v>
      </c>
      <c r="J221" s="17">
        <v>1</v>
      </c>
      <c r="K221" s="8">
        <v>5.5</v>
      </c>
      <c r="L221" s="8">
        <v>4.3</v>
      </c>
      <c r="M221" s="8"/>
    </row>
    <row r="222" spans="1:14" x14ac:dyDescent="0.35">
      <c r="A222">
        <v>1</v>
      </c>
      <c r="B222" s="10" t="s">
        <v>25</v>
      </c>
      <c r="C222" t="s">
        <v>28</v>
      </c>
      <c r="D222" t="s">
        <v>16</v>
      </c>
      <c r="E222" s="7" t="s">
        <v>36</v>
      </c>
      <c r="F222" t="s">
        <v>17</v>
      </c>
      <c r="G222" t="s">
        <v>57</v>
      </c>
      <c r="H222" s="13" t="s">
        <v>55</v>
      </c>
      <c r="I222" t="s">
        <v>56</v>
      </c>
      <c r="J222" s="17">
        <v>1</v>
      </c>
      <c r="K222" s="8">
        <v>5.6</v>
      </c>
      <c r="L222" s="8">
        <v>4.0999999999999996</v>
      </c>
      <c r="M222" s="8"/>
    </row>
    <row r="223" spans="1:14" x14ac:dyDescent="0.35">
      <c r="A223">
        <v>1</v>
      </c>
      <c r="B223" s="10" t="s">
        <v>25</v>
      </c>
      <c r="C223" t="s">
        <v>28</v>
      </c>
      <c r="D223" t="s">
        <v>16</v>
      </c>
      <c r="E223" s="7" t="s">
        <v>36</v>
      </c>
      <c r="F223" t="s">
        <v>17</v>
      </c>
      <c r="G223" t="s">
        <v>57</v>
      </c>
      <c r="H223" s="13" t="s">
        <v>55</v>
      </c>
      <c r="I223" t="s">
        <v>56</v>
      </c>
      <c r="J223" s="17">
        <v>1</v>
      </c>
      <c r="K223" s="8">
        <v>5.9</v>
      </c>
      <c r="L223" s="8">
        <v>4.5</v>
      </c>
      <c r="M223" s="8"/>
    </row>
    <row r="224" spans="1:14" x14ac:dyDescent="0.35">
      <c r="A224">
        <v>1</v>
      </c>
      <c r="B224" s="10" t="s">
        <v>25</v>
      </c>
      <c r="C224" t="s">
        <v>28</v>
      </c>
      <c r="D224" t="s">
        <v>16</v>
      </c>
      <c r="E224" s="7" t="s">
        <v>36</v>
      </c>
      <c r="F224" t="s">
        <v>17</v>
      </c>
      <c r="G224" t="s">
        <v>57</v>
      </c>
      <c r="H224" s="13" t="s">
        <v>55</v>
      </c>
      <c r="I224" t="s">
        <v>56</v>
      </c>
      <c r="J224" s="17">
        <v>1</v>
      </c>
      <c r="K224" s="8">
        <v>5.2</v>
      </c>
      <c r="L224" s="8">
        <v>3.9</v>
      </c>
      <c r="M224" s="8"/>
    </row>
    <row r="225" spans="1:14" x14ac:dyDescent="0.35">
      <c r="A225">
        <v>1</v>
      </c>
      <c r="B225" s="10" t="s">
        <v>25</v>
      </c>
      <c r="C225" t="s">
        <v>28</v>
      </c>
      <c r="D225" t="s">
        <v>16</v>
      </c>
      <c r="E225" s="7" t="s">
        <v>36</v>
      </c>
      <c r="F225" t="s">
        <v>17</v>
      </c>
      <c r="G225" t="s">
        <v>57</v>
      </c>
      <c r="H225" s="13" t="s">
        <v>55</v>
      </c>
      <c r="I225" t="s">
        <v>56</v>
      </c>
      <c r="J225" s="17">
        <v>1</v>
      </c>
      <c r="K225" s="8">
        <v>4.8</v>
      </c>
      <c r="L225" s="8">
        <v>3.5</v>
      </c>
      <c r="M225" s="8"/>
      <c r="N225" s="8">
        <v>9</v>
      </c>
    </row>
    <row r="226" spans="1:14" x14ac:dyDescent="0.35">
      <c r="A226">
        <v>1</v>
      </c>
      <c r="B226" s="10" t="s">
        <v>25</v>
      </c>
      <c r="C226" t="s">
        <v>28</v>
      </c>
      <c r="D226" t="s">
        <v>16</v>
      </c>
      <c r="E226" s="7" t="s">
        <v>36</v>
      </c>
      <c r="F226" t="s">
        <v>17</v>
      </c>
      <c r="G226" t="s">
        <v>57</v>
      </c>
      <c r="H226" s="13" t="s">
        <v>55</v>
      </c>
      <c r="I226" t="s">
        <v>56</v>
      </c>
      <c r="J226" s="17">
        <v>1</v>
      </c>
      <c r="K226" s="8">
        <v>5.0999999999999996</v>
      </c>
      <c r="L226" s="8">
        <v>3.9</v>
      </c>
      <c r="M226" s="8"/>
    </row>
    <row r="227" spans="1:14" x14ac:dyDescent="0.35">
      <c r="A227">
        <v>1</v>
      </c>
      <c r="B227" s="10" t="s">
        <v>25</v>
      </c>
      <c r="C227" t="s">
        <v>28</v>
      </c>
      <c r="D227" t="s">
        <v>16</v>
      </c>
      <c r="E227" s="7" t="s">
        <v>36</v>
      </c>
      <c r="F227" t="s">
        <v>17</v>
      </c>
      <c r="G227" t="s">
        <v>57</v>
      </c>
      <c r="H227" s="13" t="s">
        <v>55</v>
      </c>
      <c r="I227" t="s">
        <v>56</v>
      </c>
      <c r="J227" s="17">
        <v>1</v>
      </c>
      <c r="K227" s="8">
        <v>4.7</v>
      </c>
      <c r="L227" s="8">
        <v>3.6</v>
      </c>
      <c r="M227" s="8"/>
    </row>
    <row r="228" spans="1:14" x14ac:dyDescent="0.35">
      <c r="A228">
        <v>1</v>
      </c>
      <c r="B228" s="10" t="s">
        <v>25</v>
      </c>
      <c r="C228" t="s">
        <v>28</v>
      </c>
      <c r="D228" t="s">
        <v>16</v>
      </c>
      <c r="E228" s="7" t="s">
        <v>36</v>
      </c>
      <c r="F228" t="s">
        <v>17</v>
      </c>
      <c r="G228" t="s">
        <v>57</v>
      </c>
      <c r="H228" s="13" t="s">
        <v>55</v>
      </c>
      <c r="I228" t="s">
        <v>56</v>
      </c>
      <c r="J228" s="17">
        <v>1</v>
      </c>
      <c r="K228" s="8">
        <v>4.3</v>
      </c>
      <c r="L228" s="8">
        <v>3.2</v>
      </c>
      <c r="M228" s="8"/>
    </row>
    <row r="229" spans="1:14" x14ac:dyDescent="0.35">
      <c r="A229">
        <v>1</v>
      </c>
      <c r="B229" s="10" t="s">
        <v>25</v>
      </c>
      <c r="C229" t="s">
        <v>28</v>
      </c>
      <c r="D229" t="s">
        <v>16</v>
      </c>
      <c r="E229" s="7" t="s">
        <v>36</v>
      </c>
      <c r="F229" t="s">
        <v>17</v>
      </c>
      <c r="G229" t="s">
        <v>57</v>
      </c>
      <c r="H229" s="13" t="s">
        <v>55</v>
      </c>
      <c r="I229" t="s">
        <v>56</v>
      </c>
      <c r="J229" s="17">
        <v>1</v>
      </c>
      <c r="K229" s="8">
        <v>4.0999999999999996</v>
      </c>
      <c r="L229" s="8">
        <v>3.1</v>
      </c>
      <c r="M229" s="8"/>
    </row>
    <row r="230" spans="1:14" x14ac:dyDescent="0.35">
      <c r="A230">
        <v>1</v>
      </c>
      <c r="B230" s="10" t="s">
        <v>25</v>
      </c>
      <c r="C230" t="s">
        <v>28</v>
      </c>
      <c r="D230" t="s">
        <v>16</v>
      </c>
      <c r="E230" s="7" t="s">
        <v>36</v>
      </c>
      <c r="F230" t="s">
        <v>17</v>
      </c>
      <c r="G230" t="s">
        <v>57</v>
      </c>
      <c r="H230" s="13" t="s">
        <v>55</v>
      </c>
      <c r="I230" t="s">
        <v>56</v>
      </c>
      <c r="J230" s="17">
        <v>1</v>
      </c>
      <c r="K230" s="8">
        <v>4.5</v>
      </c>
      <c r="L230" s="8">
        <v>3.3</v>
      </c>
      <c r="M230" s="8"/>
    </row>
    <row r="231" spans="1:14" x14ac:dyDescent="0.35">
      <c r="A231">
        <v>1</v>
      </c>
      <c r="B231" s="10" t="s">
        <v>25</v>
      </c>
      <c r="C231" t="s">
        <v>28</v>
      </c>
      <c r="D231" t="s">
        <v>16</v>
      </c>
      <c r="E231" s="7" t="s">
        <v>36</v>
      </c>
      <c r="F231" t="s">
        <v>17</v>
      </c>
      <c r="G231" t="s">
        <v>57</v>
      </c>
      <c r="H231" s="13" t="s">
        <v>55</v>
      </c>
      <c r="I231" t="s">
        <v>56</v>
      </c>
      <c r="J231">
        <v>1</v>
      </c>
      <c r="K231">
        <v>6.9</v>
      </c>
      <c r="L231">
        <v>5.0999999999999996</v>
      </c>
      <c r="N231">
        <v>2</v>
      </c>
    </row>
    <row r="232" spans="1:14" x14ac:dyDescent="0.35">
      <c r="A232">
        <v>1</v>
      </c>
      <c r="B232" s="10" t="s">
        <v>25</v>
      </c>
      <c r="C232" t="s">
        <v>28</v>
      </c>
      <c r="D232" t="s">
        <v>16</v>
      </c>
      <c r="E232" s="7" t="s">
        <v>36</v>
      </c>
      <c r="F232" t="s">
        <v>17</v>
      </c>
      <c r="G232" t="s">
        <v>57</v>
      </c>
      <c r="H232" s="13" t="s">
        <v>55</v>
      </c>
      <c r="I232" t="s">
        <v>56</v>
      </c>
      <c r="J232">
        <v>1</v>
      </c>
      <c r="K232">
        <v>7.1</v>
      </c>
      <c r="L232">
        <v>5.2</v>
      </c>
      <c r="N232">
        <v>2</v>
      </c>
    </row>
    <row r="233" spans="1:14" x14ac:dyDescent="0.35">
      <c r="A233">
        <v>1</v>
      </c>
      <c r="B233" s="10" t="s">
        <v>25</v>
      </c>
      <c r="C233" t="s">
        <v>28</v>
      </c>
      <c r="D233" t="s">
        <v>16</v>
      </c>
      <c r="E233" s="7" t="s">
        <v>36</v>
      </c>
      <c r="F233" t="s">
        <v>17</v>
      </c>
      <c r="G233" t="s">
        <v>57</v>
      </c>
      <c r="H233" s="13" t="s">
        <v>55</v>
      </c>
      <c r="I233" t="s">
        <v>56</v>
      </c>
      <c r="J233">
        <v>1</v>
      </c>
      <c r="K233">
        <v>6.4</v>
      </c>
      <c r="L233">
        <v>5</v>
      </c>
      <c r="N233">
        <v>2</v>
      </c>
    </row>
    <row r="234" spans="1:14" x14ac:dyDescent="0.35">
      <c r="A234">
        <v>1</v>
      </c>
      <c r="B234" s="10" t="s">
        <v>25</v>
      </c>
      <c r="C234" t="s">
        <v>28</v>
      </c>
      <c r="D234" t="s">
        <v>16</v>
      </c>
      <c r="E234" s="7" t="s">
        <v>36</v>
      </c>
      <c r="F234" t="s">
        <v>17</v>
      </c>
      <c r="G234" t="s">
        <v>57</v>
      </c>
      <c r="H234" s="13" t="s">
        <v>55</v>
      </c>
      <c r="I234" t="s">
        <v>56</v>
      </c>
      <c r="J234">
        <v>1</v>
      </c>
      <c r="K234">
        <v>6.2</v>
      </c>
      <c r="L234">
        <v>5.9</v>
      </c>
      <c r="N234">
        <v>2</v>
      </c>
    </row>
    <row r="235" spans="1:14" x14ac:dyDescent="0.35">
      <c r="A235">
        <v>1</v>
      </c>
      <c r="B235" s="10" t="s">
        <v>25</v>
      </c>
      <c r="C235" t="s">
        <v>28</v>
      </c>
      <c r="D235" t="s">
        <v>16</v>
      </c>
      <c r="E235" s="7" t="s">
        <v>36</v>
      </c>
      <c r="F235" t="s">
        <v>17</v>
      </c>
      <c r="G235" t="s">
        <v>57</v>
      </c>
      <c r="H235" s="13" t="s">
        <v>55</v>
      </c>
      <c r="I235" t="s">
        <v>56</v>
      </c>
      <c r="J235">
        <v>1</v>
      </c>
      <c r="K235">
        <v>7.2</v>
      </c>
      <c r="L235">
        <v>5.3</v>
      </c>
      <c r="N235">
        <v>2</v>
      </c>
    </row>
    <row r="236" spans="1:14" x14ac:dyDescent="0.35">
      <c r="A236">
        <v>1</v>
      </c>
      <c r="B236" s="10" t="s">
        <v>25</v>
      </c>
      <c r="C236" t="s">
        <v>28</v>
      </c>
      <c r="D236" t="s">
        <v>16</v>
      </c>
      <c r="E236" s="7" t="s">
        <v>36</v>
      </c>
      <c r="F236" t="s">
        <v>17</v>
      </c>
      <c r="G236" t="s">
        <v>57</v>
      </c>
      <c r="H236" s="13" t="s">
        <v>55</v>
      </c>
      <c r="I236" t="s">
        <v>56</v>
      </c>
      <c r="J236">
        <v>1</v>
      </c>
      <c r="K236">
        <v>6.1</v>
      </c>
      <c r="L236">
        <v>4.8</v>
      </c>
      <c r="N236">
        <v>2</v>
      </c>
    </row>
    <row r="237" spans="1:14" x14ac:dyDescent="0.35">
      <c r="A237">
        <v>4</v>
      </c>
      <c r="B237" s="10" t="s">
        <v>25</v>
      </c>
      <c r="C237" t="s">
        <v>28</v>
      </c>
      <c r="D237" t="s">
        <v>16</v>
      </c>
      <c r="E237" s="10" t="s">
        <v>37</v>
      </c>
      <c r="F237" t="s">
        <v>35</v>
      </c>
      <c r="G237" t="s">
        <v>169</v>
      </c>
      <c r="H237" s="13" t="s">
        <v>170</v>
      </c>
      <c r="I237" t="s">
        <v>171</v>
      </c>
      <c r="N237">
        <v>581</v>
      </c>
    </row>
    <row r="238" spans="1:14" x14ac:dyDescent="0.35">
      <c r="A238">
        <v>4</v>
      </c>
      <c r="B238" s="10" t="s">
        <v>25</v>
      </c>
      <c r="C238" t="s">
        <v>28</v>
      </c>
      <c r="D238" t="s">
        <v>16</v>
      </c>
      <c r="E238" s="10" t="s">
        <v>37</v>
      </c>
      <c r="F238" t="s">
        <v>34</v>
      </c>
      <c r="G238" t="s">
        <v>47</v>
      </c>
      <c r="H238" s="13" t="s">
        <v>38</v>
      </c>
      <c r="I238" t="s">
        <v>39</v>
      </c>
      <c r="J238">
        <v>1</v>
      </c>
      <c r="N238">
        <v>16</v>
      </c>
    </row>
    <row r="239" spans="1:14" x14ac:dyDescent="0.35">
      <c r="A239">
        <v>4</v>
      </c>
      <c r="B239" s="10" t="s">
        <v>25</v>
      </c>
      <c r="C239" t="s">
        <v>28</v>
      </c>
      <c r="D239" t="s">
        <v>16</v>
      </c>
      <c r="E239" s="10" t="s">
        <v>37</v>
      </c>
      <c r="F239" t="s">
        <v>34</v>
      </c>
      <c r="G239" t="s">
        <v>47</v>
      </c>
      <c r="H239" s="13" t="s">
        <v>38</v>
      </c>
      <c r="I239" t="s">
        <v>39</v>
      </c>
      <c r="J239">
        <v>1</v>
      </c>
      <c r="N239">
        <v>8</v>
      </c>
    </row>
    <row r="240" spans="1:14" x14ac:dyDescent="0.35">
      <c r="A240">
        <v>4</v>
      </c>
      <c r="B240" s="10" t="s">
        <v>25</v>
      </c>
      <c r="C240" t="s">
        <v>28</v>
      </c>
      <c r="D240" t="s">
        <v>16</v>
      </c>
      <c r="E240" s="10" t="s">
        <v>37</v>
      </c>
      <c r="F240" t="s">
        <v>17</v>
      </c>
      <c r="G240" t="s">
        <v>57</v>
      </c>
      <c r="H240" s="13" t="s">
        <v>55</v>
      </c>
      <c r="I240" t="s">
        <v>56</v>
      </c>
      <c r="J240">
        <v>1</v>
      </c>
      <c r="K240" s="8">
        <v>4.5</v>
      </c>
      <c r="L240" s="8">
        <v>4.0999999999999996</v>
      </c>
      <c r="M240" s="8"/>
    </row>
    <row r="241" spans="1:14" x14ac:dyDescent="0.35">
      <c r="A241">
        <v>4</v>
      </c>
      <c r="B241" s="10" t="s">
        <v>25</v>
      </c>
      <c r="C241" t="s">
        <v>28</v>
      </c>
      <c r="D241" t="s">
        <v>16</v>
      </c>
      <c r="E241" s="10" t="s">
        <v>37</v>
      </c>
      <c r="F241" t="s">
        <v>17</v>
      </c>
      <c r="G241" t="s">
        <v>57</v>
      </c>
      <c r="H241" s="13" t="s">
        <v>55</v>
      </c>
      <c r="I241" t="s">
        <v>56</v>
      </c>
      <c r="J241">
        <v>1</v>
      </c>
      <c r="K241" s="8">
        <v>4.9000000000000004</v>
      </c>
      <c r="L241" s="8">
        <v>4.0999999999999996</v>
      </c>
      <c r="M241" s="8"/>
    </row>
    <row r="242" spans="1:14" x14ac:dyDescent="0.35">
      <c r="A242">
        <v>4</v>
      </c>
      <c r="B242" s="10" t="s">
        <v>25</v>
      </c>
      <c r="C242" t="s">
        <v>28</v>
      </c>
      <c r="D242" t="s">
        <v>16</v>
      </c>
      <c r="E242" s="10" t="s">
        <v>37</v>
      </c>
      <c r="F242" t="s">
        <v>17</v>
      </c>
      <c r="G242" t="s">
        <v>57</v>
      </c>
      <c r="H242" s="13" t="s">
        <v>55</v>
      </c>
      <c r="I242" t="s">
        <v>56</v>
      </c>
      <c r="J242">
        <v>1</v>
      </c>
      <c r="K242" s="8">
        <v>4</v>
      </c>
      <c r="L242" s="8">
        <v>3.4</v>
      </c>
      <c r="M242" s="8"/>
    </row>
    <row r="243" spans="1:14" x14ac:dyDescent="0.35">
      <c r="A243">
        <v>4</v>
      </c>
      <c r="B243" s="10" t="s">
        <v>25</v>
      </c>
      <c r="C243" t="s">
        <v>28</v>
      </c>
      <c r="D243" t="s">
        <v>16</v>
      </c>
      <c r="E243" s="10" t="s">
        <v>37</v>
      </c>
      <c r="F243" t="s">
        <v>17</v>
      </c>
      <c r="G243" t="s">
        <v>57</v>
      </c>
      <c r="H243" s="13" t="s">
        <v>55</v>
      </c>
      <c r="I243" t="s">
        <v>56</v>
      </c>
      <c r="J243">
        <v>1</v>
      </c>
      <c r="K243" s="8">
        <v>4</v>
      </c>
      <c r="L243" s="8">
        <v>3.2</v>
      </c>
      <c r="M243" s="8"/>
    </row>
    <row r="244" spans="1:14" x14ac:dyDescent="0.35">
      <c r="A244">
        <v>4</v>
      </c>
      <c r="B244" s="10" t="s">
        <v>25</v>
      </c>
      <c r="C244" t="s">
        <v>28</v>
      </c>
      <c r="D244" t="s">
        <v>16</v>
      </c>
      <c r="E244" s="10" t="s">
        <v>37</v>
      </c>
      <c r="F244" t="s">
        <v>17</v>
      </c>
      <c r="G244" t="s">
        <v>57</v>
      </c>
      <c r="H244" s="13" t="s">
        <v>55</v>
      </c>
      <c r="I244" t="s">
        <v>56</v>
      </c>
      <c r="J244">
        <v>1</v>
      </c>
      <c r="K244" s="8">
        <v>3.4</v>
      </c>
      <c r="L244" s="8">
        <v>3</v>
      </c>
      <c r="M244" s="8"/>
    </row>
    <row r="245" spans="1:14" x14ac:dyDescent="0.35">
      <c r="A245">
        <v>4</v>
      </c>
      <c r="B245" s="10" t="s">
        <v>25</v>
      </c>
      <c r="C245" t="s">
        <v>28</v>
      </c>
      <c r="D245" t="s">
        <v>16</v>
      </c>
      <c r="E245" s="10" t="s">
        <v>37</v>
      </c>
      <c r="F245" t="s">
        <v>17</v>
      </c>
      <c r="G245" t="s">
        <v>57</v>
      </c>
      <c r="H245" s="13" t="s">
        <v>55</v>
      </c>
      <c r="I245" t="s">
        <v>56</v>
      </c>
      <c r="J245">
        <v>1</v>
      </c>
      <c r="K245" s="8">
        <v>4.2</v>
      </c>
      <c r="L245" s="8">
        <v>3.1</v>
      </c>
      <c r="M245" s="8"/>
    </row>
    <row r="246" spans="1:14" x14ac:dyDescent="0.35">
      <c r="A246">
        <v>4</v>
      </c>
      <c r="B246" s="10" t="s">
        <v>25</v>
      </c>
      <c r="C246" t="s">
        <v>28</v>
      </c>
      <c r="D246" t="s">
        <v>16</v>
      </c>
      <c r="E246" s="10" t="s">
        <v>37</v>
      </c>
      <c r="F246" t="s">
        <v>17</v>
      </c>
      <c r="G246" t="s">
        <v>57</v>
      </c>
      <c r="H246" s="13" t="s">
        <v>55</v>
      </c>
      <c r="I246" t="s">
        <v>56</v>
      </c>
      <c r="J246">
        <v>1</v>
      </c>
      <c r="K246" s="8">
        <v>3.7</v>
      </c>
      <c r="L246" s="8">
        <v>3.2</v>
      </c>
      <c r="M246" s="8"/>
    </row>
    <row r="247" spans="1:14" x14ac:dyDescent="0.35">
      <c r="A247">
        <v>4</v>
      </c>
      <c r="B247" s="10" t="s">
        <v>25</v>
      </c>
      <c r="C247" t="s">
        <v>28</v>
      </c>
      <c r="D247" t="s">
        <v>16</v>
      </c>
      <c r="E247" s="10" t="s">
        <v>37</v>
      </c>
      <c r="F247" t="s">
        <v>17</v>
      </c>
      <c r="G247" t="s">
        <v>57</v>
      </c>
      <c r="H247" s="13" t="s">
        <v>55</v>
      </c>
      <c r="I247" t="s">
        <v>56</v>
      </c>
      <c r="J247">
        <v>1</v>
      </c>
      <c r="K247" s="8">
        <v>4</v>
      </c>
      <c r="L247" s="8">
        <v>3.6</v>
      </c>
      <c r="M247" s="8"/>
    </row>
    <row r="248" spans="1:14" x14ac:dyDescent="0.35">
      <c r="A248">
        <v>4</v>
      </c>
      <c r="B248" s="10" t="s">
        <v>25</v>
      </c>
      <c r="C248" t="s">
        <v>28</v>
      </c>
      <c r="D248" t="s">
        <v>16</v>
      </c>
      <c r="E248" s="10" t="s">
        <v>37</v>
      </c>
      <c r="F248" t="s">
        <v>17</v>
      </c>
      <c r="G248" t="s">
        <v>57</v>
      </c>
      <c r="H248" s="13" t="s">
        <v>55</v>
      </c>
      <c r="I248" t="s">
        <v>56</v>
      </c>
      <c r="J248">
        <v>1</v>
      </c>
      <c r="K248" s="8">
        <v>3.5</v>
      </c>
      <c r="L248" s="8">
        <v>3.1</v>
      </c>
      <c r="M248" s="8"/>
    </row>
    <row r="249" spans="1:14" x14ac:dyDescent="0.35">
      <c r="A249">
        <v>4</v>
      </c>
      <c r="B249" s="10" t="s">
        <v>25</v>
      </c>
      <c r="C249" t="s">
        <v>28</v>
      </c>
      <c r="D249" t="s">
        <v>16</v>
      </c>
      <c r="E249" s="10" t="s">
        <v>37</v>
      </c>
      <c r="F249" t="s">
        <v>17</v>
      </c>
      <c r="G249" t="s">
        <v>57</v>
      </c>
      <c r="H249" s="13" t="s">
        <v>55</v>
      </c>
      <c r="I249" t="s">
        <v>56</v>
      </c>
      <c r="J249">
        <v>1</v>
      </c>
      <c r="K249" s="8">
        <v>3.6</v>
      </c>
      <c r="L249" s="8">
        <v>3.3</v>
      </c>
      <c r="M249" s="8"/>
    </row>
    <row r="250" spans="1:14" x14ac:dyDescent="0.35">
      <c r="A250">
        <v>4</v>
      </c>
      <c r="B250" s="10" t="s">
        <v>25</v>
      </c>
      <c r="C250" t="s">
        <v>28</v>
      </c>
      <c r="D250" t="s">
        <v>16</v>
      </c>
      <c r="E250" s="10" t="s">
        <v>37</v>
      </c>
      <c r="F250" t="s">
        <v>17</v>
      </c>
      <c r="G250" t="s">
        <v>57</v>
      </c>
      <c r="H250" s="13" t="s">
        <v>55</v>
      </c>
      <c r="I250" t="s">
        <v>56</v>
      </c>
      <c r="J250">
        <v>1</v>
      </c>
      <c r="K250" s="8">
        <v>3.4</v>
      </c>
      <c r="L250" s="8">
        <v>3</v>
      </c>
      <c r="M250" s="8"/>
    </row>
    <row r="251" spans="1:14" x14ac:dyDescent="0.35">
      <c r="A251">
        <v>4</v>
      </c>
      <c r="B251" s="10" t="s">
        <v>25</v>
      </c>
      <c r="C251" t="s">
        <v>28</v>
      </c>
      <c r="D251" t="s">
        <v>16</v>
      </c>
      <c r="E251" s="10" t="s">
        <v>37</v>
      </c>
      <c r="F251" t="s">
        <v>17</v>
      </c>
      <c r="G251" t="s">
        <v>57</v>
      </c>
      <c r="H251" s="13" t="s">
        <v>55</v>
      </c>
      <c r="I251" t="s">
        <v>56</v>
      </c>
      <c r="J251">
        <v>1</v>
      </c>
      <c r="K251" s="8">
        <v>3.4</v>
      </c>
      <c r="L251" s="8">
        <v>2.9</v>
      </c>
      <c r="M251" s="8"/>
      <c r="N251" s="8">
        <v>11</v>
      </c>
    </row>
    <row r="252" spans="1:14" x14ac:dyDescent="0.35">
      <c r="A252">
        <v>4</v>
      </c>
      <c r="B252" s="10" t="s">
        <v>25</v>
      </c>
      <c r="C252" t="s">
        <v>28</v>
      </c>
      <c r="D252" t="s">
        <v>16</v>
      </c>
      <c r="E252" s="10" t="s">
        <v>37</v>
      </c>
      <c r="F252" t="s">
        <v>17</v>
      </c>
      <c r="G252" t="s">
        <v>57</v>
      </c>
      <c r="H252" s="13" t="s">
        <v>55</v>
      </c>
      <c r="I252" t="s">
        <v>56</v>
      </c>
      <c r="J252">
        <v>1</v>
      </c>
      <c r="K252" s="8">
        <v>3.7</v>
      </c>
      <c r="L252" s="8">
        <v>3.3</v>
      </c>
      <c r="M252" s="8"/>
    </row>
    <row r="253" spans="1:14" x14ac:dyDescent="0.35">
      <c r="A253">
        <v>4</v>
      </c>
      <c r="B253" s="10" t="s">
        <v>25</v>
      </c>
      <c r="C253" t="s">
        <v>28</v>
      </c>
      <c r="D253" t="s">
        <v>16</v>
      </c>
      <c r="E253" s="10" t="s">
        <v>37</v>
      </c>
      <c r="F253" t="s">
        <v>17</v>
      </c>
      <c r="G253" t="s">
        <v>57</v>
      </c>
      <c r="H253" s="13" t="s">
        <v>55</v>
      </c>
      <c r="I253" t="s">
        <v>56</v>
      </c>
      <c r="J253">
        <v>1</v>
      </c>
      <c r="K253" s="8">
        <v>3.5</v>
      </c>
      <c r="L253" s="8">
        <v>3</v>
      </c>
      <c r="M253" s="8"/>
    </row>
    <row r="254" spans="1:14" x14ac:dyDescent="0.35">
      <c r="A254">
        <v>4</v>
      </c>
      <c r="B254" s="10" t="s">
        <v>25</v>
      </c>
      <c r="C254" t="s">
        <v>28</v>
      </c>
      <c r="D254" t="s">
        <v>16</v>
      </c>
      <c r="E254" s="10" t="s">
        <v>37</v>
      </c>
      <c r="F254" t="s">
        <v>17</v>
      </c>
      <c r="G254" t="s">
        <v>57</v>
      </c>
      <c r="H254" s="13" t="s">
        <v>55</v>
      </c>
      <c r="I254" t="s">
        <v>56</v>
      </c>
      <c r="J254">
        <v>1</v>
      </c>
      <c r="K254" s="8">
        <v>3.1</v>
      </c>
      <c r="L254" s="8">
        <v>2.8</v>
      </c>
      <c r="M254" s="8"/>
    </row>
    <row r="255" spans="1:14" x14ac:dyDescent="0.35">
      <c r="A255">
        <v>4</v>
      </c>
      <c r="B255" s="10" t="s">
        <v>25</v>
      </c>
      <c r="C255" t="s">
        <v>28</v>
      </c>
      <c r="D255" t="s">
        <v>16</v>
      </c>
      <c r="E255" s="10" t="s">
        <v>37</v>
      </c>
      <c r="F255" t="s">
        <v>17</v>
      </c>
      <c r="G255" t="s">
        <v>57</v>
      </c>
      <c r="H255" s="13" t="s">
        <v>55</v>
      </c>
      <c r="I255" t="s">
        <v>56</v>
      </c>
      <c r="J255">
        <v>1</v>
      </c>
      <c r="K255" s="8">
        <v>3.5</v>
      </c>
      <c r="L255" s="8">
        <v>3</v>
      </c>
      <c r="M255" s="8"/>
    </row>
    <row r="256" spans="1:14" x14ac:dyDescent="0.35">
      <c r="A256">
        <v>4</v>
      </c>
      <c r="B256" s="10" t="s">
        <v>25</v>
      </c>
      <c r="C256" t="s">
        <v>28</v>
      </c>
      <c r="D256" t="s">
        <v>16</v>
      </c>
      <c r="E256" s="10" t="s">
        <v>37</v>
      </c>
      <c r="F256" t="s">
        <v>17</v>
      </c>
      <c r="G256" t="s">
        <v>57</v>
      </c>
      <c r="H256" s="13" t="s">
        <v>55</v>
      </c>
      <c r="I256" t="s">
        <v>56</v>
      </c>
      <c r="J256">
        <v>1</v>
      </c>
      <c r="K256" s="8">
        <v>2.9</v>
      </c>
      <c r="L256" s="8">
        <v>2.6</v>
      </c>
      <c r="M256" s="8"/>
    </row>
    <row r="257" spans="1:14" x14ac:dyDescent="0.35">
      <c r="A257">
        <v>4</v>
      </c>
      <c r="B257" s="10" t="s">
        <v>25</v>
      </c>
      <c r="C257" t="s">
        <v>28</v>
      </c>
      <c r="D257" t="s">
        <v>16</v>
      </c>
      <c r="E257" s="10" t="s">
        <v>37</v>
      </c>
      <c r="F257" t="s">
        <v>17</v>
      </c>
      <c r="G257" t="s">
        <v>57</v>
      </c>
      <c r="H257" s="13" t="s">
        <v>55</v>
      </c>
      <c r="I257" t="s">
        <v>56</v>
      </c>
      <c r="J257">
        <v>1</v>
      </c>
      <c r="K257" s="8">
        <v>3.2</v>
      </c>
      <c r="L257" s="8">
        <v>3</v>
      </c>
      <c r="M257" s="8"/>
    </row>
    <row r="258" spans="1:14" x14ac:dyDescent="0.35">
      <c r="A258">
        <v>4</v>
      </c>
      <c r="B258" s="10" t="s">
        <v>25</v>
      </c>
      <c r="C258" t="s">
        <v>28</v>
      </c>
      <c r="D258" t="s">
        <v>16</v>
      </c>
      <c r="E258" s="10" t="s">
        <v>37</v>
      </c>
      <c r="F258" t="s">
        <v>17</v>
      </c>
      <c r="G258" t="s">
        <v>57</v>
      </c>
      <c r="H258" s="13" t="s">
        <v>55</v>
      </c>
      <c r="I258" t="s">
        <v>56</v>
      </c>
      <c r="J258">
        <v>1</v>
      </c>
      <c r="K258" s="8">
        <v>3</v>
      </c>
      <c r="L258" s="8">
        <v>2.7</v>
      </c>
      <c r="M258" s="8"/>
    </row>
    <row r="259" spans="1:14" x14ac:dyDescent="0.35">
      <c r="A259">
        <v>4</v>
      </c>
      <c r="B259" s="10" t="s">
        <v>25</v>
      </c>
      <c r="C259" t="s">
        <v>28</v>
      </c>
      <c r="D259" t="s">
        <v>16</v>
      </c>
      <c r="E259" s="10" t="s">
        <v>37</v>
      </c>
      <c r="F259" t="s">
        <v>17</v>
      </c>
      <c r="G259" t="s">
        <v>57</v>
      </c>
      <c r="H259" s="13" t="s">
        <v>55</v>
      </c>
      <c r="I259" t="s">
        <v>56</v>
      </c>
      <c r="J259">
        <v>1</v>
      </c>
      <c r="K259" s="8">
        <v>2.9</v>
      </c>
      <c r="L259" s="8">
        <v>2.6</v>
      </c>
      <c r="M259" s="8"/>
    </row>
    <row r="260" spans="1:14" x14ac:dyDescent="0.35">
      <c r="A260">
        <v>4</v>
      </c>
      <c r="B260" s="10" t="s">
        <v>25</v>
      </c>
      <c r="C260" t="s">
        <v>28</v>
      </c>
      <c r="D260" t="s">
        <v>16</v>
      </c>
      <c r="E260" s="10" t="s">
        <v>37</v>
      </c>
      <c r="F260" t="s">
        <v>69</v>
      </c>
      <c r="G260" t="s">
        <v>180</v>
      </c>
      <c r="H260" s="13" t="s">
        <v>52</v>
      </c>
      <c r="I260" t="s">
        <v>54</v>
      </c>
      <c r="J260">
        <v>1</v>
      </c>
      <c r="K260">
        <v>5.6</v>
      </c>
    </row>
    <row r="261" spans="1:14" x14ac:dyDescent="0.35">
      <c r="A261">
        <v>4</v>
      </c>
      <c r="B261" s="10" t="s">
        <v>25</v>
      </c>
      <c r="C261" t="s">
        <v>28</v>
      </c>
      <c r="D261" t="s">
        <v>16</v>
      </c>
      <c r="E261" s="10" t="s">
        <v>37</v>
      </c>
      <c r="F261" t="s">
        <v>69</v>
      </c>
      <c r="G261" t="s">
        <v>179</v>
      </c>
      <c r="H261" s="13" t="s">
        <v>58</v>
      </c>
      <c r="I261" t="s">
        <v>54</v>
      </c>
      <c r="J261">
        <v>1</v>
      </c>
      <c r="K261">
        <v>5.3</v>
      </c>
    </row>
    <row r="262" spans="1:14" x14ac:dyDescent="0.35">
      <c r="A262">
        <v>4</v>
      </c>
      <c r="B262" s="10" t="s">
        <v>25</v>
      </c>
      <c r="C262" t="s">
        <v>28</v>
      </c>
      <c r="D262" t="s">
        <v>16</v>
      </c>
      <c r="E262" s="10" t="s">
        <v>37</v>
      </c>
      <c r="F262" t="s">
        <v>69</v>
      </c>
      <c r="G262" t="s">
        <v>180</v>
      </c>
      <c r="H262" s="13" t="s">
        <v>52</v>
      </c>
      <c r="I262" t="s">
        <v>54</v>
      </c>
      <c r="J262">
        <v>1</v>
      </c>
      <c r="K262">
        <v>4.9000000000000004</v>
      </c>
    </row>
    <row r="263" spans="1:14" x14ac:dyDescent="0.35">
      <c r="A263">
        <v>3</v>
      </c>
      <c r="B263" s="10" t="s">
        <v>25</v>
      </c>
      <c r="C263" t="s">
        <v>27</v>
      </c>
      <c r="D263" t="s">
        <v>16</v>
      </c>
      <c r="E263" s="10" t="s">
        <v>37</v>
      </c>
      <c r="F263" t="s">
        <v>35</v>
      </c>
      <c r="G263" t="s">
        <v>169</v>
      </c>
      <c r="H263" s="13" t="s">
        <v>170</v>
      </c>
      <c r="I263" t="s">
        <v>171</v>
      </c>
      <c r="N263">
        <v>581</v>
      </c>
    </row>
    <row r="264" spans="1:14" x14ac:dyDescent="0.35">
      <c r="A264">
        <v>3</v>
      </c>
      <c r="B264" s="10" t="s">
        <v>25</v>
      </c>
      <c r="C264" t="s">
        <v>27</v>
      </c>
      <c r="D264" t="s">
        <v>16</v>
      </c>
      <c r="E264" s="10" t="s">
        <v>37</v>
      </c>
      <c r="F264" t="s">
        <v>34</v>
      </c>
      <c r="G264" t="s">
        <v>47</v>
      </c>
      <c r="H264" s="13" t="s">
        <v>38</v>
      </c>
      <c r="I264" t="s">
        <v>39</v>
      </c>
      <c r="J264">
        <v>1</v>
      </c>
      <c r="N264">
        <v>16</v>
      </c>
    </row>
    <row r="265" spans="1:14" x14ac:dyDescent="0.35">
      <c r="A265">
        <v>3</v>
      </c>
      <c r="B265" s="10" t="s">
        <v>25</v>
      </c>
      <c r="C265" t="s">
        <v>27</v>
      </c>
      <c r="D265" t="s">
        <v>16</v>
      </c>
      <c r="E265" s="10" t="s">
        <v>37</v>
      </c>
      <c r="F265" t="s">
        <v>34</v>
      </c>
      <c r="G265" t="s">
        <v>47</v>
      </c>
      <c r="H265" s="13" t="s">
        <v>38</v>
      </c>
      <c r="I265" t="s">
        <v>39</v>
      </c>
      <c r="J265">
        <v>1</v>
      </c>
      <c r="N265">
        <v>8</v>
      </c>
    </row>
    <row r="266" spans="1:14" x14ac:dyDescent="0.35">
      <c r="A266">
        <v>3</v>
      </c>
      <c r="B266" s="10" t="s">
        <v>25</v>
      </c>
      <c r="C266" t="s">
        <v>27</v>
      </c>
      <c r="D266" t="s">
        <v>16</v>
      </c>
      <c r="E266" s="10" t="s">
        <v>37</v>
      </c>
      <c r="F266" t="s">
        <v>17</v>
      </c>
      <c r="G266" t="s">
        <v>57</v>
      </c>
      <c r="H266" s="13" t="s">
        <v>55</v>
      </c>
      <c r="I266" t="s">
        <v>56</v>
      </c>
      <c r="J266">
        <v>1</v>
      </c>
      <c r="K266" s="8">
        <v>4.5</v>
      </c>
      <c r="L266" s="8">
        <v>4.0999999999999996</v>
      </c>
      <c r="M266" s="8"/>
    </row>
    <row r="267" spans="1:14" x14ac:dyDescent="0.35">
      <c r="A267">
        <v>3</v>
      </c>
      <c r="B267" s="10" t="s">
        <v>25</v>
      </c>
      <c r="C267" t="s">
        <v>27</v>
      </c>
      <c r="D267" t="s">
        <v>16</v>
      </c>
      <c r="E267" s="10" t="s">
        <v>37</v>
      </c>
      <c r="F267" t="s">
        <v>17</v>
      </c>
      <c r="G267" t="s">
        <v>57</v>
      </c>
      <c r="H267" s="13" t="s">
        <v>55</v>
      </c>
      <c r="I267" t="s">
        <v>56</v>
      </c>
      <c r="J267">
        <v>1</v>
      </c>
      <c r="K267" s="8">
        <v>4.9000000000000004</v>
      </c>
      <c r="L267" s="8">
        <v>4.0999999999999996</v>
      </c>
      <c r="M267" s="8"/>
    </row>
    <row r="268" spans="1:14" x14ac:dyDescent="0.35">
      <c r="A268">
        <v>3</v>
      </c>
      <c r="B268" s="10" t="s">
        <v>25</v>
      </c>
      <c r="C268" t="s">
        <v>27</v>
      </c>
      <c r="D268" t="s">
        <v>16</v>
      </c>
      <c r="E268" s="10" t="s">
        <v>37</v>
      </c>
      <c r="F268" t="s">
        <v>17</v>
      </c>
      <c r="G268" t="s">
        <v>57</v>
      </c>
      <c r="H268" s="13" t="s">
        <v>55</v>
      </c>
      <c r="I268" t="s">
        <v>56</v>
      </c>
      <c r="J268">
        <v>1</v>
      </c>
      <c r="K268" s="8">
        <v>4</v>
      </c>
      <c r="L268" s="8">
        <v>3.4</v>
      </c>
      <c r="M268" s="8"/>
    </row>
    <row r="269" spans="1:14" x14ac:dyDescent="0.35">
      <c r="A269">
        <v>3</v>
      </c>
      <c r="B269" s="10" t="s">
        <v>25</v>
      </c>
      <c r="C269" t="s">
        <v>27</v>
      </c>
      <c r="D269" t="s">
        <v>16</v>
      </c>
      <c r="E269" s="10" t="s">
        <v>37</v>
      </c>
      <c r="F269" t="s">
        <v>17</v>
      </c>
      <c r="G269" t="s">
        <v>57</v>
      </c>
      <c r="H269" s="13" t="s">
        <v>55</v>
      </c>
      <c r="I269" t="s">
        <v>56</v>
      </c>
      <c r="J269">
        <v>1</v>
      </c>
      <c r="K269" s="8">
        <v>4</v>
      </c>
      <c r="L269" s="8">
        <v>3.2</v>
      </c>
      <c r="M269" s="8"/>
    </row>
    <row r="270" spans="1:14" x14ac:dyDescent="0.35">
      <c r="A270">
        <v>3</v>
      </c>
      <c r="B270" s="10" t="s">
        <v>25</v>
      </c>
      <c r="C270" t="s">
        <v>27</v>
      </c>
      <c r="D270" t="s">
        <v>16</v>
      </c>
      <c r="E270" s="10" t="s">
        <v>37</v>
      </c>
      <c r="F270" t="s">
        <v>17</v>
      </c>
      <c r="G270" t="s">
        <v>57</v>
      </c>
      <c r="H270" s="13" t="s">
        <v>55</v>
      </c>
      <c r="I270" t="s">
        <v>56</v>
      </c>
      <c r="J270">
        <v>1</v>
      </c>
      <c r="K270" s="8">
        <v>3.4</v>
      </c>
      <c r="L270" s="8">
        <v>3</v>
      </c>
      <c r="M270" s="8"/>
    </row>
    <row r="271" spans="1:14" x14ac:dyDescent="0.35">
      <c r="A271">
        <v>3</v>
      </c>
      <c r="B271" s="10" t="s">
        <v>25</v>
      </c>
      <c r="C271" t="s">
        <v>27</v>
      </c>
      <c r="D271" t="s">
        <v>16</v>
      </c>
      <c r="E271" s="10" t="s">
        <v>37</v>
      </c>
      <c r="F271" t="s">
        <v>17</v>
      </c>
      <c r="G271" t="s">
        <v>57</v>
      </c>
      <c r="H271" s="13" t="s">
        <v>55</v>
      </c>
      <c r="I271" t="s">
        <v>56</v>
      </c>
      <c r="J271">
        <v>1</v>
      </c>
      <c r="K271" s="8">
        <v>4.2</v>
      </c>
      <c r="L271" s="8">
        <v>3.1</v>
      </c>
      <c r="M271" s="8"/>
    </row>
    <row r="272" spans="1:14" x14ac:dyDescent="0.35">
      <c r="A272">
        <v>3</v>
      </c>
      <c r="B272" s="10" t="s">
        <v>25</v>
      </c>
      <c r="C272" t="s">
        <v>27</v>
      </c>
      <c r="D272" t="s">
        <v>16</v>
      </c>
      <c r="E272" s="10" t="s">
        <v>37</v>
      </c>
      <c r="F272" t="s">
        <v>17</v>
      </c>
      <c r="G272" t="s">
        <v>57</v>
      </c>
      <c r="H272" s="13" t="s">
        <v>55</v>
      </c>
      <c r="I272" t="s">
        <v>56</v>
      </c>
      <c r="J272">
        <v>1</v>
      </c>
      <c r="K272" s="8">
        <v>3.7</v>
      </c>
      <c r="L272" s="8">
        <v>3.2</v>
      </c>
      <c r="M272" s="8"/>
    </row>
    <row r="273" spans="1:14" x14ac:dyDescent="0.35">
      <c r="A273">
        <v>3</v>
      </c>
      <c r="B273" s="10" t="s">
        <v>25</v>
      </c>
      <c r="C273" t="s">
        <v>27</v>
      </c>
      <c r="D273" t="s">
        <v>16</v>
      </c>
      <c r="E273" s="10" t="s">
        <v>37</v>
      </c>
      <c r="F273" t="s">
        <v>17</v>
      </c>
      <c r="G273" t="s">
        <v>57</v>
      </c>
      <c r="H273" s="13" t="s">
        <v>55</v>
      </c>
      <c r="I273" t="s">
        <v>56</v>
      </c>
      <c r="J273">
        <v>1</v>
      </c>
      <c r="K273" s="8">
        <v>4</v>
      </c>
      <c r="L273" s="8">
        <v>3.6</v>
      </c>
      <c r="M273" s="8"/>
    </row>
    <row r="274" spans="1:14" x14ac:dyDescent="0.35">
      <c r="A274">
        <v>3</v>
      </c>
      <c r="B274" s="10" t="s">
        <v>25</v>
      </c>
      <c r="C274" t="s">
        <v>27</v>
      </c>
      <c r="D274" t="s">
        <v>16</v>
      </c>
      <c r="E274" s="10" t="s">
        <v>37</v>
      </c>
      <c r="F274" t="s">
        <v>17</v>
      </c>
      <c r="G274" t="s">
        <v>57</v>
      </c>
      <c r="H274" s="13" t="s">
        <v>55</v>
      </c>
      <c r="I274" t="s">
        <v>56</v>
      </c>
      <c r="J274">
        <v>1</v>
      </c>
      <c r="K274" s="8">
        <v>3.5</v>
      </c>
      <c r="L274" s="8">
        <v>3.1</v>
      </c>
      <c r="M274" s="8"/>
    </row>
    <row r="275" spans="1:14" x14ac:dyDescent="0.35">
      <c r="A275">
        <v>3</v>
      </c>
      <c r="B275" s="10" t="s">
        <v>25</v>
      </c>
      <c r="C275" t="s">
        <v>27</v>
      </c>
      <c r="D275" t="s">
        <v>16</v>
      </c>
      <c r="E275" s="10" t="s">
        <v>37</v>
      </c>
      <c r="F275" t="s">
        <v>17</v>
      </c>
      <c r="G275" t="s">
        <v>57</v>
      </c>
      <c r="H275" s="13" t="s">
        <v>55</v>
      </c>
      <c r="I275" t="s">
        <v>56</v>
      </c>
      <c r="J275">
        <v>1</v>
      </c>
      <c r="K275" s="8">
        <v>3.6</v>
      </c>
      <c r="L275" s="8">
        <v>3.3</v>
      </c>
      <c r="M275" s="8"/>
    </row>
    <row r="276" spans="1:14" x14ac:dyDescent="0.35">
      <c r="A276">
        <v>3</v>
      </c>
      <c r="B276" s="10" t="s">
        <v>25</v>
      </c>
      <c r="C276" t="s">
        <v>27</v>
      </c>
      <c r="D276" t="s">
        <v>16</v>
      </c>
      <c r="E276" s="10" t="s">
        <v>37</v>
      </c>
      <c r="F276" t="s">
        <v>17</v>
      </c>
      <c r="G276" t="s">
        <v>57</v>
      </c>
      <c r="H276" s="13" t="s">
        <v>55</v>
      </c>
      <c r="I276" t="s">
        <v>56</v>
      </c>
      <c r="J276">
        <v>1</v>
      </c>
      <c r="K276" s="8">
        <v>3.4</v>
      </c>
      <c r="L276" s="8">
        <v>3</v>
      </c>
      <c r="M276" s="8"/>
    </row>
    <row r="277" spans="1:14" x14ac:dyDescent="0.35">
      <c r="A277">
        <v>3</v>
      </c>
      <c r="B277" s="10" t="s">
        <v>25</v>
      </c>
      <c r="C277" t="s">
        <v>27</v>
      </c>
      <c r="D277" t="s">
        <v>16</v>
      </c>
      <c r="E277" s="10" t="s">
        <v>37</v>
      </c>
      <c r="F277" t="s">
        <v>17</v>
      </c>
      <c r="G277" t="s">
        <v>57</v>
      </c>
      <c r="H277" s="13" t="s">
        <v>55</v>
      </c>
      <c r="I277" t="s">
        <v>56</v>
      </c>
      <c r="J277">
        <v>1</v>
      </c>
      <c r="K277" s="8">
        <v>3.4</v>
      </c>
      <c r="L277" s="8">
        <v>2.9</v>
      </c>
      <c r="M277" s="8"/>
      <c r="N277" s="8">
        <v>11</v>
      </c>
    </row>
    <row r="278" spans="1:14" x14ac:dyDescent="0.35">
      <c r="A278">
        <v>3</v>
      </c>
      <c r="B278" s="10" t="s">
        <v>25</v>
      </c>
      <c r="C278" t="s">
        <v>27</v>
      </c>
      <c r="D278" t="s">
        <v>16</v>
      </c>
      <c r="E278" s="10" t="s">
        <v>37</v>
      </c>
      <c r="F278" t="s">
        <v>17</v>
      </c>
      <c r="G278" t="s">
        <v>57</v>
      </c>
      <c r="H278" s="13" t="s">
        <v>55</v>
      </c>
      <c r="I278" t="s">
        <v>56</v>
      </c>
      <c r="J278">
        <v>1</v>
      </c>
      <c r="K278" s="8">
        <v>3.7</v>
      </c>
      <c r="L278" s="8">
        <v>3.3</v>
      </c>
      <c r="M278" s="8"/>
    </row>
    <row r="279" spans="1:14" x14ac:dyDescent="0.35">
      <c r="A279">
        <v>3</v>
      </c>
      <c r="B279" s="10" t="s">
        <v>25</v>
      </c>
      <c r="C279" t="s">
        <v>27</v>
      </c>
      <c r="D279" t="s">
        <v>16</v>
      </c>
      <c r="E279" s="10" t="s">
        <v>37</v>
      </c>
      <c r="F279" t="s">
        <v>17</v>
      </c>
      <c r="G279" t="s">
        <v>57</v>
      </c>
      <c r="H279" s="13" t="s">
        <v>55</v>
      </c>
      <c r="I279" t="s">
        <v>56</v>
      </c>
      <c r="J279">
        <v>1</v>
      </c>
      <c r="K279" s="8">
        <v>3.5</v>
      </c>
      <c r="L279" s="8">
        <v>3</v>
      </c>
      <c r="M279" s="8"/>
    </row>
    <row r="280" spans="1:14" x14ac:dyDescent="0.35">
      <c r="A280">
        <v>3</v>
      </c>
      <c r="B280" s="10" t="s">
        <v>25</v>
      </c>
      <c r="C280" t="s">
        <v>27</v>
      </c>
      <c r="D280" t="s">
        <v>16</v>
      </c>
      <c r="E280" s="10" t="s">
        <v>37</v>
      </c>
      <c r="F280" t="s">
        <v>17</v>
      </c>
      <c r="G280" t="s">
        <v>57</v>
      </c>
      <c r="H280" s="13" t="s">
        <v>55</v>
      </c>
      <c r="I280" t="s">
        <v>56</v>
      </c>
      <c r="J280">
        <v>1</v>
      </c>
      <c r="K280" s="8">
        <v>3.1</v>
      </c>
      <c r="L280" s="8">
        <v>2.8</v>
      </c>
      <c r="M280" s="8"/>
    </row>
    <row r="281" spans="1:14" x14ac:dyDescent="0.35">
      <c r="A281">
        <v>3</v>
      </c>
      <c r="B281" s="10" t="s">
        <v>25</v>
      </c>
      <c r="C281" t="s">
        <v>27</v>
      </c>
      <c r="D281" t="s">
        <v>16</v>
      </c>
      <c r="E281" s="10" t="s">
        <v>37</v>
      </c>
      <c r="F281" t="s">
        <v>17</v>
      </c>
      <c r="G281" t="s">
        <v>57</v>
      </c>
      <c r="H281" s="13" t="s">
        <v>55</v>
      </c>
      <c r="I281" t="s">
        <v>56</v>
      </c>
      <c r="J281">
        <v>1</v>
      </c>
      <c r="K281" s="8">
        <v>3.5</v>
      </c>
      <c r="L281" s="8">
        <v>3</v>
      </c>
      <c r="M281" s="8"/>
    </row>
    <row r="282" spans="1:14" x14ac:dyDescent="0.35">
      <c r="A282">
        <v>3</v>
      </c>
      <c r="B282" s="10" t="s">
        <v>25</v>
      </c>
      <c r="C282" t="s">
        <v>27</v>
      </c>
      <c r="D282" t="s">
        <v>16</v>
      </c>
      <c r="E282" s="10" t="s">
        <v>37</v>
      </c>
      <c r="F282" t="s">
        <v>17</v>
      </c>
      <c r="G282" t="s">
        <v>57</v>
      </c>
      <c r="H282" s="13" t="s">
        <v>55</v>
      </c>
      <c r="I282" t="s">
        <v>56</v>
      </c>
      <c r="J282">
        <v>1</v>
      </c>
      <c r="K282" s="8">
        <v>2.9</v>
      </c>
      <c r="L282" s="8">
        <v>2.6</v>
      </c>
      <c r="M282" s="8"/>
    </row>
    <row r="283" spans="1:14" x14ac:dyDescent="0.35">
      <c r="A283">
        <v>3</v>
      </c>
      <c r="B283" s="10" t="s">
        <v>25</v>
      </c>
      <c r="C283" t="s">
        <v>27</v>
      </c>
      <c r="D283" t="s">
        <v>16</v>
      </c>
      <c r="E283" s="10" t="s">
        <v>37</v>
      </c>
      <c r="F283" t="s">
        <v>17</v>
      </c>
      <c r="G283" t="s">
        <v>57</v>
      </c>
      <c r="H283" s="13" t="s">
        <v>55</v>
      </c>
      <c r="I283" t="s">
        <v>56</v>
      </c>
      <c r="J283">
        <v>1</v>
      </c>
      <c r="K283" s="8">
        <v>3.2</v>
      </c>
      <c r="L283" s="8">
        <v>3</v>
      </c>
      <c r="M283" s="8"/>
    </row>
    <row r="284" spans="1:14" x14ac:dyDescent="0.35">
      <c r="A284">
        <v>3</v>
      </c>
      <c r="B284" s="10" t="s">
        <v>25</v>
      </c>
      <c r="C284" t="s">
        <v>27</v>
      </c>
      <c r="D284" t="s">
        <v>16</v>
      </c>
      <c r="E284" s="10" t="s">
        <v>37</v>
      </c>
      <c r="F284" t="s">
        <v>17</v>
      </c>
      <c r="G284" t="s">
        <v>57</v>
      </c>
      <c r="H284" s="13" t="s">
        <v>55</v>
      </c>
      <c r="I284" t="s">
        <v>56</v>
      </c>
      <c r="J284">
        <v>1</v>
      </c>
      <c r="K284" s="8">
        <v>3</v>
      </c>
      <c r="L284" s="8">
        <v>2.7</v>
      </c>
      <c r="M284" s="8"/>
    </row>
    <row r="285" spans="1:14" x14ac:dyDescent="0.35">
      <c r="A285">
        <v>3</v>
      </c>
      <c r="B285" s="10" t="s">
        <v>25</v>
      </c>
      <c r="C285" t="s">
        <v>27</v>
      </c>
      <c r="D285" t="s">
        <v>16</v>
      </c>
      <c r="E285" s="10" t="s">
        <v>37</v>
      </c>
      <c r="F285" t="s">
        <v>17</v>
      </c>
      <c r="G285" t="s">
        <v>57</v>
      </c>
      <c r="H285" s="13" t="s">
        <v>55</v>
      </c>
      <c r="I285" t="s">
        <v>56</v>
      </c>
      <c r="J285">
        <v>1</v>
      </c>
      <c r="K285" s="8">
        <v>2.9</v>
      </c>
      <c r="L285" s="8">
        <v>2.6</v>
      </c>
      <c r="M285" s="8"/>
    </row>
    <row r="286" spans="1:14" x14ac:dyDescent="0.35">
      <c r="A286">
        <v>3</v>
      </c>
      <c r="B286" s="11" t="s">
        <v>25</v>
      </c>
      <c r="C286" t="s">
        <v>27</v>
      </c>
      <c r="D286" t="s">
        <v>16</v>
      </c>
      <c r="E286" s="10" t="s">
        <v>37</v>
      </c>
      <c r="F286" t="s">
        <v>35</v>
      </c>
      <c r="G286" t="s">
        <v>169</v>
      </c>
      <c r="H286" s="13" t="s">
        <v>170</v>
      </c>
      <c r="I286" t="s">
        <v>171</v>
      </c>
      <c r="N286">
        <v>284</v>
      </c>
    </row>
    <row r="287" spans="1:14" x14ac:dyDescent="0.35">
      <c r="A287">
        <v>3</v>
      </c>
      <c r="B287" s="11" t="s">
        <v>25</v>
      </c>
      <c r="C287" t="s">
        <v>27</v>
      </c>
      <c r="D287" t="s">
        <v>16</v>
      </c>
      <c r="E287" s="10" t="s">
        <v>37</v>
      </c>
      <c r="F287" t="s">
        <v>182</v>
      </c>
      <c r="G287" t="s">
        <v>20</v>
      </c>
      <c r="H287" s="13" t="s">
        <v>80</v>
      </c>
      <c r="I287" t="s">
        <v>40</v>
      </c>
      <c r="J287">
        <v>1</v>
      </c>
      <c r="K287">
        <v>50</v>
      </c>
      <c r="N287">
        <v>80</v>
      </c>
    </row>
    <row r="288" spans="1:14" x14ac:dyDescent="0.35">
      <c r="A288">
        <v>3</v>
      </c>
      <c r="B288" s="11" t="s">
        <v>25</v>
      </c>
      <c r="C288" t="s">
        <v>27</v>
      </c>
      <c r="D288" t="s">
        <v>16</v>
      </c>
      <c r="E288" s="10" t="s">
        <v>37</v>
      </c>
      <c r="F288" t="s">
        <v>182</v>
      </c>
      <c r="G288" t="s">
        <v>20</v>
      </c>
      <c r="H288" s="13" t="s">
        <v>80</v>
      </c>
      <c r="I288" t="s">
        <v>40</v>
      </c>
      <c r="J288">
        <v>1</v>
      </c>
      <c r="K288">
        <v>55</v>
      </c>
      <c r="N288">
        <v>114</v>
      </c>
    </row>
    <row r="289" spans="1:14" x14ac:dyDescent="0.35">
      <c r="A289">
        <v>3</v>
      </c>
      <c r="B289" s="11" t="s">
        <v>25</v>
      </c>
      <c r="C289" t="s">
        <v>27</v>
      </c>
      <c r="D289" t="s">
        <v>16</v>
      </c>
      <c r="E289" s="10" t="s">
        <v>37</v>
      </c>
      <c r="F289" t="s">
        <v>182</v>
      </c>
      <c r="G289" t="s">
        <v>20</v>
      </c>
      <c r="H289" s="13" t="s">
        <v>80</v>
      </c>
      <c r="I289" t="s">
        <v>40</v>
      </c>
      <c r="J289">
        <v>1</v>
      </c>
      <c r="K289">
        <v>49</v>
      </c>
      <c r="N289">
        <v>52</v>
      </c>
    </row>
    <row r="290" spans="1:14" x14ac:dyDescent="0.35">
      <c r="A290">
        <v>3</v>
      </c>
      <c r="B290" s="11" t="s">
        <v>25</v>
      </c>
      <c r="C290" t="s">
        <v>27</v>
      </c>
      <c r="D290" t="s">
        <v>16</v>
      </c>
      <c r="E290" s="10" t="s">
        <v>37</v>
      </c>
      <c r="F290" t="s">
        <v>182</v>
      </c>
      <c r="G290" t="s">
        <v>20</v>
      </c>
      <c r="H290" s="13" t="s">
        <v>80</v>
      </c>
      <c r="I290" t="s">
        <v>40</v>
      </c>
      <c r="J290">
        <v>1</v>
      </c>
      <c r="K290">
        <v>37</v>
      </c>
      <c r="N290">
        <v>59</v>
      </c>
    </row>
    <row r="291" spans="1:14" x14ac:dyDescent="0.35">
      <c r="A291">
        <v>3</v>
      </c>
      <c r="B291" s="11" t="s">
        <v>25</v>
      </c>
      <c r="C291" t="s">
        <v>27</v>
      </c>
      <c r="D291" t="s">
        <v>16</v>
      </c>
      <c r="E291" s="10" t="s">
        <v>37</v>
      </c>
      <c r="F291" t="s">
        <v>182</v>
      </c>
      <c r="G291" t="s">
        <v>20</v>
      </c>
      <c r="H291" s="13" t="s">
        <v>80</v>
      </c>
      <c r="I291" t="s">
        <v>40</v>
      </c>
      <c r="J291">
        <v>1</v>
      </c>
      <c r="K291">
        <v>24</v>
      </c>
      <c r="N291">
        <v>22</v>
      </c>
    </row>
    <row r="292" spans="1:14" x14ac:dyDescent="0.35">
      <c r="A292">
        <v>3</v>
      </c>
      <c r="B292" s="11" t="s">
        <v>25</v>
      </c>
      <c r="C292" t="s">
        <v>27</v>
      </c>
      <c r="D292" t="s">
        <v>16</v>
      </c>
      <c r="E292" s="10" t="s">
        <v>37</v>
      </c>
      <c r="F292" t="s">
        <v>69</v>
      </c>
      <c r="G292" t="s">
        <v>179</v>
      </c>
      <c r="H292" s="13" t="s">
        <v>58</v>
      </c>
      <c r="I292" t="s">
        <v>54</v>
      </c>
      <c r="J292">
        <v>1</v>
      </c>
      <c r="K292">
        <v>5.3</v>
      </c>
    </row>
    <row r="293" spans="1:14" x14ac:dyDescent="0.35">
      <c r="A293">
        <v>1</v>
      </c>
      <c r="B293" s="11" t="s">
        <v>25</v>
      </c>
      <c r="C293" t="s">
        <v>28</v>
      </c>
      <c r="D293" t="s">
        <v>16</v>
      </c>
      <c r="E293" s="11" t="s">
        <v>37</v>
      </c>
      <c r="F293" t="s">
        <v>35</v>
      </c>
      <c r="G293" t="s">
        <v>169</v>
      </c>
      <c r="H293" s="13" t="s">
        <v>170</v>
      </c>
      <c r="I293" t="s">
        <v>171</v>
      </c>
      <c r="N293">
        <v>2074</v>
      </c>
    </row>
    <row r="294" spans="1:14" x14ac:dyDescent="0.35">
      <c r="A294">
        <v>1</v>
      </c>
      <c r="B294" s="11" t="s">
        <v>25</v>
      </c>
      <c r="C294" t="s">
        <v>28</v>
      </c>
      <c r="D294" t="s">
        <v>16</v>
      </c>
      <c r="E294" s="11" t="s">
        <v>37</v>
      </c>
      <c r="F294" t="s">
        <v>23</v>
      </c>
      <c r="G294" t="s">
        <v>44</v>
      </c>
      <c r="H294" s="15" t="s">
        <v>45</v>
      </c>
      <c r="I294" t="s">
        <v>59</v>
      </c>
      <c r="J294">
        <v>1</v>
      </c>
      <c r="K294">
        <v>22</v>
      </c>
      <c r="L294">
        <v>18</v>
      </c>
      <c r="N294">
        <v>85</v>
      </c>
    </row>
    <row r="295" spans="1:14" x14ac:dyDescent="0.35">
      <c r="A295">
        <v>1</v>
      </c>
      <c r="B295" s="11" t="s">
        <v>25</v>
      </c>
      <c r="C295" t="s">
        <v>28</v>
      </c>
      <c r="D295" t="s">
        <v>16</v>
      </c>
      <c r="E295" s="11" t="s">
        <v>37</v>
      </c>
      <c r="F295" t="s">
        <v>23</v>
      </c>
      <c r="G295" t="s">
        <v>44</v>
      </c>
      <c r="H295" s="13" t="s">
        <v>45</v>
      </c>
      <c r="I295" t="s">
        <v>59</v>
      </c>
      <c r="J295">
        <v>1</v>
      </c>
      <c r="K295">
        <v>25</v>
      </c>
      <c r="L295">
        <v>21</v>
      </c>
      <c r="N295">
        <v>132</v>
      </c>
    </row>
    <row r="296" spans="1:14" x14ac:dyDescent="0.35">
      <c r="A296">
        <v>1</v>
      </c>
      <c r="B296" s="11" t="s">
        <v>25</v>
      </c>
      <c r="C296" t="s">
        <v>28</v>
      </c>
      <c r="D296" t="s">
        <v>16</v>
      </c>
      <c r="E296" s="11" t="s">
        <v>37</v>
      </c>
      <c r="F296" t="s">
        <v>17</v>
      </c>
      <c r="G296" t="s">
        <v>57</v>
      </c>
      <c r="H296" s="13" t="s">
        <v>55</v>
      </c>
      <c r="I296" t="s">
        <v>56</v>
      </c>
      <c r="J296">
        <v>1</v>
      </c>
      <c r="K296">
        <v>19</v>
      </c>
      <c r="L296">
        <v>15.5</v>
      </c>
      <c r="N296">
        <v>49</v>
      </c>
    </row>
    <row r="297" spans="1:14" x14ac:dyDescent="0.35">
      <c r="A297">
        <v>1</v>
      </c>
      <c r="B297" s="11" t="s">
        <v>25</v>
      </c>
      <c r="C297" t="s">
        <v>28</v>
      </c>
      <c r="D297" t="s">
        <v>16</v>
      </c>
      <c r="E297" s="11" t="s">
        <v>37</v>
      </c>
      <c r="F297" t="s">
        <v>17</v>
      </c>
      <c r="G297" t="s">
        <v>57</v>
      </c>
      <c r="H297" s="13" t="s">
        <v>55</v>
      </c>
      <c r="I297" t="s">
        <v>56</v>
      </c>
      <c r="J297">
        <v>1</v>
      </c>
      <c r="K297">
        <v>16.5</v>
      </c>
      <c r="L297">
        <v>13.5</v>
      </c>
      <c r="N297">
        <v>35</v>
      </c>
    </row>
    <row r="298" spans="1:14" x14ac:dyDescent="0.35">
      <c r="A298">
        <v>1</v>
      </c>
      <c r="B298" s="11" t="s">
        <v>25</v>
      </c>
      <c r="C298" t="s">
        <v>28</v>
      </c>
      <c r="D298" t="s">
        <v>16</v>
      </c>
      <c r="E298" s="11" t="s">
        <v>37</v>
      </c>
      <c r="F298" t="s">
        <v>17</v>
      </c>
      <c r="G298" t="s">
        <v>57</v>
      </c>
      <c r="H298" s="13" t="s">
        <v>55</v>
      </c>
      <c r="I298" t="s">
        <v>56</v>
      </c>
      <c r="J298">
        <v>1</v>
      </c>
      <c r="K298">
        <v>10.1</v>
      </c>
      <c r="L298">
        <v>8.3000000000000007</v>
      </c>
      <c r="N298">
        <v>11</v>
      </c>
    </row>
    <row r="299" spans="1:14" x14ac:dyDescent="0.35">
      <c r="A299">
        <v>1</v>
      </c>
      <c r="B299" s="11" t="s">
        <v>25</v>
      </c>
      <c r="C299" t="s">
        <v>28</v>
      </c>
      <c r="D299" t="s">
        <v>16</v>
      </c>
      <c r="E299" s="11" t="s">
        <v>37</v>
      </c>
      <c r="F299" t="s">
        <v>21</v>
      </c>
      <c r="G299" t="s">
        <v>41</v>
      </c>
      <c r="H299" s="13" t="s">
        <v>43</v>
      </c>
      <c r="I299" t="s">
        <v>42</v>
      </c>
      <c r="J299">
        <v>1</v>
      </c>
      <c r="K299">
        <v>11.9</v>
      </c>
      <c r="L299">
        <v>10.1</v>
      </c>
      <c r="N299">
        <v>19</v>
      </c>
    </row>
    <row r="300" spans="1:14" x14ac:dyDescent="0.35">
      <c r="A300">
        <v>1</v>
      </c>
      <c r="B300" s="11" t="s">
        <v>25</v>
      </c>
      <c r="C300" t="s">
        <v>28</v>
      </c>
      <c r="D300" t="s">
        <v>16</v>
      </c>
      <c r="E300" s="11" t="s">
        <v>37</v>
      </c>
      <c r="F300" t="s">
        <v>21</v>
      </c>
      <c r="G300" t="s">
        <v>41</v>
      </c>
      <c r="H300" s="13" t="s">
        <v>43</v>
      </c>
      <c r="I300" t="s">
        <v>42</v>
      </c>
      <c r="J300">
        <v>1</v>
      </c>
      <c r="K300">
        <v>15</v>
      </c>
      <c r="L300">
        <v>12.5</v>
      </c>
      <c r="N300">
        <v>46</v>
      </c>
    </row>
    <row r="301" spans="1:14" x14ac:dyDescent="0.35">
      <c r="A301">
        <v>1</v>
      </c>
      <c r="B301" s="11" t="s">
        <v>25</v>
      </c>
      <c r="C301" t="s">
        <v>28</v>
      </c>
      <c r="D301" t="s">
        <v>16</v>
      </c>
      <c r="E301" s="11" t="s">
        <v>37</v>
      </c>
      <c r="F301" t="s">
        <v>69</v>
      </c>
      <c r="G301" t="s">
        <v>180</v>
      </c>
      <c r="H301" s="13" t="s">
        <v>52</v>
      </c>
      <c r="I301" t="s">
        <v>54</v>
      </c>
      <c r="J301">
        <v>1</v>
      </c>
      <c r="K301">
        <v>4.5999999999999996</v>
      </c>
    </row>
    <row r="302" spans="1:14" x14ac:dyDescent="0.35">
      <c r="A302">
        <v>1</v>
      </c>
      <c r="B302" s="11" t="s">
        <v>25</v>
      </c>
      <c r="C302" t="s">
        <v>28</v>
      </c>
      <c r="D302" t="s">
        <v>16</v>
      </c>
      <c r="E302" s="11" t="s">
        <v>37</v>
      </c>
      <c r="F302" t="s">
        <v>69</v>
      </c>
      <c r="G302" t="s">
        <v>180</v>
      </c>
      <c r="H302" s="13" t="s">
        <v>52</v>
      </c>
      <c r="I302" t="s">
        <v>54</v>
      </c>
      <c r="J302">
        <v>1</v>
      </c>
      <c r="K302">
        <v>5.3</v>
      </c>
    </row>
    <row r="303" spans="1:14" x14ac:dyDescent="0.35">
      <c r="A303">
        <v>1</v>
      </c>
      <c r="B303" s="11" t="s">
        <v>25</v>
      </c>
      <c r="C303" t="s">
        <v>28</v>
      </c>
      <c r="D303" t="s">
        <v>16</v>
      </c>
      <c r="E303" s="11" t="s">
        <v>37</v>
      </c>
      <c r="F303" t="s">
        <v>69</v>
      </c>
      <c r="G303" t="s">
        <v>179</v>
      </c>
      <c r="H303" s="13" t="s">
        <v>58</v>
      </c>
      <c r="I303" t="s">
        <v>54</v>
      </c>
      <c r="J303">
        <v>1</v>
      </c>
      <c r="K303">
        <v>5.0999999999999996</v>
      </c>
    </row>
    <row r="304" spans="1:14" x14ac:dyDescent="0.35">
      <c r="A304">
        <v>1</v>
      </c>
      <c r="B304" s="11" t="s">
        <v>25</v>
      </c>
      <c r="C304" t="s">
        <v>28</v>
      </c>
      <c r="D304" t="s">
        <v>16</v>
      </c>
      <c r="E304" s="11" t="s">
        <v>37</v>
      </c>
      <c r="F304" t="s">
        <v>69</v>
      </c>
      <c r="G304" t="s">
        <v>179</v>
      </c>
      <c r="H304" s="13" t="s">
        <v>58</v>
      </c>
      <c r="I304" t="s">
        <v>54</v>
      </c>
      <c r="J304">
        <v>1</v>
      </c>
      <c r="K304">
        <v>5.3</v>
      </c>
    </row>
    <row r="305" spans="1:14" x14ac:dyDescent="0.35">
      <c r="A305">
        <v>1</v>
      </c>
      <c r="B305" s="11" t="s">
        <v>25</v>
      </c>
      <c r="C305" t="s">
        <v>28</v>
      </c>
      <c r="D305" t="s">
        <v>16</v>
      </c>
      <c r="E305" s="11" t="s">
        <v>37</v>
      </c>
      <c r="F305" t="s">
        <v>69</v>
      </c>
      <c r="G305" t="s">
        <v>180</v>
      </c>
      <c r="H305" s="13" t="s">
        <v>52</v>
      </c>
      <c r="I305" t="s">
        <v>54</v>
      </c>
      <c r="J305">
        <v>1</v>
      </c>
      <c r="K305">
        <v>4.9000000000000004</v>
      </c>
    </row>
    <row r="306" spans="1:14" x14ac:dyDescent="0.35">
      <c r="A306">
        <v>1</v>
      </c>
      <c r="B306" s="11" t="s">
        <v>25</v>
      </c>
      <c r="C306" t="s">
        <v>28</v>
      </c>
      <c r="D306" t="s">
        <v>16</v>
      </c>
      <c r="E306" s="11" t="s">
        <v>37</v>
      </c>
      <c r="F306" t="s">
        <v>182</v>
      </c>
      <c r="G306" t="s">
        <v>20</v>
      </c>
      <c r="H306" s="13" t="s">
        <v>80</v>
      </c>
      <c r="I306" t="s">
        <v>40</v>
      </c>
      <c r="J306">
        <v>1</v>
      </c>
      <c r="K306">
        <v>47</v>
      </c>
      <c r="N306">
        <v>66</v>
      </c>
    </row>
    <row r="307" spans="1:14" x14ac:dyDescent="0.35">
      <c r="A307">
        <v>1</v>
      </c>
      <c r="B307" s="11" t="s">
        <v>25</v>
      </c>
      <c r="C307" t="s">
        <v>28</v>
      </c>
      <c r="D307" t="s">
        <v>16</v>
      </c>
      <c r="E307" s="11" t="s">
        <v>37</v>
      </c>
      <c r="F307" t="s">
        <v>182</v>
      </c>
      <c r="G307" t="s">
        <v>20</v>
      </c>
      <c r="H307" s="13" t="s">
        <v>80</v>
      </c>
      <c r="I307" t="s">
        <v>40</v>
      </c>
      <c r="J307">
        <v>1</v>
      </c>
      <c r="K307">
        <v>45</v>
      </c>
      <c r="N307">
        <v>62</v>
      </c>
    </row>
    <row r="308" spans="1:14" x14ac:dyDescent="0.35">
      <c r="A308">
        <v>3</v>
      </c>
      <c r="B308" s="11" t="s">
        <v>25</v>
      </c>
      <c r="C308" t="s">
        <v>28</v>
      </c>
      <c r="D308" t="s">
        <v>16</v>
      </c>
      <c r="E308" s="11" t="s">
        <v>37</v>
      </c>
      <c r="F308" t="s">
        <v>35</v>
      </c>
      <c r="G308" t="s">
        <v>169</v>
      </c>
      <c r="H308" s="13" t="s">
        <v>170</v>
      </c>
      <c r="I308" t="s">
        <v>171</v>
      </c>
      <c r="N308">
        <v>381</v>
      </c>
    </row>
    <row r="309" spans="1:14" x14ac:dyDescent="0.35">
      <c r="A309">
        <v>3</v>
      </c>
      <c r="B309" s="11" t="s">
        <v>25</v>
      </c>
      <c r="C309" t="s">
        <v>28</v>
      </c>
      <c r="D309" t="s">
        <v>16</v>
      </c>
      <c r="E309" s="11" t="s">
        <v>37</v>
      </c>
      <c r="F309" t="s">
        <v>17</v>
      </c>
      <c r="G309" t="s">
        <v>57</v>
      </c>
      <c r="H309" s="13" t="s">
        <v>55</v>
      </c>
      <c r="I309" t="s">
        <v>56</v>
      </c>
      <c r="J309">
        <v>1</v>
      </c>
      <c r="K309" s="8">
        <v>7</v>
      </c>
      <c r="L309" s="8">
        <v>5.6</v>
      </c>
      <c r="M309" s="8"/>
    </row>
    <row r="310" spans="1:14" x14ac:dyDescent="0.35">
      <c r="A310">
        <v>3</v>
      </c>
      <c r="B310" s="11" t="s">
        <v>25</v>
      </c>
      <c r="C310" t="s">
        <v>28</v>
      </c>
      <c r="D310" t="s">
        <v>16</v>
      </c>
      <c r="E310" s="11" t="s">
        <v>37</v>
      </c>
      <c r="F310" t="s">
        <v>17</v>
      </c>
      <c r="G310" t="s">
        <v>57</v>
      </c>
      <c r="H310" s="13" t="s">
        <v>55</v>
      </c>
      <c r="I310" t="s">
        <v>56</v>
      </c>
      <c r="J310">
        <v>1</v>
      </c>
      <c r="K310" s="8">
        <v>5</v>
      </c>
      <c r="L310" s="8">
        <v>4</v>
      </c>
      <c r="M310" s="8"/>
    </row>
    <row r="311" spans="1:14" x14ac:dyDescent="0.35">
      <c r="A311">
        <v>3</v>
      </c>
      <c r="B311" s="11" t="s">
        <v>25</v>
      </c>
      <c r="C311" t="s">
        <v>28</v>
      </c>
      <c r="D311" t="s">
        <v>16</v>
      </c>
      <c r="E311" s="11" t="s">
        <v>37</v>
      </c>
      <c r="F311" t="s">
        <v>17</v>
      </c>
      <c r="G311" t="s">
        <v>57</v>
      </c>
      <c r="H311" s="13" t="s">
        <v>55</v>
      </c>
      <c r="I311" t="s">
        <v>56</v>
      </c>
      <c r="J311">
        <v>1</v>
      </c>
      <c r="K311" s="8">
        <v>4.8</v>
      </c>
      <c r="L311" s="8">
        <v>4</v>
      </c>
      <c r="M311" s="8"/>
    </row>
    <row r="312" spans="1:14" x14ac:dyDescent="0.35">
      <c r="A312">
        <v>3</v>
      </c>
      <c r="B312" s="11" t="s">
        <v>25</v>
      </c>
      <c r="C312" t="s">
        <v>28</v>
      </c>
      <c r="D312" t="s">
        <v>16</v>
      </c>
      <c r="E312" s="11" t="s">
        <v>37</v>
      </c>
      <c r="F312" t="s">
        <v>17</v>
      </c>
      <c r="G312" t="s">
        <v>57</v>
      </c>
      <c r="H312" s="13" t="s">
        <v>55</v>
      </c>
      <c r="I312" t="s">
        <v>56</v>
      </c>
      <c r="J312">
        <v>1</v>
      </c>
      <c r="K312" s="8">
        <v>6.4</v>
      </c>
      <c r="L312" s="8">
        <v>5.2</v>
      </c>
      <c r="M312" s="8"/>
    </row>
    <row r="313" spans="1:14" x14ac:dyDescent="0.35">
      <c r="A313">
        <v>3</v>
      </c>
      <c r="B313" s="11" t="s">
        <v>25</v>
      </c>
      <c r="C313" t="s">
        <v>28</v>
      </c>
      <c r="D313" t="s">
        <v>16</v>
      </c>
      <c r="E313" s="11" t="s">
        <v>37</v>
      </c>
      <c r="F313" t="s">
        <v>17</v>
      </c>
      <c r="G313" t="s">
        <v>57</v>
      </c>
      <c r="H313" s="13" t="s">
        <v>55</v>
      </c>
      <c r="I313" t="s">
        <v>56</v>
      </c>
      <c r="J313">
        <v>1</v>
      </c>
      <c r="K313" s="8">
        <v>5</v>
      </c>
      <c r="L313" s="8">
        <v>4.2</v>
      </c>
      <c r="M313" s="8"/>
    </row>
    <row r="314" spans="1:14" x14ac:dyDescent="0.35">
      <c r="A314">
        <v>3</v>
      </c>
      <c r="B314" s="11" t="s">
        <v>25</v>
      </c>
      <c r="C314" t="s">
        <v>28</v>
      </c>
      <c r="D314" t="s">
        <v>16</v>
      </c>
      <c r="E314" s="11" t="s">
        <v>37</v>
      </c>
      <c r="F314" t="s">
        <v>17</v>
      </c>
      <c r="G314" t="s">
        <v>57</v>
      </c>
      <c r="H314" s="13" t="s">
        <v>55</v>
      </c>
      <c r="I314" t="s">
        <v>56</v>
      </c>
      <c r="J314">
        <v>1</v>
      </c>
      <c r="K314" s="8">
        <v>5.2</v>
      </c>
      <c r="L314" s="8">
        <v>4</v>
      </c>
      <c r="M314" s="8"/>
      <c r="N314" s="8">
        <v>18</v>
      </c>
    </row>
    <row r="315" spans="1:14" x14ac:dyDescent="0.35">
      <c r="A315">
        <v>3</v>
      </c>
      <c r="B315" s="11" t="s">
        <v>25</v>
      </c>
      <c r="C315" t="s">
        <v>28</v>
      </c>
      <c r="D315" t="s">
        <v>16</v>
      </c>
      <c r="E315" s="11" t="s">
        <v>37</v>
      </c>
      <c r="F315" t="s">
        <v>17</v>
      </c>
      <c r="G315" t="s">
        <v>57</v>
      </c>
      <c r="H315" s="13" t="s">
        <v>55</v>
      </c>
      <c r="I315" t="s">
        <v>56</v>
      </c>
      <c r="J315">
        <v>1</v>
      </c>
      <c r="K315" s="8">
        <v>4</v>
      </c>
      <c r="L315" s="8">
        <v>3.2</v>
      </c>
      <c r="M315" s="8"/>
    </row>
    <row r="316" spans="1:14" x14ac:dyDescent="0.35">
      <c r="A316">
        <v>3</v>
      </c>
      <c r="B316" s="11" t="s">
        <v>25</v>
      </c>
      <c r="C316" t="s">
        <v>28</v>
      </c>
      <c r="D316" t="s">
        <v>16</v>
      </c>
      <c r="E316" s="11" t="s">
        <v>37</v>
      </c>
      <c r="F316" t="s">
        <v>17</v>
      </c>
      <c r="G316" t="s">
        <v>57</v>
      </c>
      <c r="H316" s="13" t="s">
        <v>55</v>
      </c>
      <c r="I316" t="s">
        <v>56</v>
      </c>
      <c r="J316">
        <v>1</v>
      </c>
      <c r="K316" s="8">
        <v>4.3</v>
      </c>
      <c r="L316" s="8">
        <v>3.5</v>
      </c>
      <c r="M316" s="8"/>
    </row>
    <row r="317" spans="1:14" x14ac:dyDescent="0.35">
      <c r="A317">
        <v>3</v>
      </c>
      <c r="B317" s="11" t="s">
        <v>25</v>
      </c>
      <c r="C317" t="s">
        <v>28</v>
      </c>
      <c r="D317" t="s">
        <v>16</v>
      </c>
      <c r="E317" s="11" t="s">
        <v>37</v>
      </c>
      <c r="F317" t="s">
        <v>17</v>
      </c>
      <c r="G317" t="s">
        <v>57</v>
      </c>
      <c r="H317" s="13" t="s">
        <v>55</v>
      </c>
      <c r="I317" t="s">
        <v>56</v>
      </c>
      <c r="J317">
        <v>1</v>
      </c>
      <c r="K317" s="8">
        <v>4</v>
      </c>
      <c r="L317" s="8">
        <v>3.3</v>
      </c>
      <c r="M317" s="8"/>
    </row>
    <row r="318" spans="1:14" x14ac:dyDescent="0.35">
      <c r="A318">
        <v>3</v>
      </c>
      <c r="B318" s="11" t="s">
        <v>25</v>
      </c>
      <c r="C318" t="s">
        <v>28</v>
      </c>
      <c r="D318" t="s">
        <v>16</v>
      </c>
      <c r="E318" s="11" t="s">
        <v>37</v>
      </c>
      <c r="F318" t="s">
        <v>17</v>
      </c>
      <c r="G318" t="s">
        <v>57</v>
      </c>
      <c r="H318" s="13" t="s">
        <v>55</v>
      </c>
      <c r="I318" t="s">
        <v>56</v>
      </c>
      <c r="J318">
        <v>1</v>
      </c>
      <c r="K318" s="8">
        <v>4.2</v>
      </c>
      <c r="L318" s="8">
        <v>3.9</v>
      </c>
      <c r="M318" s="8"/>
    </row>
    <row r="319" spans="1:14" x14ac:dyDescent="0.35">
      <c r="A319">
        <v>3</v>
      </c>
      <c r="B319" s="11" t="s">
        <v>25</v>
      </c>
      <c r="C319" t="s">
        <v>28</v>
      </c>
      <c r="D319" t="s">
        <v>16</v>
      </c>
      <c r="E319" s="11" t="s">
        <v>37</v>
      </c>
      <c r="F319" t="s">
        <v>17</v>
      </c>
      <c r="G319" t="s">
        <v>57</v>
      </c>
      <c r="H319" s="13" t="s">
        <v>55</v>
      </c>
      <c r="I319" t="s">
        <v>56</v>
      </c>
      <c r="J319">
        <v>1</v>
      </c>
      <c r="K319" s="8">
        <v>4.5</v>
      </c>
      <c r="L319" s="8">
        <v>3.6</v>
      </c>
      <c r="M319" s="8"/>
    </row>
    <row r="320" spans="1:14" x14ac:dyDescent="0.35">
      <c r="A320">
        <v>3</v>
      </c>
      <c r="B320" s="11" t="s">
        <v>25</v>
      </c>
      <c r="C320" t="s">
        <v>28</v>
      </c>
      <c r="D320" t="s">
        <v>16</v>
      </c>
      <c r="E320" s="11" t="s">
        <v>37</v>
      </c>
      <c r="F320" t="s">
        <v>17</v>
      </c>
      <c r="G320" t="s">
        <v>57</v>
      </c>
      <c r="H320" s="13" t="s">
        <v>55</v>
      </c>
      <c r="I320" t="s">
        <v>56</v>
      </c>
      <c r="J320">
        <v>1</v>
      </c>
      <c r="K320" s="8">
        <v>4.3</v>
      </c>
      <c r="L320" s="8">
        <v>3.3</v>
      </c>
      <c r="M320" s="8"/>
    </row>
    <row r="321" spans="1:14" x14ac:dyDescent="0.35">
      <c r="A321">
        <v>3</v>
      </c>
      <c r="B321" s="11" t="s">
        <v>25</v>
      </c>
      <c r="C321" t="s">
        <v>28</v>
      </c>
      <c r="D321" t="s">
        <v>16</v>
      </c>
      <c r="E321" s="11" t="s">
        <v>37</v>
      </c>
      <c r="F321" t="s">
        <v>17</v>
      </c>
      <c r="G321" t="s">
        <v>57</v>
      </c>
      <c r="H321" s="13" t="s">
        <v>55</v>
      </c>
      <c r="I321" t="s">
        <v>56</v>
      </c>
      <c r="J321">
        <v>1</v>
      </c>
      <c r="K321" s="8">
        <v>3.9</v>
      </c>
      <c r="L321" s="8">
        <v>3</v>
      </c>
      <c r="M321" s="8"/>
    </row>
    <row r="322" spans="1:14" x14ac:dyDescent="0.35">
      <c r="A322">
        <v>3</v>
      </c>
      <c r="B322" s="11" t="s">
        <v>25</v>
      </c>
      <c r="C322" t="s">
        <v>28</v>
      </c>
      <c r="D322" t="s">
        <v>16</v>
      </c>
      <c r="E322" s="11" t="s">
        <v>37</v>
      </c>
      <c r="F322" t="s">
        <v>17</v>
      </c>
      <c r="G322" t="s">
        <v>57</v>
      </c>
      <c r="H322" s="13" t="s">
        <v>55</v>
      </c>
      <c r="I322" t="s">
        <v>56</v>
      </c>
      <c r="J322">
        <v>1</v>
      </c>
      <c r="K322" s="8">
        <v>3.4</v>
      </c>
      <c r="L322" s="8">
        <v>2.9</v>
      </c>
      <c r="M322" s="8"/>
    </row>
    <row r="323" spans="1:14" x14ac:dyDescent="0.35">
      <c r="A323">
        <v>3</v>
      </c>
      <c r="B323" s="11" t="s">
        <v>25</v>
      </c>
      <c r="C323" t="s">
        <v>28</v>
      </c>
      <c r="D323" t="s">
        <v>16</v>
      </c>
      <c r="E323" s="11" t="s">
        <v>37</v>
      </c>
      <c r="F323" t="s">
        <v>17</v>
      </c>
      <c r="G323" t="s">
        <v>57</v>
      </c>
      <c r="H323" s="13" t="s">
        <v>55</v>
      </c>
      <c r="I323" t="s">
        <v>56</v>
      </c>
      <c r="J323">
        <v>1</v>
      </c>
      <c r="K323" s="8">
        <v>4.2</v>
      </c>
      <c r="L323" s="8">
        <v>3.9</v>
      </c>
      <c r="M323" s="8"/>
    </row>
    <row r="324" spans="1:14" x14ac:dyDescent="0.35">
      <c r="A324">
        <v>3</v>
      </c>
      <c r="B324" s="11" t="s">
        <v>25</v>
      </c>
      <c r="C324" t="s">
        <v>28</v>
      </c>
      <c r="D324" t="s">
        <v>16</v>
      </c>
      <c r="E324" s="11" t="s">
        <v>37</v>
      </c>
      <c r="F324" t="s">
        <v>17</v>
      </c>
      <c r="G324" t="s">
        <v>57</v>
      </c>
      <c r="H324" s="13" t="s">
        <v>55</v>
      </c>
      <c r="I324" t="s">
        <v>56</v>
      </c>
      <c r="J324">
        <v>1</v>
      </c>
      <c r="K324" s="8">
        <v>3.5</v>
      </c>
      <c r="L324" s="8">
        <v>2.9</v>
      </c>
      <c r="M324" s="8"/>
    </row>
    <row r="325" spans="1:14" x14ac:dyDescent="0.35">
      <c r="A325">
        <v>3</v>
      </c>
      <c r="B325" s="11" t="s">
        <v>25</v>
      </c>
      <c r="C325" t="s">
        <v>28</v>
      </c>
      <c r="D325" t="s">
        <v>16</v>
      </c>
      <c r="E325" s="11" t="s">
        <v>37</v>
      </c>
      <c r="F325" t="s">
        <v>182</v>
      </c>
      <c r="G325" t="s">
        <v>20</v>
      </c>
      <c r="H325" s="13" t="s">
        <v>80</v>
      </c>
      <c r="I325" t="s">
        <v>40</v>
      </c>
      <c r="J325">
        <v>1</v>
      </c>
      <c r="N325">
        <v>78</v>
      </c>
    </row>
    <row r="326" spans="1:14" x14ac:dyDescent="0.35">
      <c r="A326">
        <v>2</v>
      </c>
      <c r="B326" s="11" t="s">
        <v>25</v>
      </c>
      <c r="C326" t="s">
        <v>28</v>
      </c>
      <c r="D326" t="s">
        <v>16</v>
      </c>
      <c r="E326" s="11" t="s">
        <v>37</v>
      </c>
      <c r="F326" t="s">
        <v>35</v>
      </c>
      <c r="G326" t="s">
        <v>169</v>
      </c>
      <c r="H326" s="13" t="s">
        <v>170</v>
      </c>
      <c r="I326" t="s">
        <v>171</v>
      </c>
      <c r="N326">
        <v>722</v>
      </c>
    </row>
    <row r="327" spans="1:14" x14ac:dyDescent="0.35">
      <c r="A327">
        <v>2</v>
      </c>
      <c r="B327" s="11" t="s">
        <v>25</v>
      </c>
      <c r="C327" t="s">
        <v>28</v>
      </c>
      <c r="D327" t="s">
        <v>16</v>
      </c>
      <c r="E327" s="11" t="s">
        <v>37</v>
      </c>
      <c r="F327" t="s">
        <v>17</v>
      </c>
      <c r="G327" t="s">
        <v>57</v>
      </c>
      <c r="H327" s="13" t="s">
        <v>55</v>
      </c>
      <c r="I327" t="s">
        <v>56</v>
      </c>
      <c r="J327">
        <v>1</v>
      </c>
      <c r="K327" s="8">
        <v>6.1</v>
      </c>
      <c r="L327" s="8">
        <v>5</v>
      </c>
      <c r="M327" s="8"/>
    </row>
    <row r="328" spans="1:14" x14ac:dyDescent="0.35">
      <c r="A328">
        <v>2</v>
      </c>
      <c r="B328" s="11" t="s">
        <v>25</v>
      </c>
      <c r="C328" t="s">
        <v>28</v>
      </c>
      <c r="D328" t="s">
        <v>16</v>
      </c>
      <c r="E328" s="11" t="s">
        <v>37</v>
      </c>
      <c r="F328" t="s">
        <v>17</v>
      </c>
      <c r="G328" t="s">
        <v>57</v>
      </c>
      <c r="H328" s="13" t="s">
        <v>55</v>
      </c>
      <c r="I328" t="s">
        <v>56</v>
      </c>
      <c r="J328">
        <v>1</v>
      </c>
      <c r="K328" s="8">
        <v>5.2</v>
      </c>
      <c r="L328" s="8">
        <v>4.2</v>
      </c>
      <c r="M328" s="8"/>
    </row>
    <row r="329" spans="1:14" x14ac:dyDescent="0.35">
      <c r="A329">
        <v>2</v>
      </c>
      <c r="B329" s="11" t="s">
        <v>25</v>
      </c>
      <c r="C329" t="s">
        <v>28</v>
      </c>
      <c r="D329" t="s">
        <v>16</v>
      </c>
      <c r="E329" s="11" t="s">
        <v>37</v>
      </c>
      <c r="F329" t="s">
        <v>17</v>
      </c>
      <c r="G329" t="s">
        <v>57</v>
      </c>
      <c r="H329" s="13" t="s">
        <v>55</v>
      </c>
      <c r="I329" t="s">
        <v>56</v>
      </c>
      <c r="J329">
        <v>1</v>
      </c>
      <c r="K329" s="8">
        <v>6.3</v>
      </c>
      <c r="L329" s="8">
        <v>5.0999999999999996</v>
      </c>
      <c r="M329" s="8"/>
    </row>
    <row r="330" spans="1:14" x14ac:dyDescent="0.35">
      <c r="A330">
        <v>2</v>
      </c>
      <c r="B330" s="11" t="s">
        <v>25</v>
      </c>
      <c r="C330" t="s">
        <v>28</v>
      </c>
      <c r="D330" t="s">
        <v>16</v>
      </c>
      <c r="E330" s="11" t="s">
        <v>37</v>
      </c>
      <c r="F330" t="s">
        <v>17</v>
      </c>
      <c r="G330" t="s">
        <v>57</v>
      </c>
      <c r="H330" s="13" t="s">
        <v>55</v>
      </c>
      <c r="I330" t="s">
        <v>56</v>
      </c>
      <c r="J330">
        <v>1</v>
      </c>
      <c r="K330" s="8">
        <v>5.5</v>
      </c>
      <c r="L330" s="8">
        <v>4.9000000000000004</v>
      </c>
      <c r="M330" s="8"/>
    </row>
    <row r="331" spans="1:14" x14ac:dyDescent="0.35">
      <c r="A331">
        <v>2</v>
      </c>
      <c r="B331" s="11" t="s">
        <v>25</v>
      </c>
      <c r="C331" t="s">
        <v>28</v>
      </c>
      <c r="D331" t="s">
        <v>16</v>
      </c>
      <c r="E331" s="11" t="s">
        <v>37</v>
      </c>
      <c r="F331" t="s">
        <v>17</v>
      </c>
      <c r="G331" t="s">
        <v>57</v>
      </c>
      <c r="H331" s="13" t="s">
        <v>55</v>
      </c>
      <c r="I331" t="s">
        <v>56</v>
      </c>
      <c r="J331">
        <v>1</v>
      </c>
      <c r="K331" s="8">
        <v>5.0999999999999996</v>
      </c>
      <c r="L331" s="8">
        <v>4.7</v>
      </c>
      <c r="M331" s="8"/>
    </row>
    <row r="332" spans="1:14" x14ac:dyDescent="0.35">
      <c r="A332">
        <v>2</v>
      </c>
      <c r="B332" s="11" t="s">
        <v>25</v>
      </c>
      <c r="C332" t="s">
        <v>28</v>
      </c>
      <c r="D332" t="s">
        <v>16</v>
      </c>
      <c r="E332" s="11" t="s">
        <v>37</v>
      </c>
      <c r="F332" t="s">
        <v>17</v>
      </c>
      <c r="G332" t="s">
        <v>57</v>
      </c>
      <c r="H332" s="13" t="s">
        <v>55</v>
      </c>
      <c r="I332" t="s">
        <v>56</v>
      </c>
      <c r="J332">
        <v>1</v>
      </c>
      <c r="K332" s="8">
        <v>5.8</v>
      </c>
      <c r="L332" s="8">
        <v>4.9000000000000004</v>
      </c>
      <c r="M332" s="8"/>
    </row>
    <row r="333" spans="1:14" x14ac:dyDescent="0.35">
      <c r="A333">
        <v>2</v>
      </c>
      <c r="B333" s="11" t="s">
        <v>25</v>
      </c>
      <c r="C333" t="s">
        <v>28</v>
      </c>
      <c r="D333" t="s">
        <v>16</v>
      </c>
      <c r="E333" s="11" t="s">
        <v>37</v>
      </c>
      <c r="F333" t="s">
        <v>17</v>
      </c>
      <c r="G333" t="s">
        <v>57</v>
      </c>
      <c r="H333" s="13" t="s">
        <v>55</v>
      </c>
      <c r="I333" t="s">
        <v>56</v>
      </c>
      <c r="J333">
        <v>1</v>
      </c>
      <c r="K333" s="8">
        <v>7</v>
      </c>
      <c r="L333" s="8">
        <v>5.5</v>
      </c>
      <c r="M333" s="8"/>
    </row>
    <row r="334" spans="1:14" x14ac:dyDescent="0.35">
      <c r="A334">
        <v>2</v>
      </c>
      <c r="B334" s="11" t="s">
        <v>25</v>
      </c>
      <c r="C334" t="s">
        <v>28</v>
      </c>
      <c r="D334" t="s">
        <v>16</v>
      </c>
      <c r="E334" s="11" t="s">
        <v>37</v>
      </c>
      <c r="F334" t="s">
        <v>17</v>
      </c>
      <c r="G334" t="s">
        <v>57</v>
      </c>
      <c r="H334" s="13" t="s">
        <v>55</v>
      </c>
      <c r="I334" t="s">
        <v>56</v>
      </c>
      <c r="J334">
        <v>1</v>
      </c>
      <c r="K334" s="8">
        <v>6.1</v>
      </c>
      <c r="L334" s="8">
        <v>5.2</v>
      </c>
      <c r="M334" s="8"/>
    </row>
    <row r="335" spans="1:14" x14ac:dyDescent="0.35">
      <c r="A335">
        <v>2</v>
      </c>
      <c r="B335" s="11" t="s">
        <v>25</v>
      </c>
      <c r="C335" t="s">
        <v>28</v>
      </c>
      <c r="D335" t="s">
        <v>16</v>
      </c>
      <c r="E335" s="11" t="s">
        <v>37</v>
      </c>
      <c r="F335" t="s">
        <v>17</v>
      </c>
      <c r="G335" t="s">
        <v>57</v>
      </c>
      <c r="H335" s="13" t="s">
        <v>55</v>
      </c>
      <c r="I335" t="s">
        <v>56</v>
      </c>
      <c r="J335">
        <v>1</v>
      </c>
      <c r="K335" s="8">
        <v>5.0999999999999996</v>
      </c>
      <c r="L335" s="8">
        <v>4.3</v>
      </c>
      <c r="M335" s="8"/>
    </row>
    <row r="336" spans="1:14" x14ac:dyDescent="0.35">
      <c r="A336">
        <v>2</v>
      </c>
      <c r="B336" s="11" t="s">
        <v>25</v>
      </c>
      <c r="C336" t="s">
        <v>28</v>
      </c>
      <c r="D336" t="s">
        <v>16</v>
      </c>
      <c r="E336" s="11" t="s">
        <v>37</v>
      </c>
      <c r="F336" t="s">
        <v>17</v>
      </c>
      <c r="G336" t="s">
        <v>57</v>
      </c>
      <c r="H336" s="13" t="s">
        <v>55</v>
      </c>
      <c r="I336" t="s">
        <v>56</v>
      </c>
      <c r="J336">
        <v>1</v>
      </c>
      <c r="K336" s="8">
        <v>5.4</v>
      </c>
      <c r="L336" s="8">
        <v>4.7</v>
      </c>
      <c r="M336" s="8"/>
      <c r="N336" s="8">
        <v>37</v>
      </c>
    </row>
    <row r="337" spans="1:14" x14ac:dyDescent="0.35">
      <c r="A337">
        <v>2</v>
      </c>
      <c r="B337" s="11" t="s">
        <v>25</v>
      </c>
      <c r="C337" t="s">
        <v>28</v>
      </c>
      <c r="D337" t="s">
        <v>16</v>
      </c>
      <c r="E337" s="11" t="s">
        <v>37</v>
      </c>
      <c r="F337" t="s">
        <v>17</v>
      </c>
      <c r="G337" t="s">
        <v>57</v>
      </c>
      <c r="H337" s="13" t="s">
        <v>55</v>
      </c>
      <c r="I337" t="s">
        <v>56</v>
      </c>
      <c r="J337">
        <v>1</v>
      </c>
      <c r="K337" s="8">
        <v>6.2</v>
      </c>
      <c r="L337" s="8">
        <v>4.9000000000000004</v>
      </c>
      <c r="M337" s="8"/>
    </row>
    <row r="338" spans="1:14" x14ac:dyDescent="0.35">
      <c r="A338">
        <v>2</v>
      </c>
      <c r="B338" s="11" t="s">
        <v>25</v>
      </c>
      <c r="C338" t="s">
        <v>28</v>
      </c>
      <c r="D338" t="s">
        <v>16</v>
      </c>
      <c r="E338" s="11" t="s">
        <v>37</v>
      </c>
      <c r="F338" t="s">
        <v>17</v>
      </c>
      <c r="G338" t="s">
        <v>57</v>
      </c>
      <c r="H338" s="13" t="s">
        <v>55</v>
      </c>
      <c r="I338" t="s">
        <v>56</v>
      </c>
      <c r="J338">
        <v>1</v>
      </c>
      <c r="K338" s="8">
        <v>6.3</v>
      </c>
      <c r="L338" s="8">
        <v>5.2</v>
      </c>
      <c r="M338" s="8"/>
    </row>
    <row r="339" spans="1:14" x14ac:dyDescent="0.35">
      <c r="A339">
        <v>2</v>
      </c>
      <c r="B339" s="11" t="s">
        <v>25</v>
      </c>
      <c r="C339" t="s">
        <v>28</v>
      </c>
      <c r="D339" t="s">
        <v>16</v>
      </c>
      <c r="E339" s="11" t="s">
        <v>37</v>
      </c>
      <c r="F339" t="s">
        <v>17</v>
      </c>
      <c r="G339" t="s">
        <v>57</v>
      </c>
      <c r="H339" s="13" t="s">
        <v>55</v>
      </c>
      <c r="I339" t="s">
        <v>56</v>
      </c>
      <c r="J339">
        <v>1</v>
      </c>
      <c r="K339" s="8">
        <v>5.3</v>
      </c>
      <c r="L339" s="8">
        <v>4.2</v>
      </c>
      <c r="M339" s="8"/>
    </row>
    <row r="340" spans="1:14" x14ac:dyDescent="0.35">
      <c r="A340">
        <v>2</v>
      </c>
      <c r="B340" s="11" t="s">
        <v>25</v>
      </c>
      <c r="C340" t="s">
        <v>28</v>
      </c>
      <c r="D340" t="s">
        <v>16</v>
      </c>
      <c r="E340" s="11" t="s">
        <v>37</v>
      </c>
      <c r="F340" t="s">
        <v>17</v>
      </c>
      <c r="G340" t="s">
        <v>57</v>
      </c>
      <c r="H340" s="13" t="s">
        <v>55</v>
      </c>
      <c r="I340" t="s">
        <v>56</v>
      </c>
      <c r="J340">
        <v>1</v>
      </c>
      <c r="K340" s="8">
        <v>5.2</v>
      </c>
      <c r="L340" s="8">
        <v>4.4000000000000004</v>
      </c>
      <c r="M340" s="8"/>
    </row>
    <row r="341" spans="1:14" x14ac:dyDescent="0.35">
      <c r="A341">
        <v>2</v>
      </c>
      <c r="B341" s="11" t="s">
        <v>25</v>
      </c>
      <c r="C341" t="s">
        <v>28</v>
      </c>
      <c r="D341" t="s">
        <v>16</v>
      </c>
      <c r="E341" s="11" t="s">
        <v>37</v>
      </c>
      <c r="F341" t="s">
        <v>17</v>
      </c>
      <c r="G341" t="s">
        <v>57</v>
      </c>
      <c r="H341" s="13" t="s">
        <v>55</v>
      </c>
      <c r="I341" t="s">
        <v>56</v>
      </c>
      <c r="J341">
        <v>1</v>
      </c>
      <c r="K341" s="8">
        <v>5.0999999999999996</v>
      </c>
      <c r="L341" s="8">
        <v>4</v>
      </c>
      <c r="M341" s="8"/>
    </row>
    <row r="342" spans="1:14" x14ac:dyDescent="0.35">
      <c r="A342">
        <v>2</v>
      </c>
      <c r="B342" s="11" t="s">
        <v>25</v>
      </c>
      <c r="C342" t="s">
        <v>28</v>
      </c>
      <c r="D342" t="s">
        <v>16</v>
      </c>
      <c r="E342" s="11" t="s">
        <v>37</v>
      </c>
      <c r="F342" t="s">
        <v>17</v>
      </c>
      <c r="G342" t="s">
        <v>57</v>
      </c>
      <c r="H342" s="13" t="s">
        <v>55</v>
      </c>
      <c r="I342" t="s">
        <v>56</v>
      </c>
      <c r="J342">
        <v>1</v>
      </c>
      <c r="K342" s="8">
        <v>5.9</v>
      </c>
      <c r="L342" s="8">
        <v>4.5999999999999996</v>
      </c>
      <c r="M342" s="8"/>
    </row>
    <row r="343" spans="1:14" x14ac:dyDescent="0.35">
      <c r="A343">
        <v>2</v>
      </c>
      <c r="B343" s="11" t="s">
        <v>25</v>
      </c>
      <c r="C343" t="s">
        <v>28</v>
      </c>
      <c r="D343" t="s">
        <v>16</v>
      </c>
      <c r="E343" s="11" t="s">
        <v>37</v>
      </c>
      <c r="F343" t="s">
        <v>17</v>
      </c>
      <c r="G343" t="s">
        <v>57</v>
      </c>
      <c r="H343" s="13" t="s">
        <v>55</v>
      </c>
      <c r="I343" t="s">
        <v>56</v>
      </c>
      <c r="J343">
        <v>1</v>
      </c>
      <c r="K343" s="8">
        <v>5.3</v>
      </c>
      <c r="L343" s="8">
        <v>4.0999999999999996</v>
      </c>
      <c r="M343" s="8"/>
    </row>
    <row r="344" spans="1:14" x14ac:dyDescent="0.35">
      <c r="A344">
        <v>2</v>
      </c>
      <c r="B344" s="11" t="s">
        <v>25</v>
      </c>
      <c r="C344" t="s">
        <v>28</v>
      </c>
      <c r="D344" t="s">
        <v>16</v>
      </c>
      <c r="E344" s="11" t="s">
        <v>37</v>
      </c>
      <c r="F344" t="s">
        <v>17</v>
      </c>
      <c r="G344" t="s">
        <v>57</v>
      </c>
      <c r="H344" s="13" t="s">
        <v>55</v>
      </c>
      <c r="I344" t="s">
        <v>56</v>
      </c>
      <c r="J344">
        <v>1</v>
      </c>
      <c r="K344" s="8">
        <v>6</v>
      </c>
      <c r="L344" s="8">
        <v>4.9000000000000004</v>
      </c>
      <c r="M344" s="8"/>
    </row>
    <row r="345" spans="1:14" x14ac:dyDescent="0.35">
      <c r="A345">
        <v>2</v>
      </c>
      <c r="B345" s="11" t="s">
        <v>25</v>
      </c>
      <c r="C345" t="s">
        <v>28</v>
      </c>
      <c r="D345" t="s">
        <v>16</v>
      </c>
      <c r="E345" s="11" t="s">
        <v>37</v>
      </c>
      <c r="F345" t="s">
        <v>17</v>
      </c>
      <c r="G345" t="s">
        <v>57</v>
      </c>
      <c r="H345" s="13" t="s">
        <v>55</v>
      </c>
      <c r="I345" t="s">
        <v>56</v>
      </c>
      <c r="J345">
        <v>1</v>
      </c>
      <c r="K345" s="8">
        <v>4.9000000000000004</v>
      </c>
      <c r="L345" s="8">
        <v>4.0999999999999996</v>
      </c>
      <c r="M345" s="8"/>
    </row>
    <row r="346" spans="1:14" x14ac:dyDescent="0.35">
      <c r="A346">
        <v>2</v>
      </c>
      <c r="B346" s="11" t="s">
        <v>25</v>
      </c>
      <c r="C346" t="s">
        <v>28</v>
      </c>
      <c r="D346" t="s">
        <v>16</v>
      </c>
      <c r="E346" s="11" t="s">
        <v>37</v>
      </c>
      <c r="F346" t="s">
        <v>17</v>
      </c>
      <c r="G346" t="s">
        <v>57</v>
      </c>
      <c r="H346" s="13" t="s">
        <v>55</v>
      </c>
      <c r="I346" t="s">
        <v>56</v>
      </c>
      <c r="J346">
        <v>1</v>
      </c>
      <c r="K346" s="8">
        <v>5.4</v>
      </c>
      <c r="L346" s="8">
        <v>4.5999999999999996</v>
      </c>
      <c r="M346" s="8"/>
    </row>
    <row r="347" spans="1:14" x14ac:dyDescent="0.35">
      <c r="A347">
        <v>2</v>
      </c>
      <c r="B347" s="11" t="s">
        <v>25</v>
      </c>
      <c r="C347" t="s">
        <v>28</v>
      </c>
      <c r="D347" t="s">
        <v>16</v>
      </c>
      <c r="E347" s="11" t="s">
        <v>37</v>
      </c>
      <c r="F347" t="s">
        <v>69</v>
      </c>
      <c r="G347" t="s">
        <v>179</v>
      </c>
      <c r="H347" s="13" t="s">
        <v>58</v>
      </c>
      <c r="I347" t="s">
        <v>54</v>
      </c>
      <c r="J347">
        <v>1</v>
      </c>
      <c r="K347">
        <v>5.3</v>
      </c>
    </row>
    <row r="348" spans="1:14" x14ac:dyDescent="0.35">
      <c r="A348">
        <v>2</v>
      </c>
      <c r="B348" s="11" t="s">
        <v>25</v>
      </c>
      <c r="C348" t="s">
        <v>28</v>
      </c>
      <c r="D348" t="s">
        <v>16</v>
      </c>
      <c r="E348" s="11" t="s">
        <v>37</v>
      </c>
      <c r="F348" t="s">
        <v>69</v>
      </c>
      <c r="G348" t="s">
        <v>180</v>
      </c>
      <c r="H348" s="13" t="s">
        <v>52</v>
      </c>
      <c r="I348" t="s">
        <v>54</v>
      </c>
      <c r="J348">
        <v>1</v>
      </c>
      <c r="K348">
        <v>5.4</v>
      </c>
    </row>
    <row r="349" spans="1:14" x14ac:dyDescent="0.35">
      <c r="A349">
        <v>2</v>
      </c>
      <c r="B349" s="11" t="s">
        <v>25</v>
      </c>
      <c r="C349" t="s">
        <v>28</v>
      </c>
      <c r="D349" t="s">
        <v>16</v>
      </c>
      <c r="E349" s="11" t="s">
        <v>37</v>
      </c>
      <c r="F349" t="s">
        <v>69</v>
      </c>
      <c r="G349" t="s">
        <v>180</v>
      </c>
      <c r="H349" s="13" t="s">
        <v>52</v>
      </c>
      <c r="I349" t="s">
        <v>54</v>
      </c>
      <c r="J349">
        <v>1</v>
      </c>
      <c r="K349">
        <v>6.5</v>
      </c>
    </row>
    <row r="350" spans="1:14" x14ac:dyDescent="0.35">
      <c r="A350">
        <v>2</v>
      </c>
      <c r="B350" s="11" t="s">
        <v>25</v>
      </c>
      <c r="C350" t="s">
        <v>28</v>
      </c>
      <c r="D350" t="s">
        <v>16</v>
      </c>
      <c r="E350" s="11" t="s">
        <v>37</v>
      </c>
      <c r="F350" t="s">
        <v>69</v>
      </c>
      <c r="G350" t="s">
        <v>179</v>
      </c>
      <c r="H350" s="13" t="s">
        <v>58</v>
      </c>
      <c r="I350" t="s">
        <v>54</v>
      </c>
      <c r="J350">
        <v>1</v>
      </c>
      <c r="K350">
        <v>5.0999999999999996</v>
      </c>
    </row>
    <row r="351" spans="1:14" x14ac:dyDescent="0.35">
      <c r="A351">
        <v>2</v>
      </c>
      <c r="B351" s="11" t="s">
        <v>25</v>
      </c>
      <c r="C351" t="s">
        <v>28</v>
      </c>
      <c r="D351" t="s">
        <v>16</v>
      </c>
      <c r="E351" s="11" t="s">
        <v>37</v>
      </c>
      <c r="F351" t="s">
        <v>69</v>
      </c>
      <c r="G351" t="s">
        <v>180</v>
      </c>
      <c r="H351" s="13" t="s">
        <v>52</v>
      </c>
      <c r="I351" t="s">
        <v>54</v>
      </c>
      <c r="J351">
        <v>1</v>
      </c>
      <c r="K351">
        <v>5.2</v>
      </c>
    </row>
    <row r="352" spans="1:14" x14ac:dyDescent="0.35">
      <c r="A352">
        <v>4</v>
      </c>
      <c r="B352" s="11" t="s">
        <v>25</v>
      </c>
      <c r="C352" t="s">
        <v>28</v>
      </c>
      <c r="D352" t="s">
        <v>16</v>
      </c>
      <c r="E352" s="11" t="s">
        <v>50</v>
      </c>
      <c r="F352" t="s">
        <v>35</v>
      </c>
      <c r="G352" t="s">
        <v>169</v>
      </c>
      <c r="H352" s="13" t="s">
        <v>170</v>
      </c>
      <c r="I352" t="s">
        <v>171</v>
      </c>
      <c r="N352">
        <v>300</v>
      </c>
    </row>
    <row r="353" spans="1:14" x14ac:dyDescent="0.35">
      <c r="A353">
        <v>4</v>
      </c>
      <c r="B353" s="11" t="s">
        <v>25</v>
      </c>
      <c r="C353" t="s">
        <v>28</v>
      </c>
      <c r="D353" t="s">
        <v>16</v>
      </c>
      <c r="E353" s="11" t="s">
        <v>50</v>
      </c>
      <c r="F353" t="s">
        <v>17</v>
      </c>
      <c r="G353" t="s">
        <v>57</v>
      </c>
      <c r="H353" s="13" t="s">
        <v>55</v>
      </c>
      <c r="I353" t="s">
        <v>56</v>
      </c>
      <c r="J353">
        <v>1</v>
      </c>
      <c r="K353" s="8">
        <v>6.5</v>
      </c>
      <c r="L353" s="8">
        <v>5.2</v>
      </c>
      <c r="M353" s="8"/>
    </row>
    <row r="354" spans="1:14" x14ac:dyDescent="0.35">
      <c r="A354">
        <v>4</v>
      </c>
      <c r="B354" s="11" t="s">
        <v>25</v>
      </c>
      <c r="C354" t="s">
        <v>28</v>
      </c>
      <c r="D354" t="s">
        <v>16</v>
      </c>
      <c r="E354" s="11" t="s">
        <v>50</v>
      </c>
      <c r="F354" t="s">
        <v>17</v>
      </c>
      <c r="G354" t="s">
        <v>57</v>
      </c>
      <c r="H354" s="13" t="s">
        <v>55</v>
      </c>
      <c r="I354" t="s">
        <v>56</v>
      </c>
      <c r="J354">
        <v>1</v>
      </c>
      <c r="K354" s="8">
        <v>7</v>
      </c>
      <c r="L354" s="8">
        <v>5.4</v>
      </c>
      <c r="M354" s="8"/>
    </row>
    <row r="355" spans="1:14" x14ac:dyDescent="0.35">
      <c r="A355">
        <v>4</v>
      </c>
      <c r="B355" s="11" t="s">
        <v>25</v>
      </c>
      <c r="C355" t="s">
        <v>28</v>
      </c>
      <c r="D355" t="s">
        <v>16</v>
      </c>
      <c r="E355" s="11" t="s">
        <v>50</v>
      </c>
      <c r="F355" t="s">
        <v>17</v>
      </c>
      <c r="G355" t="s">
        <v>57</v>
      </c>
      <c r="H355" s="13" t="s">
        <v>55</v>
      </c>
      <c r="I355" t="s">
        <v>56</v>
      </c>
      <c r="J355">
        <v>1</v>
      </c>
      <c r="K355" s="8">
        <v>6.6</v>
      </c>
      <c r="L355" s="8">
        <v>5.6</v>
      </c>
      <c r="M355" s="8"/>
    </row>
    <row r="356" spans="1:14" x14ac:dyDescent="0.35">
      <c r="A356">
        <v>4</v>
      </c>
      <c r="B356" s="11" t="s">
        <v>25</v>
      </c>
      <c r="C356" t="s">
        <v>28</v>
      </c>
      <c r="D356" t="s">
        <v>16</v>
      </c>
      <c r="E356" s="11" t="s">
        <v>50</v>
      </c>
      <c r="F356" t="s">
        <v>17</v>
      </c>
      <c r="G356" t="s">
        <v>57</v>
      </c>
      <c r="H356" s="13" t="s">
        <v>55</v>
      </c>
      <c r="I356" t="s">
        <v>56</v>
      </c>
      <c r="J356">
        <v>1</v>
      </c>
      <c r="K356" s="8">
        <v>6.9</v>
      </c>
      <c r="L356" s="8">
        <v>5.6</v>
      </c>
      <c r="M356" s="8"/>
    </row>
    <row r="357" spans="1:14" x14ac:dyDescent="0.35">
      <c r="A357">
        <v>4</v>
      </c>
      <c r="B357" s="11" t="s">
        <v>25</v>
      </c>
      <c r="C357" t="s">
        <v>28</v>
      </c>
      <c r="D357" t="s">
        <v>16</v>
      </c>
      <c r="E357" s="11" t="s">
        <v>50</v>
      </c>
      <c r="F357" t="s">
        <v>17</v>
      </c>
      <c r="G357" t="s">
        <v>57</v>
      </c>
      <c r="H357" s="13" t="s">
        <v>55</v>
      </c>
      <c r="I357" t="s">
        <v>56</v>
      </c>
      <c r="J357">
        <v>1</v>
      </c>
      <c r="K357" s="8">
        <v>7.1</v>
      </c>
      <c r="L357" s="8">
        <v>5.6</v>
      </c>
      <c r="M357" s="8"/>
    </row>
    <row r="358" spans="1:14" x14ac:dyDescent="0.35">
      <c r="A358">
        <v>4</v>
      </c>
      <c r="B358" s="11" t="s">
        <v>25</v>
      </c>
      <c r="C358" t="s">
        <v>28</v>
      </c>
      <c r="D358" t="s">
        <v>16</v>
      </c>
      <c r="E358" s="11" t="s">
        <v>50</v>
      </c>
      <c r="F358" t="s">
        <v>17</v>
      </c>
      <c r="G358" t="s">
        <v>57</v>
      </c>
      <c r="H358" s="13" t="s">
        <v>55</v>
      </c>
      <c r="I358" t="s">
        <v>56</v>
      </c>
      <c r="J358">
        <v>1</v>
      </c>
      <c r="K358" s="8">
        <v>6.7</v>
      </c>
      <c r="L358" s="8">
        <v>5.2</v>
      </c>
      <c r="M358" s="8"/>
    </row>
    <row r="359" spans="1:14" x14ac:dyDescent="0.35">
      <c r="A359">
        <v>4</v>
      </c>
      <c r="B359" s="11" t="s">
        <v>25</v>
      </c>
      <c r="C359" t="s">
        <v>28</v>
      </c>
      <c r="D359" t="s">
        <v>16</v>
      </c>
      <c r="E359" s="11" t="s">
        <v>50</v>
      </c>
      <c r="F359" t="s">
        <v>17</v>
      </c>
      <c r="G359" t="s">
        <v>57</v>
      </c>
      <c r="H359" s="13" t="s">
        <v>55</v>
      </c>
      <c r="I359" t="s">
        <v>56</v>
      </c>
      <c r="J359">
        <v>1</v>
      </c>
      <c r="K359" s="8">
        <v>6</v>
      </c>
      <c r="L359" s="8">
        <v>4.9000000000000004</v>
      </c>
      <c r="M359" s="8"/>
    </row>
    <row r="360" spans="1:14" x14ac:dyDescent="0.35">
      <c r="A360">
        <v>4</v>
      </c>
      <c r="B360" s="11" t="s">
        <v>25</v>
      </c>
      <c r="C360" t="s">
        <v>28</v>
      </c>
      <c r="D360" t="s">
        <v>16</v>
      </c>
      <c r="E360" s="11" t="s">
        <v>50</v>
      </c>
      <c r="F360" t="s">
        <v>17</v>
      </c>
      <c r="G360" t="s">
        <v>57</v>
      </c>
      <c r="H360" s="13" t="s">
        <v>55</v>
      </c>
      <c r="I360" t="s">
        <v>56</v>
      </c>
      <c r="J360">
        <v>1</v>
      </c>
      <c r="K360" s="8">
        <v>6.5</v>
      </c>
      <c r="L360" s="8">
        <v>5.0999999999999996</v>
      </c>
      <c r="M360" s="8"/>
    </row>
    <row r="361" spans="1:14" x14ac:dyDescent="0.35">
      <c r="A361">
        <v>4</v>
      </c>
      <c r="B361" s="11" t="s">
        <v>25</v>
      </c>
      <c r="C361" t="s">
        <v>28</v>
      </c>
      <c r="D361" t="s">
        <v>16</v>
      </c>
      <c r="E361" s="11" t="s">
        <v>50</v>
      </c>
      <c r="F361" t="s">
        <v>17</v>
      </c>
      <c r="G361" t="s">
        <v>57</v>
      </c>
      <c r="H361" s="13" t="s">
        <v>55</v>
      </c>
      <c r="I361" t="s">
        <v>56</v>
      </c>
      <c r="J361">
        <v>1</v>
      </c>
      <c r="K361" s="8">
        <v>4.5</v>
      </c>
      <c r="L361" s="8">
        <v>3.5</v>
      </c>
      <c r="M361" s="8"/>
      <c r="N361" s="8">
        <v>349</v>
      </c>
    </row>
    <row r="362" spans="1:14" x14ac:dyDescent="0.35">
      <c r="A362">
        <v>4</v>
      </c>
      <c r="B362" s="11" t="s">
        <v>25</v>
      </c>
      <c r="C362" t="s">
        <v>28</v>
      </c>
      <c r="D362" t="s">
        <v>16</v>
      </c>
      <c r="E362" s="11" t="s">
        <v>50</v>
      </c>
      <c r="F362" t="s">
        <v>17</v>
      </c>
      <c r="G362" t="s">
        <v>57</v>
      </c>
      <c r="H362" s="13" t="s">
        <v>55</v>
      </c>
      <c r="I362" t="s">
        <v>56</v>
      </c>
      <c r="J362">
        <v>1</v>
      </c>
      <c r="K362" s="8">
        <v>5.8</v>
      </c>
      <c r="L362" s="8">
        <v>5</v>
      </c>
      <c r="M362" s="8"/>
    </row>
    <row r="363" spans="1:14" x14ac:dyDescent="0.35">
      <c r="A363">
        <v>4</v>
      </c>
      <c r="B363" s="11" t="s">
        <v>25</v>
      </c>
      <c r="C363" t="s">
        <v>28</v>
      </c>
      <c r="D363" t="s">
        <v>16</v>
      </c>
      <c r="E363" s="11" t="s">
        <v>50</v>
      </c>
      <c r="F363" t="s">
        <v>17</v>
      </c>
      <c r="G363" t="s">
        <v>57</v>
      </c>
      <c r="H363" s="13" t="s">
        <v>55</v>
      </c>
      <c r="I363" t="s">
        <v>56</v>
      </c>
      <c r="J363">
        <v>1</v>
      </c>
      <c r="K363" s="8">
        <v>6</v>
      </c>
      <c r="L363" s="8">
        <v>4.5999999999999996</v>
      </c>
      <c r="M363" s="8"/>
    </row>
    <row r="364" spans="1:14" x14ac:dyDescent="0.35">
      <c r="A364">
        <v>4</v>
      </c>
      <c r="B364" s="11" t="s">
        <v>25</v>
      </c>
      <c r="C364" t="s">
        <v>28</v>
      </c>
      <c r="D364" t="s">
        <v>16</v>
      </c>
      <c r="E364" s="11" t="s">
        <v>50</v>
      </c>
      <c r="F364" t="s">
        <v>17</v>
      </c>
      <c r="G364" t="s">
        <v>57</v>
      </c>
      <c r="H364" s="13" t="s">
        <v>55</v>
      </c>
      <c r="I364" t="s">
        <v>56</v>
      </c>
      <c r="J364">
        <v>1</v>
      </c>
      <c r="K364" s="8">
        <v>6.2</v>
      </c>
      <c r="L364" s="8">
        <v>4.5999999999999996</v>
      </c>
      <c r="M364" s="8"/>
    </row>
    <row r="365" spans="1:14" x14ac:dyDescent="0.35">
      <c r="A365">
        <v>4</v>
      </c>
      <c r="B365" s="11" t="s">
        <v>25</v>
      </c>
      <c r="C365" t="s">
        <v>28</v>
      </c>
      <c r="D365" t="s">
        <v>16</v>
      </c>
      <c r="E365" s="11" t="s">
        <v>50</v>
      </c>
      <c r="F365" t="s">
        <v>17</v>
      </c>
      <c r="G365" t="s">
        <v>57</v>
      </c>
      <c r="H365" s="13" t="s">
        <v>55</v>
      </c>
      <c r="I365" t="s">
        <v>56</v>
      </c>
      <c r="J365">
        <v>1</v>
      </c>
      <c r="K365" s="8">
        <v>6.2</v>
      </c>
      <c r="L365" s="8">
        <v>4.9000000000000004</v>
      </c>
      <c r="M365" s="8"/>
    </row>
    <row r="366" spans="1:14" x14ac:dyDescent="0.35">
      <c r="A366">
        <v>4</v>
      </c>
      <c r="B366" s="11" t="s">
        <v>25</v>
      </c>
      <c r="C366" t="s">
        <v>28</v>
      </c>
      <c r="D366" t="s">
        <v>16</v>
      </c>
      <c r="E366" s="11" t="s">
        <v>50</v>
      </c>
      <c r="F366" t="s">
        <v>17</v>
      </c>
      <c r="G366" t="s">
        <v>57</v>
      </c>
      <c r="H366" s="13" t="s">
        <v>55</v>
      </c>
      <c r="I366" t="s">
        <v>56</v>
      </c>
      <c r="J366">
        <v>1</v>
      </c>
      <c r="K366" s="8">
        <v>5.5</v>
      </c>
      <c r="L366" s="8">
        <v>4.8</v>
      </c>
      <c r="M366" s="8"/>
    </row>
    <row r="367" spans="1:14" x14ac:dyDescent="0.35">
      <c r="A367">
        <v>4</v>
      </c>
      <c r="B367" s="11" t="s">
        <v>25</v>
      </c>
      <c r="C367" t="s">
        <v>28</v>
      </c>
      <c r="D367" t="s">
        <v>16</v>
      </c>
      <c r="E367" s="11" t="s">
        <v>50</v>
      </c>
      <c r="F367" t="s">
        <v>17</v>
      </c>
      <c r="G367" t="s">
        <v>57</v>
      </c>
      <c r="H367" s="13" t="s">
        <v>55</v>
      </c>
      <c r="I367" t="s">
        <v>56</v>
      </c>
      <c r="J367">
        <v>1</v>
      </c>
      <c r="K367" s="8">
        <v>4.5999999999999996</v>
      </c>
      <c r="L367" s="8">
        <v>3.8</v>
      </c>
      <c r="M367" s="8"/>
    </row>
    <row r="368" spans="1:14" x14ac:dyDescent="0.35">
      <c r="A368">
        <v>4</v>
      </c>
      <c r="B368" s="11" t="s">
        <v>25</v>
      </c>
      <c r="C368" t="s">
        <v>28</v>
      </c>
      <c r="D368" t="s">
        <v>16</v>
      </c>
      <c r="E368" s="11" t="s">
        <v>50</v>
      </c>
      <c r="F368" t="s">
        <v>17</v>
      </c>
      <c r="G368" t="s">
        <v>57</v>
      </c>
      <c r="H368" s="13" t="s">
        <v>55</v>
      </c>
      <c r="I368" t="s">
        <v>56</v>
      </c>
      <c r="J368">
        <v>1</v>
      </c>
      <c r="K368" s="8">
        <v>5.9</v>
      </c>
      <c r="L368" s="8">
        <v>4.5999999999999996</v>
      </c>
      <c r="M368" s="8"/>
    </row>
    <row r="369" spans="1:14" x14ac:dyDescent="0.35">
      <c r="A369">
        <v>4</v>
      </c>
      <c r="B369" s="11" t="s">
        <v>25</v>
      </c>
      <c r="C369" t="s">
        <v>28</v>
      </c>
      <c r="D369" t="s">
        <v>16</v>
      </c>
      <c r="E369" s="11" t="s">
        <v>50</v>
      </c>
      <c r="F369" t="s">
        <v>17</v>
      </c>
      <c r="G369" t="s">
        <v>57</v>
      </c>
      <c r="H369" s="13" t="s">
        <v>55</v>
      </c>
      <c r="I369" t="s">
        <v>56</v>
      </c>
      <c r="J369">
        <v>1</v>
      </c>
      <c r="K369" s="8">
        <v>5.3</v>
      </c>
      <c r="L369" s="8">
        <v>4.2</v>
      </c>
      <c r="M369" s="8"/>
    </row>
    <row r="370" spans="1:14" x14ac:dyDescent="0.35">
      <c r="A370">
        <v>4</v>
      </c>
      <c r="B370" s="11" t="s">
        <v>25</v>
      </c>
      <c r="C370" t="s">
        <v>28</v>
      </c>
      <c r="D370" t="s">
        <v>16</v>
      </c>
      <c r="E370" s="11" t="s">
        <v>50</v>
      </c>
      <c r="F370" t="s">
        <v>17</v>
      </c>
      <c r="G370" t="s">
        <v>57</v>
      </c>
      <c r="H370" s="13" t="s">
        <v>55</v>
      </c>
      <c r="I370" t="s">
        <v>56</v>
      </c>
      <c r="J370">
        <v>1</v>
      </c>
      <c r="K370" s="8">
        <v>4.9000000000000004</v>
      </c>
      <c r="L370" s="8">
        <v>4.0999999999999996</v>
      </c>
      <c r="M370" s="8"/>
    </row>
    <row r="371" spans="1:14" x14ac:dyDescent="0.35">
      <c r="A371">
        <v>4</v>
      </c>
      <c r="B371" s="11" t="s">
        <v>25</v>
      </c>
      <c r="C371" t="s">
        <v>28</v>
      </c>
      <c r="D371" t="s">
        <v>16</v>
      </c>
      <c r="E371" s="11" t="s">
        <v>50</v>
      </c>
      <c r="F371" t="s">
        <v>17</v>
      </c>
      <c r="G371" t="s">
        <v>57</v>
      </c>
      <c r="H371" s="13" t="s">
        <v>55</v>
      </c>
      <c r="I371" t="s">
        <v>56</v>
      </c>
      <c r="J371">
        <v>1</v>
      </c>
      <c r="K371" s="8">
        <v>5</v>
      </c>
      <c r="L371" s="8">
        <v>4.3</v>
      </c>
      <c r="M371" s="8"/>
    </row>
    <row r="372" spans="1:14" x14ac:dyDescent="0.35">
      <c r="A372">
        <v>4</v>
      </c>
      <c r="B372" s="11" t="s">
        <v>25</v>
      </c>
      <c r="C372" t="s">
        <v>28</v>
      </c>
      <c r="D372" t="s">
        <v>16</v>
      </c>
      <c r="E372" s="11" t="s">
        <v>50</v>
      </c>
      <c r="F372" t="s">
        <v>17</v>
      </c>
      <c r="G372" t="s">
        <v>57</v>
      </c>
      <c r="H372" s="13" t="s">
        <v>55</v>
      </c>
      <c r="I372" t="s">
        <v>56</v>
      </c>
      <c r="J372">
        <v>1</v>
      </c>
      <c r="K372" s="8">
        <v>6.4</v>
      </c>
      <c r="L372" s="8">
        <v>5.9</v>
      </c>
      <c r="M372" s="8"/>
    </row>
    <row r="373" spans="1:14" x14ac:dyDescent="0.35">
      <c r="A373">
        <v>4</v>
      </c>
      <c r="B373" s="11" t="s">
        <v>25</v>
      </c>
      <c r="C373" t="s">
        <v>28</v>
      </c>
      <c r="D373" t="s">
        <v>16</v>
      </c>
      <c r="E373" s="11" t="s">
        <v>50</v>
      </c>
      <c r="F373" t="s">
        <v>69</v>
      </c>
      <c r="G373" t="s">
        <v>180</v>
      </c>
      <c r="H373" s="13" t="s">
        <v>52</v>
      </c>
      <c r="I373" t="s">
        <v>54</v>
      </c>
      <c r="J373">
        <v>1</v>
      </c>
      <c r="K373">
        <v>5.4</v>
      </c>
    </row>
    <row r="374" spans="1:14" x14ac:dyDescent="0.35">
      <c r="A374">
        <v>4</v>
      </c>
      <c r="B374" s="11" t="s">
        <v>25</v>
      </c>
      <c r="C374" t="s">
        <v>28</v>
      </c>
      <c r="D374" t="s">
        <v>16</v>
      </c>
      <c r="E374" s="11" t="s">
        <v>50</v>
      </c>
      <c r="F374" t="s">
        <v>69</v>
      </c>
      <c r="G374" t="s">
        <v>180</v>
      </c>
      <c r="H374" s="13" t="s">
        <v>52</v>
      </c>
      <c r="I374" t="s">
        <v>54</v>
      </c>
      <c r="J374">
        <v>1</v>
      </c>
      <c r="K374" s="17">
        <v>5.2</v>
      </c>
    </row>
    <row r="375" spans="1:14" x14ac:dyDescent="0.35">
      <c r="A375">
        <v>4</v>
      </c>
      <c r="B375" s="11" t="s">
        <v>25</v>
      </c>
      <c r="C375" t="s">
        <v>28</v>
      </c>
      <c r="D375" t="s">
        <v>16</v>
      </c>
      <c r="E375" s="11" t="s">
        <v>50</v>
      </c>
      <c r="F375" t="s">
        <v>69</v>
      </c>
      <c r="G375" t="s">
        <v>180</v>
      </c>
      <c r="H375" s="13" t="s">
        <v>52</v>
      </c>
      <c r="I375" t="s">
        <v>54</v>
      </c>
      <c r="J375">
        <v>1</v>
      </c>
      <c r="K375" s="17">
        <v>5.6</v>
      </c>
    </row>
    <row r="376" spans="1:14" x14ac:dyDescent="0.35">
      <c r="A376">
        <v>4</v>
      </c>
      <c r="B376" s="11" t="s">
        <v>25</v>
      </c>
      <c r="C376" t="s">
        <v>28</v>
      </c>
      <c r="D376" t="s">
        <v>16</v>
      </c>
      <c r="E376" s="11" t="s">
        <v>50</v>
      </c>
      <c r="F376" t="s">
        <v>69</v>
      </c>
      <c r="G376" t="s">
        <v>179</v>
      </c>
      <c r="H376" s="13" t="s">
        <v>58</v>
      </c>
      <c r="I376" t="s">
        <v>54</v>
      </c>
      <c r="J376">
        <v>1</v>
      </c>
      <c r="K376" s="17">
        <v>5</v>
      </c>
    </row>
    <row r="377" spans="1:14" x14ac:dyDescent="0.35">
      <c r="A377">
        <v>4</v>
      </c>
      <c r="B377" s="11" t="s">
        <v>25</v>
      </c>
      <c r="C377" t="s">
        <v>28</v>
      </c>
      <c r="D377" t="s">
        <v>16</v>
      </c>
      <c r="E377" s="11" t="s">
        <v>50</v>
      </c>
      <c r="F377" t="s">
        <v>69</v>
      </c>
      <c r="G377" t="s">
        <v>179</v>
      </c>
      <c r="H377" s="13" t="s">
        <v>58</v>
      </c>
      <c r="I377" t="s">
        <v>54</v>
      </c>
      <c r="J377">
        <v>1</v>
      </c>
      <c r="K377" s="17">
        <v>11</v>
      </c>
    </row>
    <row r="378" spans="1:14" x14ac:dyDescent="0.35">
      <c r="A378">
        <v>4</v>
      </c>
      <c r="B378" s="11" t="s">
        <v>25</v>
      </c>
      <c r="C378" t="s">
        <v>28</v>
      </c>
      <c r="D378" t="s">
        <v>16</v>
      </c>
      <c r="E378" s="11" t="s">
        <v>50</v>
      </c>
      <c r="F378" t="s">
        <v>69</v>
      </c>
      <c r="G378" t="s">
        <v>179</v>
      </c>
      <c r="H378" s="13" t="s">
        <v>58</v>
      </c>
      <c r="I378" t="s">
        <v>54</v>
      </c>
      <c r="J378">
        <v>1</v>
      </c>
      <c r="K378" s="17">
        <v>9.8000000000000007</v>
      </c>
    </row>
    <row r="379" spans="1:14" x14ac:dyDescent="0.35">
      <c r="A379">
        <v>4</v>
      </c>
      <c r="B379" s="11" t="s">
        <v>25</v>
      </c>
      <c r="C379" t="s">
        <v>28</v>
      </c>
      <c r="D379" t="s">
        <v>16</v>
      </c>
      <c r="E379" s="11" t="s">
        <v>50</v>
      </c>
      <c r="F379" t="s">
        <v>182</v>
      </c>
      <c r="G379" t="s">
        <v>20</v>
      </c>
      <c r="H379" s="13" t="s">
        <v>80</v>
      </c>
      <c r="I379" t="s">
        <v>40</v>
      </c>
      <c r="J379">
        <v>1</v>
      </c>
      <c r="K379" s="17">
        <v>43</v>
      </c>
      <c r="N379">
        <v>111</v>
      </c>
    </row>
    <row r="380" spans="1:14" x14ac:dyDescent="0.35">
      <c r="A380">
        <v>3</v>
      </c>
      <c r="B380" s="11" t="s">
        <v>25</v>
      </c>
      <c r="C380" t="s">
        <v>27</v>
      </c>
      <c r="D380" t="s">
        <v>16</v>
      </c>
      <c r="E380" s="11" t="s">
        <v>50</v>
      </c>
      <c r="F380" t="s">
        <v>35</v>
      </c>
      <c r="G380" t="s">
        <v>169</v>
      </c>
      <c r="H380" s="13" t="s">
        <v>170</v>
      </c>
      <c r="I380" t="s">
        <v>171</v>
      </c>
      <c r="N380">
        <v>381</v>
      </c>
    </row>
    <row r="381" spans="1:14" x14ac:dyDescent="0.35">
      <c r="A381">
        <v>3</v>
      </c>
      <c r="B381" s="11" t="s">
        <v>25</v>
      </c>
      <c r="C381" t="s">
        <v>27</v>
      </c>
      <c r="D381" t="s">
        <v>16</v>
      </c>
      <c r="E381" s="11" t="s">
        <v>50</v>
      </c>
      <c r="F381" t="s">
        <v>17</v>
      </c>
      <c r="G381" t="s">
        <v>57</v>
      </c>
      <c r="H381" s="13" t="s">
        <v>55</v>
      </c>
      <c r="I381" t="s">
        <v>56</v>
      </c>
      <c r="J381">
        <v>1</v>
      </c>
      <c r="K381" s="8">
        <v>7</v>
      </c>
      <c r="L381" s="8">
        <v>5.6</v>
      </c>
      <c r="M381" s="8"/>
    </row>
    <row r="382" spans="1:14" x14ac:dyDescent="0.35">
      <c r="A382">
        <v>3</v>
      </c>
      <c r="B382" s="11" t="s">
        <v>25</v>
      </c>
      <c r="C382" t="s">
        <v>27</v>
      </c>
      <c r="D382" t="s">
        <v>16</v>
      </c>
      <c r="E382" s="11" t="s">
        <v>50</v>
      </c>
      <c r="F382" t="s">
        <v>17</v>
      </c>
      <c r="G382" t="s">
        <v>57</v>
      </c>
      <c r="H382" s="13" t="s">
        <v>55</v>
      </c>
      <c r="I382" t="s">
        <v>56</v>
      </c>
      <c r="J382">
        <v>1</v>
      </c>
      <c r="K382" s="8">
        <v>5</v>
      </c>
      <c r="L382" s="8">
        <v>4</v>
      </c>
      <c r="M382" s="8"/>
    </row>
    <row r="383" spans="1:14" x14ac:dyDescent="0.35">
      <c r="A383">
        <v>3</v>
      </c>
      <c r="B383" s="11" t="s">
        <v>25</v>
      </c>
      <c r="C383" t="s">
        <v>27</v>
      </c>
      <c r="D383" t="s">
        <v>16</v>
      </c>
      <c r="E383" s="11" t="s">
        <v>50</v>
      </c>
      <c r="F383" t="s">
        <v>17</v>
      </c>
      <c r="G383" t="s">
        <v>57</v>
      </c>
      <c r="H383" s="13" t="s">
        <v>55</v>
      </c>
      <c r="I383" t="s">
        <v>56</v>
      </c>
      <c r="J383">
        <v>1</v>
      </c>
      <c r="K383" s="8">
        <v>4.8</v>
      </c>
      <c r="L383" s="8">
        <v>4</v>
      </c>
      <c r="M383" s="8"/>
    </row>
    <row r="384" spans="1:14" x14ac:dyDescent="0.35">
      <c r="A384">
        <v>3</v>
      </c>
      <c r="B384" s="11" t="s">
        <v>25</v>
      </c>
      <c r="C384" t="s">
        <v>27</v>
      </c>
      <c r="D384" t="s">
        <v>16</v>
      </c>
      <c r="E384" s="11" t="s">
        <v>50</v>
      </c>
      <c r="F384" t="s">
        <v>17</v>
      </c>
      <c r="G384" t="s">
        <v>57</v>
      </c>
      <c r="H384" s="13" t="s">
        <v>55</v>
      </c>
      <c r="I384" t="s">
        <v>56</v>
      </c>
      <c r="J384">
        <v>1</v>
      </c>
      <c r="K384" s="8">
        <v>6.4</v>
      </c>
      <c r="L384" s="8">
        <v>5.2</v>
      </c>
      <c r="M384" s="8"/>
    </row>
    <row r="385" spans="1:14" x14ac:dyDescent="0.35">
      <c r="A385">
        <v>3</v>
      </c>
      <c r="B385" s="11" t="s">
        <v>25</v>
      </c>
      <c r="C385" t="s">
        <v>27</v>
      </c>
      <c r="D385" t="s">
        <v>16</v>
      </c>
      <c r="E385" s="11" t="s">
        <v>50</v>
      </c>
      <c r="F385" t="s">
        <v>17</v>
      </c>
      <c r="G385" t="s">
        <v>57</v>
      </c>
      <c r="H385" s="13" t="s">
        <v>55</v>
      </c>
      <c r="I385" t="s">
        <v>56</v>
      </c>
      <c r="J385">
        <v>1</v>
      </c>
      <c r="K385" s="8">
        <v>5</v>
      </c>
      <c r="L385" s="8">
        <v>4.2</v>
      </c>
      <c r="M385" s="8"/>
    </row>
    <row r="386" spans="1:14" x14ac:dyDescent="0.35">
      <c r="A386">
        <v>3</v>
      </c>
      <c r="B386" s="11" t="s">
        <v>25</v>
      </c>
      <c r="C386" t="s">
        <v>27</v>
      </c>
      <c r="D386" t="s">
        <v>16</v>
      </c>
      <c r="E386" s="11" t="s">
        <v>50</v>
      </c>
      <c r="F386" t="s">
        <v>17</v>
      </c>
      <c r="G386" t="s">
        <v>57</v>
      </c>
      <c r="H386" s="13" t="s">
        <v>55</v>
      </c>
      <c r="I386" t="s">
        <v>56</v>
      </c>
      <c r="J386">
        <v>1</v>
      </c>
      <c r="K386" s="8">
        <v>5.2</v>
      </c>
      <c r="L386" s="8">
        <v>4</v>
      </c>
      <c r="M386" s="8"/>
    </row>
    <row r="387" spans="1:14" x14ac:dyDescent="0.35">
      <c r="A387">
        <v>3</v>
      </c>
      <c r="B387" s="11" t="s">
        <v>25</v>
      </c>
      <c r="C387" t="s">
        <v>27</v>
      </c>
      <c r="D387" t="s">
        <v>16</v>
      </c>
      <c r="E387" s="11" t="s">
        <v>50</v>
      </c>
      <c r="F387" t="s">
        <v>17</v>
      </c>
      <c r="G387" t="s">
        <v>57</v>
      </c>
      <c r="H387" s="13" t="s">
        <v>55</v>
      </c>
      <c r="I387" t="s">
        <v>56</v>
      </c>
      <c r="J387">
        <v>1</v>
      </c>
      <c r="K387" s="8">
        <v>4</v>
      </c>
      <c r="L387" s="8">
        <v>3.2</v>
      </c>
      <c r="M387" s="8"/>
      <c r="N387" s="8">
        <v>18</v>
      </c>
    </row>
    <row r="388" spans="1:14" x14ac:dyDescent="0.35">
      <c r="A388">
        <v>3</v>
      </c>
      <c r="B388" s="11" t="s">
        <v>25</v>
      </c>
      <c r="C388" t="s">
        <v>27</v>
      </c>
      <c r="D388" t="s">
        <v>16</v>
      </c>
      <c r="E388" s="11" t="s">
        <v>50</v>
      </c>
      <c r="F388" t="s">
        <v>17</v>
      </c>
      <c r="G388" t="s">
        <v>57</v>
      </c>
      <c r="H388" s="13" t="s">
        <v>55</v>
      </c>
      <c r="I388" t="s">
        <v>56</v>
      </c>
      <c r="J388">
        <v>1</v>
      </c>
      <c r="K388" s="8">
        <v>4.3</v>
      </c>
      <c r="L388" s="8">
        <v>3.5</v>
      </c>
      <c r="M388" s="8"/>
    </row>
    <row r="389" spans="1:14" x14ac:dyDescent="0.35">
      <c r="A389">
        <v>3</v>
      </c>
      <c r="B389" s="11" t="s">
        <v>25</v>
      </c>
      <c r="C389" t="s">
        <v>27</v>
      </c>
      <c r="D389" t="s">
        <v>16</v>
      </c>
      <c r="E389" s="11" t="s">
        <v>50</v>
      </c>
      <c r="F389" t="s">
        <v>17</v>
      </c>
      <c r="G389" t="s">
        <v>57</v>
      </c>
      <c r="H389" s="13" t="s">
        <v>55</v>
      </c>
      <c r="I389" t="s">
        <v>56</v>
      </c>
      <c r="J389">
        <v>1</v>
      </c>
      <c r="K389" s="8">
        <v>4</v>
      </c>
      <c r="L389" s="8">
        <v>3.3</v>
      </c>
      <c r="M389" s="8"/>
    </row>
    <row r="390" spans="1:14" x14ac:dyDescent="0.35">
      <c r="A390">
        <v>3</v>
      </c>
      <c r="B390" s="11" t="s">
        <v>25</v>
      </c>
      <c r="C390" t="s">
        <v>27</v>
      </c>
      <c r="D390" t="s">
        <v>16</v>
      </c>
      <c r="E390" s="11" t="s">
        <v>50</v>
      </c>
      <c r="F390" t="s">
        <v>17</v>
      </c>
      <c r="G390" t="s">
        <v>57</v>
      </c>
      <c r="H390" s="13" t="s">
        <v>55</v>
      </c>
      <c r="I390" t="s">
        <v>56</v>
      </c>
      <c r="J390">
        <v>1</v>
      </c>
      <c r="K390" s="8">
        <v>4.2</v>
      </c>
      <c r="L390" s="8">
        <v>3.9</v>
      </c>
      <c r="M390" s="8"/>
    </row>
    <row r="391" spans="1:14" x14ac:dyDescent="0.35">
      <c r="A391">
        <v>3</v>
      </c>
      <c r="B391" s="11" t="s">
        <v>25</v>
      </c>
      <c r="C391" t="s">
        <v>27</v>
      </c>
      <c r="D391" t="s">
        <v>16</v>
      </c>
      <c r="E391" s="11" t="s">
        <v>50</v>
      </c>
      <c r="F391" t="s">
        <v>17</v>
      </c>
      <c r="G391" t="s">
        <v>57</v>
      </c>
      <c r="H391" s="13" t="s">
        <v>55</v>
      </c>
      <c r="I391" t="s">
        <v>56</v>
      </c>
      <c r="J391">
        <v>1</v>
      </c>
      <c r="K391" s="8">
        <v>4.5</v>
      </c>
      <c r="L391" s="8">
        <v>3.6</v>
      </c>
      <c r="M391" s="8"/>
    </row>
    <row r="392" spans="1:14" x14ac:dyDescent="0.35">
      <c r="A392">
        <v>3</v>
      </c>
      <c r="B392" s="11" t="s">
        <v>25</v>
      </c>
      <c r="C392" t="s">
        <v>27</v>
      </c>
      <c r="D392" t="s">
        <v>16</v>
      </c>
      <c r="E392" s="11" t="s">
        <v>50</v>
      </c>
      <c r="F392" t="s">
        <v>17</v>
      </c>
      <c r="G392" t="s">
        <v>57</v>
      </c>
      <c r="H392" s="13" t="s">
        <v>55</v>
      </c>
      <c r="I392" t="s">
        <v>56</v>
      </c>
      <c r="J392">
        <v>1</v>
      </c>
      <c r="K392" s="8">
        <v>4.3</v>
      </c>
      <c r="L392" s="8">
        <v>3.3</v>
      </c>
      <c r="M392" s="8"/>
    </row>
    <row r="393" spans="1:14" x14ac:dyDescent="0.35">
      <c r="A393">
        <v>3</v>
      </c>
      <c r="B393" s="11" t="s">
        <v>25</v>
      </c>
      <c r="C393" t="s">
        <v>27</v>
      </c>
      <c r="D393" t="s">
        <v>16</v>
      </c>
      <c r="E393" s="11" t="s">
        <v>50</v>
      </c>
      <c r="F393" t="s">
        <v>17</v>
      </c>
      <c r="G393" t="s">
        <v>57</v>
      </c>
      <c r="H393" s="13" t="s">
        <v>55</v>
      </c>
      <c r="I393" t="s">
        <v>56</v>
      </c>
      <c r="J393">
        <v>1</v>
      </c>
      <c r="K393" s="8">
        <v>3.9</v>
      </c>
      <c r="L393" s="8">
        <v>3</v>
      </c>
      <c r="M393" s="8"/>
    </row>
    <row r="394" spans="1:14" x14ac:dyDescent="0.35">
      <c r="A394">
        <v>3</v>
      </c>
      <c r="B394" s="11" t="s">
        <v>25</v>
      </c>
      <c r="C394" t="s">
        <v>27</v>
      </c>
      <c r="D394" t="s">
        <v>16</v>
      </c>
      <c r="E394" s="11" t="s">
        <v>50</v>
      </c>
      <c r="F394" t="s">
        <v>17</v>
      </c>
      <c r="G394" t="s">
        <v>57</v>
      </c>
      <c r="H394" s="13" t="s">
        <v>55</v>
      </c>
      <c r="I394" t="s">
        <v>56</v>
      </c>
      <c r="J394">
        <v>1</v>
      </c>
      <c r="K394" s="8">
        <v>3.4</v>
      </c>
      <c r="L394" s="8">
        <v>2.9</v>
      </c>
      <c r="M394" s="8"/>
    </row>
    <row r="395" spans="1:14" x14ac:dyDescent="0.35">
      <c r="A395">
        <v>3</v>
      </c>
      <c r="B395" s="11" t="s">
        <v>25</v>
      </c>
      <c r="C395" t="s">
        <v>27</v>
      </c>
      <c r="D395" t="s">
        <v>16</v>
      </c>
      <c r="E395" s="11" t="s">
        <v>50</v>
      </c>
      <c r="F395" t="s">
        <v>17</v>
      </c>
      <c r="G395" t="s">
        <v>57</v>
      </c>
      <c r="H395" s="13" t="s">
        <v>55</v>
      </c>
      <c r="I395" t="s">
        <v>56</v>
      </c>
      <c r="J395">
        <v>1</v>
      </c>
      <c r="K395" s="8">
        <v>4.2</v>
      </c>
      <c r="L395" s="8">
        <v>3.4</v>
      </c>
      <c r="M395" s="8"/>
    </row>
    <row r="396" spans="1:14" x14ac:dyDescent="0.35">
      <c r="A396">
        <v>3</v>
      </c>
      <c r="B396" s="11" t="s">
        <v>25</v>
      </c>
      <c r="C396" t="s">
        <v>27</v>
      </c>
      <c r="D396" t="s">
        <v>16</v>
      </c>
      <c r="E396" s="11" t="s">
        <v>50</v>
      </c>
      <c r="F396" t="s">
        <v>17</v>
      </c>
      <c r="G396" t="s">
        <v>57</v>
      </c>
      <c r="H396" s="13" t="s">
        <v>55</v>
      </c>
      <c r="I396" t="s">
        <v>56</v>
      </c>
      <c r="J396">
        <v>1</v>
      </c>
      <c r="K396" s="8">
        <v>3.5</v>
      </c>
      <c r="L396" s="8">
        <v>2.9</v>
      </c>
      <c r="M396" s="8"/>
    </row>
    <row r="397" spans="1:14" x14ac:dyDescent="0.35">
      <c r="A397">
        <v>3</v>
      </c>
      <c r="B397" s="11" t="s">
        <v>25</v>
      </c>
      <c r="C397" t="s">
        <v>27</v>
      </c>
      <c r="D397" t="s">
        <v>16</v>
      </c>
      <c r="E397" s="11" t="s">
        <v>50</v>
      </c>
      <c r="F397" t="s">
        <v>182</v>
      </c>
      <c r="G397" t="s">
        <v>20</v>
      </c>
      <c r="H397" s="13" t="s">
        <v>80</v>
      </c>
      <c r="I397" t="s">
        <v>40</v>
      </c>
      <c r="J397">
        <v>1</v>
      </c>
      <c r="K397">
        <v>49</v>
      </c>
      <c r="N397">
        <v>78</v>
      </c>
    </row>
    <row r="398" spans="1:14" x14ac:dyDescent="0.35">
      <c r="A398">
        <v>1</v>
      </c>
      <c r="B398" s="11" t="s">
        <v>25</v>
      </c>
      <c r="C398" t="s">
        <v>28</v>
      </c>
      <c r="D398" t="s">
        <v>16</v>
      </c>
      <c r="E398" s="11" t="s">
        <v>50</v>
      </c>
      <c r="F398" t="s">
        <v>182</v>
      </c>
      <c r="G398" t="s">
        <v>20</v>
      </c>
      <c r="H398" s="13" t="s">
        <v>80</v>
      </c>
      <c r="I398" t="s">
        <v>40</v>
      </c>
      <c r="J398">
        <v>1</v>
      </c>
      <c r="K398">
        <v>46</v>
      </c>
      <c r="N398">
        <v>38</v>
      </c>
    </row>
    <row r="399" spans="1:14" x14ac:dyDescent="0.35">
      <c r="A399">
        <v>1</v>
      </c>
      <c r="B399" s="11" t="s">
        <v>25</v>
      </c>
      <c r="C399" t="s">
        <v>28</v>
      </c>
      <c r="D399" t="s">
        <v>16</v>
      </c>
      <c r="E399" s="11" t="s">
        <v>50</v>
      </c>
      <c r="F399" t="s">
        <v>23</v>
      </c>
      <c r="G399" t="s">
        <v>44</v>
      </c>
      <c r="H399" s="15" t="s">
        <v>45</v>
      </c>
      <c r="I399" t="s">
        <v>59</v>
      </c>
      <c r="J399">
        <v>1</v>
      </c>
      <c r="K399">
        <v>20</v>
      </c>
      <c r="L399">
        <v>16.100000000000001</v>
      </c>
      <c r="N399">
        <v>80</v>
      </c>
    </row>
    <row r="400" spans="1:14" x14ac:dyDescent="0.35">
      <c r="A400">
        <v>2</v>
      </c>
      <c r="B400" s="11" t="s">
        <v>25</v>
      </c>
      <c r="C400" t="s">
        <v>28</v>
      </c>
      <c r="D400" t="s">
        <v>16</v>
      </c>
      <c r="E400" s="11" t="s">
        <v>50</v>
      </c>
      <c r="F400" t="s">
        <v>17</v>
      </c>
      <c r="G400" t="s">
        <v>57</v>
      </c>
      <c r="H400" s="13" t="s">
        <v>55</v>
      </c>
      <c r="I400" t="s">
        <v>56</v>
      </c>
      <c r="J400">
        <v>1</v>
      </c>
      <c r="K400">
        <v>7.5</v>
      </c>
      <c r="L400">
        <v>6</v>
      </c>
    </row>
    <row r="401" spans="1:14" x14ac:dyDescent="0.35">
      <c r="A401">
        <v>2</v>
      </c>
      <c r="B401" s="11" t="s">
        <v>25</v>
      </c>
      <c r="C401" t="s">
        <v>28</v>
      </c>
      <c r="D401" t="s">
        <v>16</v>
      </c>
      <c r="E401" s="11" t="s">
        <v>50</v>
      </c>
      <c r="F401" t="s">
        <v>17</v>
      </c>
      <c r="G401" t="s">
        <v>57</v>
      </c>
      <c r="H401" s="13" t="s">
        <v>55</v>
      </c>
      <c r="I401" t="s">
        <v>56</v>
      </c>
      <c r="J401">
        <v>1</v>
      </c>
      <c r="K401">
        <v>5.5</v>
      </c>
      <c r="L401">
        <v>4.2</v>
      </c>
    </row>
    <row r="402" spans="1:14" x14ac:dyDescent="0.35">
      <c r="A402">
        <v>2</v>
      </c>
      <c r="B402" s="11" t="s">
        <v>25</v>
      </c>
      <c r="C402" t="s">
        <v>28</v>
      </c>
      <c r="D402" t="s">
        <v>16</v>
      </c>
      <c r="E402" s="11" t="s">
        <v>50</v>
      </c>
      <c r="F402" t="s">
        <v>17</v>
      </c>
      <c r="G402" t="s">
        <v>57</v>
      </c>
      <c r="H402" s="13" t="s">
        <v>55</v>
      </c>
      <c r="I402" t="s">
        <v>56</v>
      </c>
      <c r="J402">
        <v>1</v>
      </c>
      <c r="K402">
        <v>5.6</v>
      </c>
      <c r="L402">
        <v>4.3</v>
      </c>
    </row>
    <row r="403" spans="1:14" x14ac:dyDescent="0.35">
      <c r="A403">
        <v>2</v>
      </c>
      <c r="B403" s="11" t="s">
        <v>25</v>
      </c>
      <c r="C403" t="s">
        <v>28</v>
      </c>
      <c r="D403" t="s">
        <v>16</v>
      </c>
      <c r="E403" s="11" t="s">
        <v>50</v>
      </c>
      <c r="F403" t="s">
        <v>17</v>
      </c>
      <c r="G403" t="s">
        <v>57</v>
      </c>
      <c r="H403" s="13" t="s">
        <v>55</v>
      </c>
      <c r="I403" t="s">
        <v>56</v>
      </c>
      <c r="J403">
        <v>1</v>
      </c>
      <c r="K403">
        <v>5.3</v>
      </c>
      <c r="L403">
        <v>4</v>
      </c>
    </row>
    <row r="404" spans="1:14" x14ac:dyDescent="0.35">
      <c r="A404">
        <v>2</v>
      </c>
      <c r="B404" s="11" t="s">
        <v>25</v>
      </c>
      <c r="C404" t="s">
        <v>28</v>
      </c>
      <c r="D404" t="s">
        <v>16</v>
      </c>
      <c r="E404" s="11" t="s">
        <v>50</v>
      </c>
      <c r="F404" t="s">
        <v>17</v>
      </c>
      <c r="G404" t="s">
        <v>57</v>
      </c>
      <c r="H404" s="13" t="s">
        <v>55</v>
      </c>
      <c r="I404" t="s">
        <v>56</v>
      </c>
      <c r="J404">
        <v>1</v>
      </c>
      <c r="K404">
        <v>5.6</v>
      </c>
      <c r="L404">
        <v>4</v>
      </c>
    </row>
    <row r="405" spans="1:14" x14ac:dyDescent="0.35">
      <c r="A405">
        <v>2</v>
      </c>
      <c r="B405" s="11" t="s">
        <v>25</v>
      </c>
      <c r="C405" t="s">
        <v>28</v>
      </c>
      <c r="D405" t="s">
        <v>16</v>
      </c>
      <c r="E405" s="11" t="s">
        <v>50</v>
      </c>
      <c r="F405" t="s">
        <v>17</v>
      </c>
      <c r="G405" t="s">
        <v>57</v>
      </c>
      <c r="H405" s="13" t="s">
        <v>55</v>
      </c>
      <c r="I405" t="s">
        <v>56</v>
      </c>
      <c r="J405">
        <v>1</v>
      </c>
      <c r="K405">
        <v>4.4000000000000004</v>
      </c>
      <c r="L405">
        <v>3.1</v>
      </c>
    </row>
    <row r="406" spans="1:14" x14ac:dyDescent="0.35">
      <c r="A406">
        <v>2</v>
      </c>
      <c r="B406" s="11" t="s">
        <v>25</v>
      </c>
      <c r="C406" t="s">
        <v>28</v>
      </c>
      <c r="D406" t="s">
        <v>16</v>
      </c>
      <c r="E406" s="11" t="s">
        <v>50</v>
      </c>
      <c r="F406" t="s">
        <v>17</v>
      </c>
      <c r="G406" t="s">
        <v>57</v>
      </c>
      <c r="H406" s="13" t="s">
        <v>55</v>
      </c>
      <c r="I406" t="s">
        <v>56</v>
      </c>
      <c r="J406">
        <v>1</v>
      </c>
      <c r="K406">
        <v>4</v>
      </c>
      <c r="L406">
        <v>3.6</v>
      </c>
    </row>
    <row r="407" spans="1:14" x14ac:dyDescent="0.35">
      <c r="A407">
        <v>2</v>
      </c>
      <c r="B407" s="11" t="s">
        <v>25</v>
      </c>
      <c r="C407" t="s">
        <v>28</v>
      </c>
      <c r="D407" t="s">
        <v>16</v>
      </c>
      <c r="E407" s="11" t="s">
        <v>50</v>
      </c>
      <c r="F407" t="s">
        <v>17</v>
      </c>
      <c r="G407" t="s">
        <v>57</v>
      </c>
      <c r="H407" s="13" t="s">
        <v>55</v>
      </c>
      <c r="I407" t="s">
        <v>56</v>
      </c>
      <c r="J407">
        <v>1</v>
      </c>
      <c r="K407">
        <v>3.7</v>
      </c>
      <c r="L407">
        <v>3</v>
      </c>
    </row>
    <row r="408" spans="1:14" x14ac:dyDescent="0.35">
      <c r="A408">
        <v>2</v>
      </c>
      <c r="B408" s="11" t="s">
        <v>25</v>
      </c>
      <c r="C408" t="s">
        <v>28</v>
      </c>
      <c r="D408" t="s">
        <v>16</v>
      </c>
      <c r="E408" s="11" t="s">
        <v>50</v>
      </c>
      <c r="F408" t="s">
        <v>17</v>
      </c>
      <c r="G408" t="s">
        <v>57</v>
      </c>
      <c r="H408" s="13" t="s">
        <v>55</v>
      </c>
      <c r="I408" t="s">
        <v>56</v>
      </c>
      <c r="J408">
        <v>1</v>
      </c>
      <c r="K408">
        <v>4.9000000000000004</v>
      </c>
      <c r="L408">
        <v>4</v>
      </c>
    </row>
    <row r="409" spans="1:14" x14ac:dyDescent="0.35">
      <c r="A409">
        <v>2</v>
      </c>
      <c r="B409" s="11" t="s">
        <v>25</v>
      </c>
      <c r="C409" t="s">
        <v>28</v>
      </c>
      <c r="D409" t="s">
        <v>16</v>
      </c>
      <c r="E409" s="11" t="s">
        <v>50</v>
      </c>
      <c r="F409" t="s">
        <v>17</v>
      </c>
      <c r="G409" t="s">
        <v>57</v>
      </c>
      <c r="H409" s="13" t="s">
        <v>55</v>
      </c>
      <c r="I409" t="s">
        <v>56</v>
      </c>
      <c r="J409">
        <v>1</v>
      </c>
      <c r="K409">
        <v>4.8</v>
      </c>
      <c r="L409">
        <v>3.7</v>
      </c>
      <c r="N409">
        <v>21</v>
      </c>
    </row>
    <row r="410" spans="1:14" x14ac:dyDescent="0.35">
      <c r="A410">
        <v>2</v>
      </c>
      <c r="B410" s="11" t="s">
        <v>25</v>
      </c>
      <c r="C410" t="s">
        <v>28</v>
      </c>
      <c r="D410" t="s">
        <v>16</v>
      </c>
      <c r="E410" s="11" t="s">
        <v>50</v>
      </c>
      <c r="F410" t="s">
        <v>17</v>
      </c>
      <c r="G410" t="s">
        <v>57</v>
      </c>
      <c r="H410" s="13" t="s">
        <v>55</v>
      </c>
      <c r="I410" t="s">
        <v>56</v>
      </c>
      <c r="J410">
        <v>1</v>
      </c>
      <c r="K410">
        <v>6</v>
      </c>
      <c r="L410">
        <v>4.4000000000000004</v>
      </c>
    </row>
    <row r="411" spans="1:14" x14ac:dyDescent="0.35">
      <c r="A411">
        <v>2</v>
      </c>
      <c r="B411" s="11" t="s">
        <v>25</v>
      </c>
      <c r="C411" t="s">
        <v>28</v>
      </c>
      <c r="D411" t="s">
        <v>16</v>
      </c>
      <c r="E411" s="11" t="s">
        <v>50</v>
      </c>
      <c r="F411" t="s">
        <v>17</v>
      </c>
      <c r="G411" t="s">
        <v>57</v>
      </c>
      <c r="H411" s="13" t="s">
        <v>55</v>
      </c>
      <c r="I411" t="s">
        <v>56</v>
      </c>
      <c r="J411">
        <v>1</v>
      </c>
      <c r="K411">
        <v>4.8</v>
      </c>
      <c r="L411">
        <v>3.2</v>
      </c>
    </row>
    <row r="412" spans="1:14" x14ac:dyDescent="0.35">
      <c r="A412">
        <v>2</v>
      </c>
      <c r="B412" s="11" t="s">
        <v>25</v>
      </c>
      <c r="C412" t="s">
        <v>28</v>
      </c>
      <c r="D412" t="s">
        <v>16</v>
      </c>
      <c r="E412" s="11" t="s">
        <v>50</v>
      </c>
      <c r="F412" t="s">
        <v>17</v>
      </c>
      <c r="G412" t="s">
        <v>57</v>
      </c>
      <c r="H412" s="13" t="s">
        <v>55</v>
      </c>
      <c r="I412" t="s">
        <v>56</v>
      </c>
      <c r="J412">
        <v>1</v>
      </c>
      <c r="K412">
        <v>4.5</v>
      </c>
      <c r="L412">
        <v>3.4</v>
      </c>
    </row>
    <row r="413" spans="1:14" x14ac:dyDescent="0.35">
      <c r="A413">
        <v>2</v>
      </c>
      <c r="B413" s="11" t="s">
        <v>25</v>
      </c>
      <c r="C413" t="s">
        <v>28</v>
      </c>
      <c r="D413" t="s">
        <v>16</v>
      </c>
      <c r="E413" s="11" t="s">
        <v>50</v>
      </c>
      <c r="F413" t="s">
        <v>17</v>
      </c>
      <c r="G413" t="s">
        <v>57</v>
      </c>
      <c r="H413" s="13" t="s">
        <v>55</v>
      </c>
      <c r="I413" t="s">
        <v>56</v>
      </c>
      <c r="J413">
        <v>1</v>
      </c>
      <c r="K413">
        <v>4.5</v>
      </c>
      <c r="L413">
        <v>3.4</v>
      </c>
    </row>
    <row r="414" spans="1:14" x14ac:dyDescent="0.35">
      <c r="A414">
        <v>2</v>
      </c>
      <c r="B414" s="11" t="s">
        <v>25</v>
      </c>
      <c r="C414" t="s">
        <v>28</v>
      </c>
      <c r="D414" t="s">
        <v>16</v>
      </c>
      <c r="E414" s="11" t="s">
        <v>50</v>
      </c>
      <c r="F414" t="s">
        <v>17</v>
      </c>
      <c r="G414" t="s">
        <v>57</v>
      </c>
      <c r="H414" s="13" t="s">
        <v>55</v>
      </c>
      <c r="I414" t="s">
        <v>56</v>
      </c>
      <c r="J414">
        <v>1</v>
      </c>
      <c r="K414">
        <v>4.7</v>
      </c>
      <c r="L414">
        <v>3.7</v>
      </c>
    </row>
    <row r="415" spans="1:14" x14ac:dyDescent="0.35">
      <c r="A415">
        <v>2</v>
      </c>
      <c r="B415" s="11" t="s">
        <v>25</v>
      </c>
      <c r="C415" t="s">
        <v>28</v>
      </c>
      <c r="D415" t="s">
        <v>16</v>
      </c>
      <c r="E415" s="11" t="s">
        <v>50</v>
      </c>
      <c r="F415" t="s">
        <v>17</v>
      </c>
      <c r="G415" t="s">
        <v>57</v>
      </c>
      <c r="H415" s="13" t="s">
        <v>55</v>
      </c>
      <c r="I415" t="s">
        <v>56</v>
      </c>
      <c r="J415">
        <v>1</v>
      </c>
      <c r="K415">
        <v>4.4000000000000004</v>
      </c>
      <c r="L415">
        <v>3.5</v>
      </c>
    </row>
    <row r="416" spans="1:14" x14ac:dyDescent="0.35">
      <c r="A416">
        <v>2</v>
      </c>
      <c r="B416" s="11" t="s">
        <v>25</v>
      </c>
      <c r="C416" t="s">
        <v>28</v>
      </c>
      <c r="D416" t="s">
        <v>16</v>
      </c>
      <c r="E416" s="11" t="s">
        <v>50</v>
      </c>
      <c r="F416" t="s">
        <v>17</v>
      </c>
      <c r="G416" t="s">
        <v>57</v>
      </c>
      <c r="H416" s="13" t="s">
        <v>55</v>
      </c>
      <c r="I416" t="s">
        <v>56</v>
      </c>
      <c r="J416">
        <v>1</v>
      </c>
      <c r="K416">
        <v>5.5</v>
      </c>
      <c r="L416">
        <v>4.2</v>
      </c>
    </row>
    <row r="417" spans="1:14" x14ac:dyDescent="0.35">
      <c r="A417">
        <v>2</v>
      </c>
      <c r="B417" s="11" t="s">
        <v>25</v>
      </c>
      <c r="C417" t="s">
        <v>28</v>
      </c>
      <c r="D417" t="s">
        <v>16</v>
      </c>
      <c r="E417" s="11" t="s">
        <v>50</v>
      </c>
      <c r="F417" t="s">
        <v>17</v>
      </c>
      <c r="G417" t="s">
        <v>57</v>
      </c>
      <c r="H417" s="13" t="s">
        <v>55</v>
      </c>
      <c r="I417" t="s">
        <v>56</v>
      </c>
      <c r="J417">
        <v>1</v>
      </c>
      <c r="K417">
        <v>4.5</v>
      </c>
      <c r="L417">
        <v>3.5</v>
      </c>
    </row>
    <row r="418" spans="1:14" x14ac:dyDescent="0.35">
      <c r="A418">
        <v>2</v>
      </c>
      <c r="B418" s="11" t="s">
        <v>25</v>
      </c>
      <c r="C418" t="s">
        <v>28</v>
      </c>
      <c r="D418" t="s">
        <v>16</v>
      </c>
      <c r="E418" s="11" t="s">
        <v>50</v>
      </c>
      <c r="F418" t="s">
        <v>17</v>
      </c>
      <c r="G418" t="s">
        <v>57</v>
      </c>
      <c r="H418" s="13" t="s">
        <v>55</v>
      </c>
      <c r="I418" t="s">
        <v>56</v>
      </c>
      <c r="J418">
        <v>1</v>
      </c>
      <c r="K418">
        <v>4.5</v>
      </c>
      <c r="L418">
        <v>3.6</v>
      </c>
    </row>
    <row r="419" spans="1:14" x14ac:dyDescent="0.35">
      <c r="A419">
        <v>2</v>
      </c>
      <c r="B419" s="11" t="s">
        <v>25</v>
      </c>
      <c r="C419" t="s">
        <v>28</v>
      </c>
      <c r="D419" t="s">
        <v>16</v>
      </c>
      <c r="E419" s="11" t="s">
        <v>50</v>
      </c>
      <c r="F419" t="s">
        <v>17</v>
      </c>
      <c r="G419" t="s">
        <v>57</v>
      </c>
      <c r="H419" s="13" t="s">
        <v>55</v>
      </c>
      <c r="I419" t="s">
        <v>56</v>
      </c>
      <c r="J419">
        <v>1</v>
      </c>
      <c r="K419">
        <v>4.2</v>
      </c>
      <c r="L419">
        <v>3</v>
      </c>
    </row>
    <row r="420" spans="1:14" x14ac:dyDescent="0.35">
      <c r="A420">
        <v>2</v>
      </c>
      <c r="B420" s="11" t="s">
        <v>25</v>
      </c>
      <c r="C420" t="s">
        <v>28</v>
      </c>
      <c r="D420" t="s">
        <v>16</v>
      </c>
      <c r="E420" s="11" t="s">
        <v>50</v>
      </c>
      <c r="F420" t="s">
        <v>69</v>
      </c>
      <c r="G420" t="s">
        <v>180</v>
      </c>
      <c r="H420" s="13" t="s">
        <v>52</v>
      </c>
      <c r="I420" t="s">
        <v>54</v>
      </c>
      <c r="J420">
        <v>1</v>
      </c>
      <c r="K420">
        <v>7.5</v>
      </c>
    </row>
    <row r="421" spans="1:14" x14ac:dyDescent="0.35">
      <c r="A421">
        <v>2</v>
      </c>
      <c r="B421" s="11" t="s">
        <v>25</v>
      </c>
      <c r="C421" t="s">
        <v>28</v>
      </c>
      <c r="D421" t="s">
        <v>16</v>
      </c>
      <c r="E421" s="11" t="s">
        <v>50</v>
      </c>
      <c r="F421" t="s">
        <v>182</v>
      </c>
      <c r="G421" t="s">
        <v>20</v>
      </c>
      <c r="H421" s="13" t="s">
        <v>80</v>
      </c>
      <c r="I421" t="s">
        <v>40</v>
      </c>
      <c r="J421">
        <v>1</v>
      </c>
      <c r="K421">
        <v>49</v>
      </c>
      <c r="N421">
        <v>79</v>
      </c>
    </row>
    <row r="422" spans="1:14" x14ac:dyDescent="0.35">
      <c r="A422">
        <v>4</v>
      </c>
      <c r="B422" s="11" t="s">
        <v>25</v>
      </c>
      <c r="C422" t="s">
        <v>28</v>
      </c>
      <c r="D422" t="s">
        <v>16</v>
      </c>
      <c r="E422" s="11" t="s">
        <v>50</v>
      </c>
      <c r="F422" t="s">
        <v>34</v>
      </c>
      <c r="G422" t="s">
        <v>47</v>
      </c>
      <c r="H422" s="13" t="s">
        <v>38</v>
      </c>
      <c r="I422" t="s">
        <v>39</v>
      </c>
      <c r="J422">
        <v>1</v>
      </c>
      <c r="N422">
        <v>2</v>
      </c>
    </row>
    <row r="423" spans="1:14" x14ac:dyDescent="0.35">
      <c r="A423">
        <v>4</v>
      </c>
      <c r="B423" s="11" t="s">
        <v>25</v>
      </c>
      <c r="C423" t="s">
        <v>28</v>
      </c>
      <c r="D423" t="s">
        <v>16</v>
      </c>
      <c r="E423" s="11" t="s">
        <v>50</v>
      </c>
      <c r="F423" t="s">
        <v>34</v>
      </c>
      <c r="G423" t="s">
        <v>47</v>
      </c>
      <c r="H423" s="13" t="s">
        <v>38</v>
      </c>
      <c r="I423" t="s">
        <v>39</v>
      </c>
      <c r="J423">
        <v>1</v>
      </c>
      <c r="N423">
        <v>4</v>
      </c>
    </row>
    <row r="424" spans="1:14" x14ac:dyDescent="0.35">
      <c r="A424">
        <v>4</v>
      </c>
      <c r="B424" s="11" t="s">
        <v>25</v>
      </c>
      <c r="C424" t="s">
        <v>28</v>
      </c>
      <c r="D424" t="s">
        <v>16</v>
      </c>
      <c r="E424" s="11" t="s">
        <v>50</v>
      </c>
      <c r="F424" t="s">
        <v>34</v>
      </c>
      <c r="G424" t="s">
        <v>47</v>
      </c>
      <c r="H424" s="13" t="s">
        <v>38</v>
      </c>
      <c r="I424" t="s">
        <v>39</v>
      </c>
      <c r="J424">
        <v>1</v>
      </c>
      <c r="N424">
        <v>2</v>
      </c>
    </row>
    <row r="425" spans="1:14" x14ac:dyDescent="0.35">
      <c r="A425">
        <v>4</v>
      </c>
      <c r="B425" s="11" t="s">
        <v>25</v>
      </c>
      <c r="C425" t="s">
        <v>28</v>
      </c>
      <c r="D425" t="s">
        <v>16</v>
      </c>
      <c r="E425" s="11" t="s">
        <v>50</v>
      </c>
      <c r="F425" t="s">
        <v>34</v>
      </c>
      <c r="G425" t="s">
        <v>47</v>
      </c>
      <c r="H425" s="13" t="s">
        <v>38</v>
      </c>
      <c r="I425" t="s">
        <v>39</v>
      </c>
      <c r="J425">
        <v>1</v>
      </c>
      <c r="N425">
        <v>2</v>
      </c>
    </row>
    <row r="426" spans="1:14" x14ac:dyDescent="0.35">
      <c r="A426">
        <v>4</v>
      </c>
      <c r="B426" s="11" t="s">
        <v>25</v>
      </c>
      <c r="C426" t="s">
        <v>28</v>
      </c>
      <c r="D426" t="s">
        <v>16</v>
      </c>
      <c r="E426" s="11" t="s">
        <v>50</v>
      </c>
      <c r="F426" t="s">
        <v>34</v>
      </c>
      <c r="G426" t="s">
        <v>47</v>
      </c>
      <c r="H426" s="13" t="s">
        <v>38</v>
      </c>
      <c r="I426" t="s">
        <v>39</v>
      </c>
      <c r="J426">
        <v>1</v>
      </c>
      <c r="N426">
        <v>2</v>
      </c>
    </row>
    <row r="427" spans="1:14" x14ac:dyDescent="0.35">
      <c r="A427">
        <v>4</v>
      </c>
      <c r="B427" s="11" t="s">
        <v>25</v>
      </c>
      <c r="C427" t="s">
        <v>28</v>
      </c>
      <c r="D427" t="s">
        <v>16</v>
      </c>
      <c r="E427" s="11" t="s">
        <v>50</v>
      </c>
      <c r="F427" t="s">
        <v>34</v>
      </c>
      <c r="G427" t="s">
        <v>47</v>
      </c>
      <c r="H427" s="13" t="s">
        <v>38</v>
      </c>
      <c r="I427" t="s">
        <v>39</v>
      </c>
      <c r="J427">
        <v>1</v>
      </c>
      <c r="N427">
        <v>1</v>
      </c>
    </row>
    <row r="428" spans="1:14" x14ac:dyDescent="0.35">
      <c r="A428">
        <v>4</v>
      </c>
      <c r="B428" s="11" t="s">
        <v>25</v>
      </c>
      <c r="C428" t="s">
        <v>28</v>
      </c>
      <c r="D428" t="s">
        <v>16</v>
      </c>
      <c r="E428" s="11" t="s">
        <v>50</v>
      </c>
      <c r="F428" t="s">
        <v>34</v>
      </c>
      <c r="G428" t="s">
        <v>47</v>
      </c>
      <c r="H428" s="13" t="s">
        <v>38</v>
      </c>
      <c r="I428" t="s">
        <v>39</v>
      </c>
      <c r="J428">
        <v>1</v>
      </c>
      <c r="N428">
        <v>3</v>
      </c>
    </row>
    <row r="429" spans="1:14" x14ac:dyDescent="0.35">
      <c r="A429">
        <v>4</v>
      </c>
      <c r="B429" s="11" t="s">
        <v>25</v>
      </c>
      <c r="C429" t="s">
        <v>28</v>
      </c>
      <c r="D429" t="s">
        <v>16</v>
      </c>
      <c r="E429" s="11" t="s">
        <v>50</v>
      </c>
      <c r="F429" t="s">
        <v>35</v>
      </c>
      <c r="G429" t="s">
        <v>169</v>
      </c>
      <c r="H429" s="13" t="s">
        <v>170</v>
      </c>
      <c r="I429" t="s">
        <v>171</v>
      </c>
      <c r="J429">
        <v>1</v>
      </c>
      <c r="N429">
        <v>84</v>
      </c>
    </row>
    <row r="430" spans="1:14" x14ac:dyDescent="0.35">
      <c r="A430">
        <v>4</v>
      </c>
      <c r="B430" s="11" t="s">
        <v>25</v>
      </c>
      <c r="C430" t="s">
        <v>28</v>
      </c>
      <c r="D430" t="s">
        <v>16</v>
      </c>
      <c r="E430" s="11" t="s">
        <v>50</v>
      </c>
      <c r="F430" t="s">
        <v>69</v>
      </c>
      <c r="G430" t="s">
        <v>180</v>
      </c>
      <c r="H430" s="13" t="s">
        <v>52</v>
      </c>
      <c r="I430" t="s">
        <v>54</v>
      </c>
      <c r="J430">
        <v>1</v>
      </c>
      <c r="N430">
        <v>5.2</v>
      </c>
    </row>
    <row r="431" spans="1:14" x14ac:dyDescent="0.35">
      <c r="A431">
        <v>4</v>
      </c>
      <c r="B431" s="11" t="s">
        <v>25</v>
      </c>
      <c r="C431" t="s">
        <v>28</v>
      </c>
      <c r="D431" t="s">
        <v>16</v>
      </c>
      <c r="E431" s="11" t="s">
        <v>50</v>
      </c>
      <c r="F431" t="s">
        <v>69</v>
      </c>
      <c r="G431" t="s">
        <v>179</v>
      </c>
      <c r="H431" s="13" t="s">
        <v>58</v>
      </c>
      <c r="I431" t="s">
        <v>54</v>
      </c>
      <c r="J431">
        <v>1</v>
      </c>
      <c r="N431">
        <v>5.4</v>
      </c>
    </row>
    <row r="432" spans="1:14" x14ac:dyDescent="0.35">
      <c r="A432">
        <v>4</v>
      </c>
      <c r="B432" s="11" t="s">
        <v>25</v>
      </c>
      <c r="C432" t="s">
        <v>28</v>
      </c>
      <c r="D432" t="s">
        <v>16</v>
      </c>
      <c r="E432" s="11" t="s">
        <v>50</v>
      </c>
      <c r="F432" t="s">
        <v>69</v>
      </c>
      <c r="G432" t="s">
        <v>181</v>
      </c>
      <c r="H432" s="13" t="s">
        <v>51</v>
      </c>
      <c r="I432" t="s">
        <v>54</v>
      </c>
      <c r="J432">
        <v>1</v>
      </c>
      <c r="N432">
        <v>5.0999999999999996</v>
      </c>
    </row>
    <row r="433" spans="1:14" x14ac:dyDescent="0.35">
      <c r="A433">
        <v>4</v>
      </c>
      <c r="B433" s="11" t="s">
        <v>25</v>
      </c>
      <c r="C433" t="s">
        <v>28</v>
      </c>
      <c r="D433" t="s">
        <v>16</v>
      </c>
      <c r="E433" s="11" t="s">
        <v>50</v>
      </c>
      <c r="F433" t="s">
        <v>69</v>
      </c>
      <c r="G433" t="s">
        <v>181</v>
      </c>
      <c r="H433" s="13" t="s">
        <v>52</v>
      </c>
      <c r="I433" t="s">
        <v>54</v>
      </c>
      <c r="J433">
        <v>1</v>
      </c>
      <c r="N433">
        <v>5.0999999999999996</v>
      </c>
    </row>
    <row r="434" spans="1:14" x14ac:dyDescent="0.35">
      <c r="A434">
        <v>4</v>
      </c>
      <c r="B434" s="11" t="s">
        <v>25</v>
      </c>
      <c r="C434" t="s">
        <v>28</v>
      </c>
      <c r="D434" t="s">
        <v>16</v>
      </c>
      <c r="E434" s="11" t="s">
        <v>50</v>
      </c>
      <c r="F434" t="s">
        <v>69</v>
      </c>
      <c r="G434" t="s">
        <v>179</v>
      </c>
      <c r="H434" s="13" t="s">
        <v>58</v>
      </c>
      <c r="I434" t="s">
        <v>54</v>
      </c>
      <c r="J434">
        <v>1</v>
      </c>
      <c r="N434">
        <v>5.0999999999999996</v>
      </c>
    </row>
    <row r="435" spans="1:14" x14ac:dyDescent="0.35">
      <c r="A435">
        <v>4</v>
      </c>
      <c r="B435" s="11" t="s">
        <v>25</v>
      </c>
      <c r="C435" t="s">
        <v>28</v>
      </c>
      <c r="D435" t="s">
        <v>16</v>
      </c>
      <c r="E435" s="11" t="s">
        <v>50</v>
      </c>
      <c r="F435" t="s">
        <v>17</v>
      </c>
      <c r="G435" t="s">
        <v>57</v>
      </c>
      <c r="H435" s="13" t="s">
        <v>55</v>
      </c>
      <c r="I435" t="s">
        <v>56</v>
      </c>
      <c r="J435">
        <v>1</v>
      </c>
      <c r="K435">
        <v>5.8</v>
      </c>
      <c r="L435">
        <v>2.2999999999999998</v>
      </c>
      <c r="N435">
        <v>3</v>
      </c>
    </row>
    <row r="436" spans="1:14" x14ac:dyDescent="0.35">
      <c r="A436">
        <v>4</v>
      </c>
      <c r="B436" s="11" t="s">
        <v>25</v>
      </c>
      <c r="C436" t="s">
        <v>28</v>
      </c>
      <c r="D436" t="s">
        <v>16</v>
      </c>
      <c r="E436" s="11" t="s">
        <v>50</v>
      </c>
      <c r="F436" t="s">
        <v>17</v>
      </c>
      <c r="G436" t="s">
        <v>57</v>
      </c>
      <c r="H436" s="13" t="s">
        <v>55</v>
      </c>
      <c r="I436" t="s">
        <v>56</v>
      </c>
      <c r="J436">
        <v>1</v>
      </c>
      <c r="K436">
        <v>8</v>
      </c>
      <c r="L436">
        <v>6.1</v>
      </c>
      <c r="N436">
        <v>3</v>
      </c>
    </row>
    <row r="437" spans="1:14" x14ac:dyDescent="0.35">
      <c r="A437">
        <v>4</v>
      </c>
      <c r="B437" s="11" t="s">
        <v>25</v>
      </c>
      <c r="C437" t="s">
        <v>28</v>
      </c>
      <c r="D437" t="s">
        <v>16</v>
      </c>
      <c r="E437" s="11" t="s">
        <v>50</v>
      </c>
      <c r="F437" t="s">
        <v>17</v>
      </c>
      <c r="G437" t="s">
        <v>57</v>
      </c>
      <c r="H437" s="13" t="s">
        <v>55</v>
      </c>
      <c r="I437" t="s">
        <v>56</v>
      </c>
      <c r="J437">
        <v>1</v>
      </c>
      <c r="K437">
        <v>6.8</v>
      </c>
      <c r="L437">
        <v>4.5999999999999996</v>
      </c>
      <c r="N437">
        <v>2</v>
      </c>
    </row>
    <row r="438" spans="1:14" x14ac:dyDescent="0.35">
      <c r="A438">
        <v>4</v>
      </c>
      <c r="B438" s="11" t="s">
        <v>25</v>
      </c>
      <c r="C438" t="s">
        <v>28</v>
      </c>
      <c r="D438" t="s">
        <v>16</v>
      </c>
      <c r="E438" s="11" t="s">
        <v>50</v>
      </c>
      <c r="F438" t="s">
        <v>17</v>
      </c>
      <c r="G438" t="s">
        <v>57</v>
      </c>
      <c r="H438" s="13" t="s">
        <v>55</v>
      </c>
      <c r="I438" t="s">
        <v>56</v>
      </c>
      <c r="J438">
        <v>1</v>
      </c>
      <c r="K438">
        <v>6.9</v>
      </c>
      <c r="L438">
        <v>5.3</v>
      </c>
      <c r="N438">
        <v>2</v>
      </c>
    </row>
    <row r="439" spans="1:14" x14ac:dyDescent="0.35">
      <c r="A439">
        <v>4</v>
      </c>
      <c r="B439" s="11" t="s">
        <v>25</v>
      </c>
      <c r="C439" t="s">
        <v>28</v>
      </c>
      <c r="D439" t="s">
        <v>16</v>
      </c>
      <c r="E439" s="11" t="s">
        <v>50</v>
      </c>
      <c r="F439" t="s">
        <v>17</v>
      </c>
      <c r="G439" t="s">
        <v>57</v>
      </c>
      <c r="H439" s="13" t="s">
        <v>55</v>
      </c>
      <c r="I439" t="s">
        <v>56</v>
      </c>
      <c r="J439">
        <v>1</v>
      </c>
      <c r="K439">
        <v>7</v>
      </c>
      <c r="L439">
        <v>5.2</v>
      </c>
      <c r="N439">
        <v>2</v>
      </c>
    </row>
    <row r="440" spans="1:14" x14ac:dyDescent="0.35">
      <c r="A440">
        <v>4</v>
      </c>
      <c r="B440" s="11" t="s">
        <v>25</v>
      </c>
      <c r="C440" t="s">
        <v>28</v>
      </c>
      <c r="D440" t="s">
        <v>16</v>
      </c>
      <c r="E440" s="11" t="s">
        <v>50</v>
      </c>
      <c r="F440" t="s">
        <v>17</v>
      </c>
      <c r="G440" t="s">
        <v>57</v>
      </c>
      <c r="H440" s="13" t="s">
        <v>55</v>
      </c>
      <c r="I440" t="s">
        <v>56</v>
      </c>
      <c r="J440">
        <v>1</v>
      </c>
      <c r="K440">
        <v>6.9</v>
      </c>
      <c r="L440">
        <v>5.0999999999999996</v>
      </c>
      <c r="N440">
        <v>2</v>
      </c>
    </row>
    <row r="441" spans="1:14" x14ac:dyDescent="0.35">
      <c r="A441">
        <v>4</v>
      </c>
      <c r="B441" s="11" t="s">
        <v>25</v>
      </c>
      <c r="C441" t="s">
        <v>28</v>
      </c>
      <c r="D441" t="s">
        <v>16</v>
      </c>
      <c r="E441" s="11" t="s">
        <v>50</v>
      </c>
      <c r="F441" t="s">
        <v>17</v>
      </c>
      <c r="G441" t="s">
        <v>57</v>
      </c>
      <c r="H441" s="13" t="s">
        <v>55</v>
      </c>
      <c r="I441" t="s">
        <v>56</v>
      </c>
      <c r="J441">
        <v>1</v>
      </c>
      <c r="K441">
        <v>5.9</v>
      </c>
      <c r="L441">
        <v>4.5</v>
      </c>
      <c r="N441">
        <v>2</v>
      </c>
    </row>
    <row r="442" spans="1:14" x14ac:dyDescent="0.35">
      <c r="A442">
        <v>4</v>
      </c>
      <c r="B442" s="11" t="s">
        <v>25</v>
      </c>
      <c r="C442" t="s">
        <v>28</v>
      </c>
      <c r="D442" t="s">
        <v>16</v>
      </c>
      <c r="E442" s="11" t="s">
        <v>50</v>
      </c>
      <c r="F442" t="s">
        <v>17</v>
      </c>
      <c r="G442" t="s">
        <v>57</v>
      </c>
      <c r="H442" s="13" t="s">
        <v>55</v>
      </c>
      <c r="I442" t="s">
        <v>56</v>
      </c>
      <c r="J442">
        <v>1</v>
      </c>
      <c r="K442">
        <v>5.2</v>
      </c>
      <c r="L442">
        <v>3.9</v>
      </c>
      <c r="N442">
        <v>2</v>
      </c>
    </row>
    <row r="443" spans="1:14" x14ac:dyDescent="0.35">
      <c r="A443">
        <v>4</v>
      </c>
      <c r="B443" s="11" t="s">
        <v>25</v>
      </c>
      <c r="C443" t="s">
        <v>28</v>
      </c>
      <c r="D443" t="s">
        <v>16</v>
      </c>
      <c r="E443" s="11" t="s">
        <v>50</v>
      </c>
      <c r="F443" t="s">
        <v>17</v>
      </c>
      <c r="G443" t="s">
        <v>57</v>
      </c>
      <c r="H443" s="13" t="s">
        <v>55</v>
      </c>
      <c r="I443" t="s">
        <v>56</v>
      </c>
      <c r="J443">
        <v>1</v>
      </c>
      <c r="K443">
        <v>5</v>
      </c>
      <c r="L443">
        <v>4.0999999999999996</v>
      </c>
      <c r="N443">
        <v>2</v>
      </c>
    </row>
    <row r="444" spans="1:14" x14ac:dyDescent="0.35">
      <c r="A444">
        <v>4</v>
      </c>
      <c r="B444" s="11" t="s">
        <v>25</v>
      </c>
      <c r="C444" t="s">
        <v>28</v>
      </c>
      <c r="D444" t="s">
        <v>16</v>
      </c>
      <c r="E444" s="11" t="s">
        <v>50</v>
      </c>
      <c r="F444" t="s">
        <v>17</v>
      </c>
      <c r="G444" t="s">
        <v>57</v>
      </c>
      <c r="H444" s="13" t="s">
        <v>55</v>
      </c>
      <c r="I444" t="s">
        <v>56</v>
      </c>
      <c r="J444">
        <v>1</v>
      </c>
      <c r="K444">
        <v>6.9</v>
      </c>
      <c r="L444">
        <v>5.0999999999999996</v>
      </c>
      <c r="N444">
        <v>2</v>
      </c>
    </row>
    <row r="445" spans="1:14" x14ac:dyDescent="0.35">
      <c r="A445">
        <v>4</v>
      </c>
      <c r="B445" s="11" t="s">
        <v>25</v>
      </c>
      <c r="C445" t="s">
        <v>28</v>
      </c>
      <c r="D445" t="s">
        <v>16</v>
      </c>
      <c r="E445" s="11" t="s">
        <v>50</v>
      </c>
      <c r="F445" t="s">
        <v>17</v>
      </c>
      <c r="G445" t="s">
        <v>57</v>
      </c>
      <c r="H445" s="13" t="s">
        <v>55</v>
      </c>
      <c r="I445" t="s">
        <v>56</v>
      </c>
      <c r="J445">
        <v>1</v>
      </c>
      <c r="K445">
        <v>3.2</v>
      </c>
      <c r="L445">
        <v>2.6</v>
      </c>
    </row>
    <row r="446" spans="1:14" x14ac:dyDescent="0.35">
      <c r="A446">
        <v>4</v>
      </c>
      <c r="B446" s="11" t="s">
        <v>25</v>
      </c>
      <c r="C446" t="s">
        <v>28</v>
      </c>
      <c r="D446" t="s">
        <v>16</v>
      </c>
      <c r="E446" s="11" t="s">
        <v>50</v>
      </c>
      <c r="F446" t="s">
        <v>17</v>
      </c>
      <c r="G446" t="s">
        <v>57</v>
      </c>
      <c r="H446" s="13" t="s">
        <v>55</v>
      </c>
      <c r="I446" t="s">
        <v>56</v>
      </c>
      <c r="J446">
        <v>1</v>
      </c>
      <c r="K446">
        <v>3.5</v>
      </c>
      <c r="L446">
        <v>2.8</v>
      </c>
    </row>
    <row r="447" spans="1:14" x14ac:dyDescent="0.35">
      <c r="A447">
        <v>4</v>
      </c>
      <c r="B447" s="11" t="s">
        <v>25</v>
      </c>
      <c r="C447" t="s">
        <v>28</v>
      </c>
      <c r="D447" t="s">
        <v>16</v>
      </c>
      <c r="E447" s="11" t="s">
        <v>50</v>
      </c>
      <c r="F447" t="s">
        <v>17</v>
      </c>
      <c r="G447" t="s">
        <v>57</v>
      </c>
      <c r="H447" s="13" t="s">
        <v>55</v>
      </c>
      <c r="I447" t="s">
        <v>56</v>
      </c>
      <c r="J447">
        <v>1</v>
      </c>
      <c r="K447">
        <v>3.4</v>
      </c>
      <c r="L447">
        <v>2.6</v>
      </c>
    </row>
    <row r="448" spans="1:14" x14ac:dyDescent="0.35">
      <c r="A448">
        <v>4</v>
      </c>
      <c r="B448" s="11" t="s">
        <v>25</v>
      </c>
      <c r="C448" t="s">
        <v>28</v>
      </c>
      <c r="D448" t="s">
        <v>16</v>
      </c>
      <c r="E448" s="11" t="s">
        <v>50</v>
      </c>
      <c r="F448" t="s">
        <v>17</v>
      </c>
      <c r="G448" t="s">
        <v>57</v>
      </c>
      <c r="H448" s="13" t="s">
        <v>55</v>
      </c>
      <c r="I448" t="s">
        <v>56</v>
      </c>
      <c r="J448">
        <v>1</v>
      </c>
      <c r="K448">
        <v>3.2</v>
      </c>
      <c r="L448">
        <v>2.4</v>
      </c>
    </row>
    <row r="449" spans="1:14" x14ac:dyDescent="0.35">
      <c r="A449">
        <v>4</v>
      </c>
      <c r="B449" s="11" t="s">
        <v>25</v>
      </c>
      <c r="C449" t="s">
        <v>28</v>
      </c>
      <c r="D449" t="s">
        <v>16</v>
      </c>
      <c r="E449" s="11" t="s">
        <v>50</v>
      </c>
      <c r="F449" t="s">
        <v>17</v>
      </c>
      <c r="G449" t="s">
        <v>57</v>
      </c>
      <c r="H449" s="13" t="s">
        <v>55</v>
      </c>
      <c r="I449" t="s">
        <v>56</v>
      </c>
      <c r="J449">
        <v>1</v>
      </c>
      <c r="K449">
        <v>4</v>
      </c>
      <c r="L449">
        <v>3.3</v>
      </c>
    </row>
    <row r="450" spans="1:14" x14ac:dyDescent="0.35">
      <c r="A450">
        <v>4</v>
      </c>
      <c r="B450" s="11" t="s">
        <v>25</v>
      </c>
      <c r="C450" t="s">
        <v>28</v>
      </c>
      <c r="D450" t="s">
        <v>16</v>
      </c>
      <c r="E450" s="11" t="s">
        <v>50</v>
      </c>
      <c r="F450" t="s">
        <v>17</v>
      </c>
      <c r="G450" t="s">
        <v>57</v>
      </c>
      <c r="H450" s="13" t="s">
        <v>55</v>
      </c>
      <c r="I450" t="s">
        <v>56</v>
      </c>
      <c r="J450">
        <v>1</v>
      </c>
      <c r="K450">
        <v>3.2</v>
      </c>
      <c r="L450">
        <v>2.6</v>
      </c>
    </row>
    <row r="451" spans="1:14" x14ac:dyDescent="0.35">
      <c r="A451">
        <v>4</v>
      </c>
      <c r="B451" s="11" t="s">
        <v>25</v>
      </c>
      <c r="C451" t="s">
        <v>28</v>
      </c>
      <c r="D451" t="s">
        <v>16</v>
      </c>
      <c r="E451" s="11" t="s">
        <v>50</v>
      </c>
      <c r="F451" t="s">
        <v>17</v>
      </c>
      <c r="G451" t="s">
        <v>57</v>
      </c>
      <c r="H451" s="13" t="s">
        <v>55</v>
      </c>
      <c r="I451" t="s">
        <v>56</v>
      </c>
      <c r="J451">
        <v>1</v>
      </c>
      <c r="K451">
        <v>3.3</v>
      </c>
      <c r="L451">
        <v>2.8</v>
      </c>
    </row>
    <row r="452" spans="1:14" x14ac:dyDescent="0.35">
      <c r="A452">
        <v>4</v>
      </c>
      <c r="B452" s="11" t="s">
        <v>25</v>
      </c>
      <c r="C452" t="s">
        <v>28</v>
      </c>
      <c r="D452" t="s">
        <v>16</v>
      </c>
      <c r="E452" s="11" t="s">
        <v>50</v>
      </c>
      <c r="F452" t="s">
        <v>17</v>
      </c>
      <c r="G452" t="s">
        <v>57</v>
      </c>
      <c r="H452" s="13" t="s">
        <v>55</v>
      </c>
      <c r="I452" t="s">
        <v>56</v>
      </c>
      <c r="J452">
        <v>1</v>
      </c>
      <c r="K452">
        <v>4.3</v>
      </c>
      <c r="L452">
        <v>3.4</v>
      </c>
    </row>
    <row r="453" spans="1:14" x14ac:dyDescent="0.35">
      <c r="A453">
        <v>4</v>
      </c>
      <c r="B453" s="11" t="s">
        <v>25</v>
      </c>
      <c r="C453" t="s">
        <v>28</v>
      </c>
      <c r="D453" t="s">
        <v>16</v>
      </c>
      <c r="E453" s="11" t="s">
        <v>50</v>
      </c>
      <c r="F453" t="s">
        <v>17</v>
      </c>
      <c r="G453" t="s">
        <v>57</v>
      </c>
      <c r="H453" s="13" t="s">
        <v>55</v>
      </c>
      <c r="I453" t="s">
        <v>56</v>
      </c>
      <c r="J453">
        <v>1</v>
      </c>
      <c r="K453">
        <v>4.2</v>
      </c>
      <c r="L453">
        <v>3.1</v>
      </c>
    </row>
    <row r="454" spans="1:14" x14ac:dyDescent="0.35">
      <c r="A454">
        <v>4</v>
      </c>
      <c r="B454" s="11" t="s">
        <v>25</v>
      </c>
      <c r="C454" t="s">
        <v>28</v>
      </c>
      <c r="D454" t="s">
        <v>16</v>
      </c>
      <c r="E454" s="11" t="s">
        <v>50</v>
      </c>
      <c r="F454" t="s">
        <v>17</v>
      </c>
      <c r="G454" t="s">
        <v>57</v>
      </c>
      <c r="H454" s="13" t="s">
        <v>55</v>
      </c>
      <c r="I454" t="s">
        <v>56</v>
      </c>
      <c r="J454">
        <v>1</v>
      </c>
      <c r="K454">
        <v>4</v>
      </c>
      <c r="L454">
        <v>3.2</v>
      </c>
    </row>
    <row r="455" spans="1:14" x14ac:dyDescent="0.35">
      <c r="A455">
        <v>4</v>
      </c>
      <c r="B455" s="11" t="s">
        <v>25</v>
      </c>
      <c r="C455" t="s">
        <v>28</v>
      </c>
      <c r="D455" t="s">
        <v>16</v>
      </c>
      <c r="E455" s="11" t="s">
        <v>50</v>
      </c>
      <c r="F455" t="s">
        <v>69</v>
      </c>
      <c r="G455" t="s">
        <v>179</v>
      </c>
      <c r="H455" s="13" t="s">
        <v>58</v>
      </c>
      <c r="I455" t="s">
        <v>54</v>
      </c>
      <c r="J455">
        <v>1</v>
      </c>
      <c r="K455">
        <v>15.4</v>
      </c>
    </row>
    <row r="456" spans="1:14" x14ac:dyDescent="0.35">
      <c r="A456">
        <v>3</v>
      </c>
      <c r="B456" s="11" t="s">
        <v>25</v>
      </c>
      <c r="C456" t="s">
        <v>27</v>
      </c>
      <c r="D456" t="s">
        <v>16</v>
      </c>
      <c r="E456" s="11" t="s">
        <v>50</v>
      </c>
      <c r="F456" t="s">
        <v>69</v>
      </c>
      <c r="G456" t="s">
        <v>180</v>
      </c>
      <c r="H456" s="13" t="s">
        <v>52</v>
      </c>
      <c r="I456" t="s">
        <v>54</v>
      </c>
      <c r="J456">
        <v>1</v>
      </c>
      <c r="K456">
        <v>7.7</v>
      </c>
    </row>
    <row r="457" spans="1:14" x14ac:dyDescent="0.35">
      <c r="A457">
        <v>3</v>
      </c>
      <c r="B457" s="11" t="s">
        <v>25</v>
      </c>
      <c r="C457" t="s">
        <v>27</v>
      </c>
      <c r="D457" t="s">
        <v>16</v>
      </c>
      <c r="E457" s="11" t="s">
        <v>50</v>
      </c>
      <c r="F457" t="s">
        <v>69</v>
      </c>
      <c r="G457" t="s">
        <v>179</v>
      </c>
      <c r="H457" s="13" t="s">
        <v>58</v>
      </c>
      <c r="I457" t="s">
        <v>54</v>
      </c>
      <c r="J457">
        <v>1</v>
      </c>
      <c r="K457">
        <v>7.9</v>
      </c>
    </row>
    <row r="458" spans="1:14" x14ac:dyDescent="0.35">
      <c r="A458">
        <v>3</v>
      </c>
      <c r="B458" s="11" t="s">
        <v>25</v>
      </c>
      <c r="C458" t="s">
        <v>27</v>
      </c>
      <c r="D458" t="s">
        <v>16</v>
      </c>
      <c r="E458" s="11" t="s">
        <v>50</v>
      </c>
      <c r="F458" t="s">
        <v>35</v>
      </c>
      <c r="G458" t="s">
        <v>169</v>
      </c>
      <c r="H458" s="13" t="s">
        <v>170</v>
      </c>
      <c r="I458" t="s">
        <v>171</v>
      </c>
      <c r="N458">
        <v>467</v>
      </c>
    </row>
    <row r="459" spans="1:14" x14ac:dyDescent="0.35">
      <c r="A459">
        <v>3</v>
      </c>
      <c r="B459" s="11" t="s">
        <v>25</v>
      </c>
      <c r="C459" t="s">
        <v>27</v>
      </c>
      <c r="D459" t="s">
        <v>16</v>
      </c>
      <c r="E459" s="11" t="s">
        <v>50</v>
      </c>
      <c r="F459" t="s">
        <v>17</v>
      </c>
      <c r="G459" t="s">
        <v>57</v>
      </c>
      <c r="H459" s="13" t="s">
        <v>55</v>
      </c>
      <c r="I459" t="s">
        <v>56</v>
      </c>
      <c r="J459">
        <v>1</v>
      </c>
      <c r="K459">
        <v>8.6</v>
      </c>
      <c r="L459">
        <v>7.1</v>
      </c>
      <c r="N459">
        <v>6</v>
      </c>
    </row>
    <row r="460" spans="1:14" x14ac:dyDescent="0.35">
      <c r="A460">
        <v>3</v>
      </c>
      <c r="B460" s="11" t="s">
        <v>25</v>
      </c>
      <c r="C460" t="s">
        <v>27</v>
      </c>
      <c r="D460" t="s">
        <v>16</v>
      </c>
      <c r="E460" s="11" t="s">
        <v>50</v>
      </c>
      <c r="F460" t="s">
        <v>17</v>
      </c>
      <c r="G460" t="s">
        <v>57</v>
      </c>
      <c r="H460" s="13" t="s">
        <v>55</v>
      </c>
      <c r="I460" t="s">
        <v>56</v>
      </c>
      <c r="J460">
        <v>1</v>
      </c>
      <c r="K460">
        <v>8.1</v>
      </c>
      <c r="L460">
        <v>6</v>
      </c>
      <c r="N460">
        <v>3</v>
      </c>
    </row>
    <row r="461" spans="1:14" x14ac:dyDescent="0.35">
      <c r="A461">
        <v>3</v>
      </c>
      <c r="B461" s="11" t="s">
        <v>25</v>
      </c>
      <c r="C461" t="s">
        <v>27</v>
      </c>
      <c r="D461" t="s">
        <v>16</v>
      </c>
      <c r="E461" s="11" t="s">
        <v>50</v>
      </c>
      <c r="F461" t="s">
        <v>17</v>
      </c>
      <c r="G461" t="s">
        <v>57</v>
      </c>
      <c r="H461" s="13" t="s">
        <v>55</v>
      </c>
      <c r="I461" t="s">
        <v>56</v>
      </c>
      <c r="J461">
        <v>1</v>
      </c>
      <c r="K461">
        <v>6.7</v>
      </c>
      <c r="L461">
        <v>4.9000000000000004</v>
      </c>
      <c r="N461">
        <v>2</v>
      </c>
    </row>
    <row r="462" spans="1:14" x14ac:dyDescent="0.35">
      <c r="A462">
        <v>3</v>
      </c>
      <c r="B462" s="11" t="s">
        <v>25</v>
      </c>
      <c r="C462" t="s">
        <v>27</v>
      </c>
      <c r="D462" t="s">
        <v>16</v>
      </c>
      <c r="E462" s="11" t="s">
        <v>50</v>
      </c>
      <c r="F462" t="s">
        <v>17</v>
      </c>
      <c r="G462" t="s">
        <v>57</v>
      </c>
      <c r="H462" s="13" t="s">
        <v>55</v>
      </c>
      <c r="I462" t="s">
        <v>56</v>
      </c>
      <c r="J462">
        <v>1</v>
      </c>
      <c r="K462">
        <v>6.1</v>
      </c>
      <c r="L462">
        <v>4.4000000000000004</v>
      </c>
      <c r="N462">
        <v>1</v>
      </c>
    </row>
    <row r="463" spans="1:14" x14ac:dyDescent="0.35">
      <c r="A463">
        <v>3</v>
      </c>
      <c r="B463" s="11" t="s">
        <v>25</v>
      </c>
      <c r="C463" t="s">
        <v>27</v>
      </c>
      <c r="D463" t="s">
        <v>16</v>
      </c>
      <c r="E463" s="11" t="s">
        <v>50</v>
      </c>
      <c r="F463" t="s">
        <v>17</v>
      </c>
      <c r="G463" t="s">
        <v>57</v>
      </c>
      <c r="H463" s="13" t="s">
        <v>55</v>
      </c>
      <c r="I463" t="s">
        <v>56</v>
      </c>
      <c r="J463">
        <v>1</v>
      </c>
      <c r="K463">
        <v>7.3</v>
      </c>
      <c r="L463">
        <v>5.3</v>
      </c>
      <c r="N463">
        <v>2</v>
      </c>
    </row>
    <row r="464" spans="1:14" x14ac:dyDescent="0.35">
      <c r="A464">
        <v>3</v>
      </c>
      <c r="B464" s="11" t="s">
        <v>25</v>
      </c>
      <c r="C464" t="s">
        <v>27</v>
      </c>
      <c r="D464" t="s">
        <v>16</v>
      </c>
      <c r="E464" s="11" t="s">
        <v>50</v>
      </c>
      <c r="F464" t="s">
        <v>17</v>
      </c>
      <c r="G464" t="s">
        <v>57</v>
      </c>
      <c r="H464" s="13" t="s">
        <v>55</v>
      </c>
      <c r="I464" t="s">
        <v>56</v>
      </c>
      <c r="J464">
        <v>1</v>
      </c>
      <c r="K464">
        <v>5.8</v>
      </c>
      <c r="L464">
        <v>4.3</v>
      </c>
      <c r="N464">
        <v>1</v>
      </c>
    </row>
    <row r="465" spans="1:14" x14ac:dyDescent="0.35">
      <c r="A465">
        <v>3</v>
      </c>
      <c r="B465" s="11" t="s">
        <v>25</v>
      </c>
      <c r="C465" t="s">
        <v>27</v>
      </c>
      <c r="D465" t="s">
        <v>16</v>
      </c>
      <c r="E465" s="11" t="s">
        <v>50</v>
      </c>
      <c r="F465" t="s">
        <v>17</v>
      </c>
      <c r="G465" t="s">
        <v>57</v>
      </c>
      <c r="H465" s="13" t="s">
        <v>55</v>
      </c>
      <c r="I465" t="s">
        <v>56</v>
      </c>
      <c r="J465">
        <v>1</v>
      </c>
      <c r="K465" s="8">
        <v>5</v>
      </c>
      <c r="L465" s="8">
        <v>3.8</v>
      </c>
      <c r="M465" s="8"/>
      <c r="N465">
        <v>1</v>
      </c>
    </row>
    <row r="466" spans="1:14" x14ac:dyDescent="0.35">
      <c r="A466">
        <v>3</v>
      </c>
      <c r="B466" s="11" t="s">
        <v>25</v>
      </c>
      <c r="C466" t="s">
        <v>27</v>
      </c>
      <c r="D466" t="s">
        <v>16</v>
      </c>
      <c r="E466" s="11" t="s">
        <v>50</v>
      </c>
      <c r="F466" t="s">
        <v>17</v>
      </c>
      <c r="G466" t="s">
        <v>57</v>
      </c>
      <c r="H466" s="13" t="s">
        <v>55</v>
      </c>
      <c r="I466" t="s">
        <v>56</v>
      </c>
      <c r="J466">
        <v>1</v>
      </c>
      <c r="K466" s="8">
        <v>4.8</v>
      </c>
      <c r="L466" s="8">
        <v>3.5</v>
      </c>
      <c r="M466" s="8"/>
    </row>
    <row r="467" spans="1:14" x14ac:dyDescent="0.35">
      <c r="A467">
        <v>3</v>
      </c>
      <c r="B467" s="11" t="s">
        <v>25</v>
      </c>
      <c r="C467" t="s">
        <v>27</v>
      </c>
      <c r="D467" t="s">
        <v>16</v>
      </c>
      <c r="E467" s="11" t="s">
        <v>50</v>
      </c>
      <c r="F467" t="s">
        <v>17</v>
      </c>
      <c r="G467" t="s">
        <v>57</v>
      </c>
      <c r="H467" s="13" t="s">
        <v>55</v>
      </c>
      <c r="I467" t="s">
        <v>56</v>
      </c>
      <c r="J467">
        <v>1</v>
      </c>
      <c r="K467" s="8">
        <v>4.9000000000000004</v>
      </c>
      <c r="L467" s="8">
        <v>3.6</v>
      </c>
      <c r="M467" s="8"/>
    </row>
    <row r="468" spans="1:14" x14ac:dyDescent="0.35">
      <c r="A468">
        <v>3</v>
      </c>
      <c r="B468" s="11" t="s">
        <v>25</v>
      </c>
      <c r="C468" t="s">
        <v>27</v>
      </c>
      <c r="D468" t="s">
        <v>16</v>
      </c>
      <c r="E468" s="11" t="s">
        <v>50</v>
      </c>
      <c r="F468" t="s">
        <v>17</v>
      </c>
      <c r="G468" t="s">
        <v>57</v>
      </c>
      <c r="H468" s="13" t="s">
        <v>55</v>
      </c>
      <c r="I468" t="s">
        <v>56</v>
      </c>
      <c r="J468">
        <v>1</v>
      </c>
      <c r="K468" s="8">
        <v>3.9</v>
      </c>
      <c r="L468" s="8">
        <v>3</v>
      </c>
      <c r="M468" s="8"/>
    </row>
    <row r="469" spans="1:14" x14ac:dyDescent="0.35">
      <c r="A469">
        <v>3</v>
      </c>
      <c r="B469" s="11" t="s">
        <v>25</v>
      </c>
      <c r="C469" t="s">
        <v>27</v>
      </c>
      <c r="D469" t="s">
        <v>16</v>
      </c>
      <c r="E469" s="11" t="s">
        <v>50</v>
      </c>
      <c r="F469" t="s">
        <v>17</v>
      </c>
      <c r="G469" t="s">
        <v>57</v>
      </c>
      <c r="H469" s="13" t="s">
        <v>55</v>
      </c>
      <c r="I469" t="s">
        <v>56</v>
      </c>
      <c r="J469">
        <v>1</v>
      </c>
      <c r="K469" s="8">
        <v>4.5999999999999996</v>
      </c>
      <c r="L469" s="8">
        <v>3.6</v>
      </c>
      <c r="M469" s="8"/>
      <c r="N469" s="8">
        <v>4</v>
      </c>
    </row>
    <row r="470" spans="1:14" x14ac:dyDescent="0.35">
      <c r="A470">
        <v>3</v>
      </c>
      <c r="B470" s="11" t="s">
        <v>25</v>
      </c>
      <c r="C470" t="s">
        <v>27</v>
      </c>
      <c r="D470" t="s">
        <v>16</v>
      </c>
      <c r="E470" s="11" t="s">
        <v>50</v>
      </c>
      <c r="F470" t="s">
        <v>17</v>
      </c>
      <c r="G470" t="s">
        <v>57</v>
      </c>
      <c r="H470" s="13" t="s">
        <v>55</v>
      </c>
      <c r="I470" t="s">
        <v>56</v>
      </c>
      <c r="J470">
        <v>1</v>
      </c>
      <c r="K470" s="8">
        <v>2.9</v>
      </c>
      <c r="L470" s="8">
        <v>2.4</v>
      </c>
      <c r="M470" s="8"/>
    </row>
    <row r="471" spans="1:14" x14ac:dyDescent="0.35">
      <c r="A471">
        <v>3</v>
      </c>
      <c r="B471" s="11" t="s">
        <v>25</v>
      </c>
      <c r="C471" t="s">
        <v>27</v>
      </c>
      <c r="D471" t="s">
        <v>16</v>
      </c>
      <c r="E471" s="11" t="s">
        <v>50</v>
      </c>
      <c r="F471" t="s">
        <v>17</v>
      </c>
      <c r="G471" t="s">
        <v>57</v>
      </c>
      <c r="H471" s="13" t="s">
        <v>55</v>
      </c>
      <c r="I471" t="s">
        <v>56</v>
      </c>
      <c r="J471">
        <v>1</v>
      </c>
      <c r="K471" s="8">
        <v>4.0999999999999996</v>
      </c>
      <c r="L471" s="8">
        <v>2.9</v>
      </c>
      <c r="M471" s="8"/>
    </row>
    <row r="472" spans="1:14" x14ac:dyDescent="0.35">
      <c r="A472">
        <v>3</v>
      </c>
      <c r="B472" s="11" t="s">
        <v>25</v>
      </c>
      <c r="C472" t="s">
        <v>27</v>
      </c>
      <c r="D472" t="s">
        <v>16</v>
      </c>
      <c r="E472" s="11" t="s">
        <v>50</v>
      </c>
      <c r="F472" t="s">
        <v>17</v>
      </c>
      <c r="G472" t="s">
        <v>57</v>
      </c>
      <c r="H472" s="13" t="s">
        <v>55</v>
      </c>
      <c r="I472" t="s">
        <v>56</v>
      </c>
      <c r="J472">
        <v>1</v>
      </c>
      <c r="K472" s="8">
        <v>4</v>
      </c>
      <c r="L472" s="8">
        <v>3</v>
      </c>
      <c r="M472" s="8"/>
    </row>
    <row r="473" spans="1:14" x14ac:dyDescent="0.35">
      <c r="A473">
        <v>3</v>
      </c>
      <c r="B473" s="11" t="s">
        <v>25</v>
      </c>
      <c r="C473" t="s">
        <v>27</v>
      </c>
      <c r="D473" t="s">
        <v>16</v>
      </c>
      <c r="E473" s="11" t="s">
        <v>50</v>
      </c>
      <c r="F473" t="s">
        <v>17</v>
      </c>
      <c r="G473" t="s">
        <v>57</v>
      </c>
      <c r="H473" s="13" t="s">
        <v>55</v>
      </c>
      <c r="I473" t="s">
        <v>56</v>
      </c>
      <c r="J473">
        <v>1</v>
      </c>
      <c r="K473" s="8">
        <v>3.2</v>
      </c>
      <c r="L473" s="8">
        <v>2.5</v>
      </c>
      <c r="M473" s="8"/>
    </row>
    <row r="474" spans="1:14" x14ac:dyDescent="0.35">
      <c r="A474">
        <v>3</v>
      </c>
      <c r="B474" s="11" t="s">
        <v>25</v>
      </c>
      <c r="C474" t="s">
        <v>27</v>
      </c>
      <c r="D474" t="s">
        <v>16</v>
      </c>
      <c r="E474" s="11" t="s">
        <v>50</v>
      </c>
      <c r="F474" t="s">
        <v>17</v>
      </c>
      <c r="G474" t="s">
        <v>57</v>
      </c>
      <c r="H474" s="13" t="s">
        <v>55</v>
      </c>
      <c r="I474" t="s">
        <v>56</v>
      </c>
      <c r="J474">
        <v>1</v>
      </c>
      <c r="K474" s="8">
        <v>2.6</v>
      </c>
      <c r="L474" s="8">
        <v>2</v>
      </c>
      <c r="M474" s="8"/>
    </row>
    <row r="475" spans="1:14" x14ac:dyDescent="0.35">
      <c r="A475">
        <v>3</v>
      </c>
      <c r="B475" s="11" t="s">
        <v>25</v>
      </c>
      <c r="C475" t="s">
        <v>27</v>
      </c>
      <c r="D475" t="s">
        <v>16</v>
      </c>
      <c r="E475" s="11" t="s">
        <v>50</v>
      </c>
      <c r="F475" t="s">
        <v>17</v>
      </c>
      <c r="G475" t="s">
        <v>57</v>
      </c>
      <c r="H475" s="13" t="s">
        <v>55</v>
      </c>
      <c r="I475" t="s">
        <v>56</v>
      </c>
      <c r="J475">
        <v>1</v>
      </c>
      <c r="K475" s="8">
        <v>2.9</v>
      </c>
      <c r="L475" s="8">
        <v>2.6</v>
      </c>
      <c r="M475" s="8"/>
    </row>
    <row r="476" spans="1:14" x14ac:dyDescent="0.35">
      <c r="A476">
        <v>3</v>
      </c>
      <c r="B476" s="11" t="s">
        <v>25</v>
      </c>
      <c r="C476" t="s">
        <v>27</v>
      </c>
      <c r="D476" t="s">
        <v>16</v>
      </c>
      <c r="E476" s="11" t="s">
        <v>50</v>
      </c>
      <c r="F476" t="s">
        <v>182</v>
      </c>
      <c r="G476" t="s">
        <v>20</v>
      </c>
      <c r="H476" s="13" t="s">
        <v>80</v>
      </c>
      <c r="I476" t="s">
        <v>40</v>
      </c>
      <c r="J476">
        <v>1</v>
      </c>
      <c r="K476">
        <v>46.1</v>
      </c>
      <c r="N476">
        <v>230</v>
      </c>
    </row>
    <row r="477" spans="1:14" x14ac:dyDescent="0.35">
      <c r="A477">
        <v>3</v>
      </c>
      <c r="B477" s="11" t="s">
        <v>25</v>
      </c>
      <c r="C477" t="s">
        <v>27</v>
      </c>
      <c r="D477" t="s">
        <v>16</v>
      </c>
      <c r="E477" s="11" t="s">
        <v>50</v>
      </c>
      <c r="F477" t="s">
        <v>182</v>
      </c>
      <c r="G477" t="s">
        <v>20</v>
      </c>
      <c r="H477" s="13" t="s">
        <v>80</v>
      </c>
      <c r="I477" t="s">
        <v>40</v>
      </c>
      <c r="J477">
        <v>1</v>
      </c>
      <c r="K477">
        <v>49.6</v>
      </c>
      <c r="N477">
        <v>47</v>
      </c>
    </row>
    <row r="478" spans="1:14" x14ac:dyDescent="0.35">
      <c r="A478">
        <v>1</v>
      </c>
      <c r="B478" s="11" t="s">
        <v>25</v>
      </c>
      <c r="C478" t="s">
        <v>27</v>
      </c>
      <c r="D478" t="s">
        <v>16</v>
      </c>
      <c r="E478" s="11" t="s">
        <v>63</v>
      </c>
      <c r="F478" t="s">
        <v>48</v>
      </c>
      <c r="G478" t="s">
        <v>169</v>
      </c>
      <c r="H478" s="13" t="s">
        <v>170</v>
      </c>
      <c r="I478" t="s">
        <v>171</v>
      </c>
      <c r="N478">
        <v>579</v>
      </c>
    </row>
    <row r="479" spans="1:14" x14ac:dyDescent="0.35">
      <c r="A479">
        <v>1</v>
      </c>
      <c r="B479" s="11" t="s">
        <v>25</v>
      </c>
      <c r="C479" t="s">
        <v>28</v>
      </c>
      <c r="D479" t="s">
        <v>16</v>
      </c>
      <c r="E479" s="11" t="s">
        <v>63</v>
      </c>
      <c r="F479" t="s">
        <v>17</v>
      </c>
      <c r="G479" t="s">
        <v>57</v>
      </c>
      <c r="H479" s="13" t="s">
        <v>55</v>
      </c>
      <c r="I479" t="s">
        <v>56</v>
      </c>
      <c r="J479">
        <v>1</v>
      </c>
      <c r="K479">
        <v>5</v>
      </c>
      <c r="L479">
        <v>3.1</v>
      </c>
      <c r="N479">
        <v>1</v>
      </c>
    </row>
    <row r="480" spans="1:14" x14ac:dyDescent="0.35">
      <c r="A480">
        <v>1</v>
      </c>
      <c r="B480" s="11" t="s">
        <v>25</v>
      </c>
      <c r="C480" t="s">
        <v>28</v>
      </c>
      <c r="D480" t="s">
        <v>16</v>
      </c>
      <c r="E480" s="11" t="s">
        <v>63</v>
      </c>
      <c r="F480" t="s">
        <v>17</v>
      </c>
      <c r="G480" t="s">
        <v>57</v>
      </c>
      <c r="H480" s="13" t="s">
        <v>55</v>
      </c>
      <c r="I480" t="s">
        <v>56</v>
      </c>
      <c r="J480">
        <v>1</v>
      </c>
      <c r="K480">
        <v>6</v>
      </c>
      <c r="L480">
        <v>4.5999999999999996</v>
      </c>
      <c r="N480">
        <v>2</v>
      </c>
    </row>
    <row r="481" spans="1:14" x14ac:dyDescent="0.35">
      <c r="A481">
        <v>1</v>
      </c>
      <c r="B481" s="11" t="s">
        <v>25</v>
      </c>
      <c r="C481" t="s">
        <v>28</v>
      </c>
      <c r="D481" t="s">
        <v>16</v>
      </c>
      <c r="E481" s="11" t="s">
        <v>63</v>
      </c>
      <c r="F481" t="s">
        <v>17</v>
      </c>
      <c r="G481" t="s">
        <v>57</v>
      </c>
      <c r="H481" s="13" t="s">
        <v>55</v>
      </c>
      <c r="I481" t="s">
        <v>56</v>
      </c>
      <c r="J481">
        <v>1</v>
      </c>
      <c r="K481">
        <v>7.6</v>
      </c>
      <c r="L481">
        <v>5.9</v>
      </c>
      <c r="N481">
        <v>2</v>
      </c>
    </row>
    <row r="482" spans="1:14" x14ac:dyDescent="0.35">
      <c r="A482">
        <v>1</v>
      </c>
      <c r="B482" s="11" t="s">
        <v>25</v>
      </c>
      <c r="C482" t="s">
        <v>28</v>
      </c>
      <c r="D482" t="s">
        <v>16</v>
      </c>
      <c r="E482" s="11" t="s">
        <v>63</v>
      </c>
      <c r="F482" t="s">
        <v>17</v>
      </c>
      <c r="G482" t="s">
        <v>57</v>
      </c>
      <c r="H482" s="13" t="s">
        <v>55</v>
      </c>
      <c r="I482" t="s">
        <v>56</v>
      </c>
      <c r="J482">
        <v>1</v>
      </c>
      <c r="K482">
        <v>7</v>
      </c>
      <c r="L482">
        <v>5.5</v>
      </c>
      <c r="N482">
        <v>2</v>
      </c>
    </row>
    <row r="483" spans="1:14" x14ac:dyDescent="0.35">
      <c r="A483">
        <v>1</v>
      </c>
      <c r="B483" s="11" t="s">
        <v>25</v>
      </c>
      <c r="C483" t="s">
        <v>28</v>
      </c>
      <c r="D483" t="s">
        <v>70</v>
      </c>
      <c r="E483" s="11" t="s">
        <v>63</v>
      </c>
      <c r="F483" t="s">
        <v>69</v>
      </c>
      <c r="G483" t="s">
        <v>180</v>
      </c>
      <c r="H483" s="13" t="s">
        <v>52</v>
      </c>
      <c r="I483" t="s">
        <v>54</v>
      </c>
      <c r="J483">
        <v>1</v>
      </c>
      <c r="K483">
        <v>6.8</v>
      </c>
    </row>
    <row r="484" spans="1:14" x14ac:dyDescent="0.35">
      <c r="A484">
        <v>1</v>
      </c>
      <c r="B484" s="11" t="s">
        <v>25</v>
      </c>
      <c r="C484" t="s">
        <v>28</v>
      </c>
      <c r="D484" t="s">
        <v>79</v>
      </c>
      <c r="E484" s="11" t="s">
        <v>63</v>
      </c>
      <c r="F484" t="s">
        <v>69</v>
      </c>
      <c r="G484" t="s">
        <v>180</v>
      </c>
      <c r="H484" s="13" t="s">
        <v>52</v>
      </c>
      <c r="I484" t="s">
        <v>54</v>
      </c>
      <c r="J484">
        <v>1</v>
      </c>
      <c r="K484">
        <v>5.3</v>
      </c>
    </row>
    <row r="485" spans="1:14" x14ac:dyDescent="0.35">
      <c r="A485">
        <v>1</v>
      </c>
      <c r="B485" s="11" t="s">
        <v>25</v>
      </c>
      <c r="C485" t="s">
        <v>28</v>
      </c>
      <c r="D485" t="s">
        <v>76</v>
      </c>
      <c r="E485" s="11" t="s">
        <v>63</v>
      </c>
      <c r="F485" t="s">
        <v>69</v>
      </c>
      <c r="G485" t="s">
        <v>179</v>
      </c>
      <c r="H485" s="13" t="s">
        <v>58</v>
      </c>
      <c r="I485" t="s">
        <v>54</v>
      </c>
      <c r="J485">
        <v>1</v>
      </c>
      <c r="K485">
        <v>5.6</v>
      </c>
    </row>
    <row r="486" spans="1:14" x14ac:dyDescent="0.35">
      <c r="A486">
        <v>1</v>
      </c>
      <c r="B486" s="11" t="s">
        <v>25</v>
      </c>
      <c r="C486" t="s">
        <v>28</v>
      </c>
      <c r="D486" t="s">
        <v>82</v>
      </c>
      <c r="E486" s="11" t="s">
        <v>63</v>
      </c>
      <c r="F486" t="s">
        <v>69</v>
      </c>
      <c r="G486" t="s">
        <v>179</v>
      </c>
      <c r="H486" s="13" t="s">
        <v>58</v>
      </c>
      <c r="I486" t="s">
        <v>54</v>
      </c>
      <c r="J486">
        <v>1</v>
      </c>
      <c r="K486">
        <v>5.4</v>
      </c>
    </row>
    <row r="487" spans="1:14" x14ac:dyDescent="0.35">
      <c r="A487">
        <v>1</v>
      </c>
      <c r="B487" s="11" t="s">
        <v>25</v>
      </c>
      <c r="C487" t="s">
        <v>28</v>
      </c>
      <c r="D487" t="s">
        <v>83</v>
      </c>
      <c r="E487" s="11" t="s">
        <v>63</v>
      </c>
      <c r="F487" t="s">
        <v>69</v>
      </c>
      <c r="G487" t="s">
        <v>179</v>
      </c>
      <c r="H487" s="13" t="s">
        <v>58</v>
      </c>
      <c r="I487" t="s">
        <v>54</v>
      </c>
      <c r="J487">
        <v>1</v>
      </c>
      <c r="K487">
        <v>5.3</v>
      </c>
    </row>
    <row r="488" spans="1:14" x14ac:dyDescent="0.35">
      <c r="A488">
        <v>1</v>
      </c>
      <c r="B488" s="11" t="s">
        <v>25</v>
      </c>
      <c r="C488" t="s">
        <v>28</v>
      </c>
      <c r="D488" t="s">
        <v>84</v>
      </c>
      <c r="E488" s="11" t="s">
        <v>63</v>
      </c>
      <c r="F488" t="s">
        <v>69</v>
      </c>
      <c r="G488" t="s">
        <v>180</v>
      </c>
      <c r="H488" s="13" t="s">
        <v>52</v>
      </c>
      <c r="I488" t="s">
        <v>54</v>
      </c>
      <c r="J488">
        <v>1</v>
      </c>
      <c r="K488">
        <v>5</v>
      </c>
    </row>
    <row r="489" spans="1:14" x14ac:dyDescent="0.35">
      <c r="A489">
        <v>1</v>
      </c>
      <c r="B489" s="11" t="s">
        <v>25</v>
      </c>
      <c r="C489" t="s">
        <v>28</v>
      </c>
      <c r="D489" t="s">
        <v>85</v>
      </c>
      <c r="E489" s="11" t="s">
        <v>63</v>
      </c>
      <c r="F489" t="s">
        <v>69</v>
      </c>
      <c r="G489" t="s">
        <v>180</v>
      </c>
      <c r="H489" s="13" t="s">
        <v>52</v>
      </c>
      <c r="I489" t="s">
        <v>54</v>
      </c>
      <c r="J489">
        <v>1</v>
      </c>
      <c r="K489">
        <v>5.3</v>
      </c>
    </row>
    <row r="490" spans="1:14" x14ac:dyDescent="0.35">
      <c r="A490">
        <v>1</v>
      </c>
      <c r="B490" s="11" t="s">
        <v>25</v>
      </c>
      <c r="C490" t="s">
        <v>28</v>
      </c>
      <c r="D490" t="s">
        <v>16</v>
      </c>
      <c r="E490" s="11" t="s">
        <v>63</v>
      </c>
      <c r="F490" t="s">
        <v>17</v>
      </c>
      <c r="G490" t="s">
        <v>57</v>
      </c>
      <c r="H490" s="13" t="s">
        <v>55</v>
      </c>
      <c r="I490" t="s">
        <v>56</v>
      </c>
      <c r="J490">
        <v>1</v>
      </c>
      <c r="K490">
        <v>6.3</v>
      </c>
      <c r="L490">
        <v>5.3</v>
      </c>
      <c r="N490">
        <v>3</v>
      </c>
    </row>
    <row r="491" spans="1:14" x14ac:dyDescent="0.35">
      <c r="A491">
        <v>1</v>
      </c>
      <c r="B491" s="11" t="s">
        <v>25</v>
      </c>
      <c r="C491" t="s">
        <v>28</v>
      </c>
      <c r="D491" t="s">
        <v>16</v>
      </c>
      <c r="E491" s="11" t="s">
        <v>63</v>
      </c>
      <c r="F491" t="s">
        <v>21</v>
      </c>
      <c r="G491" t="s">
        <v>41</v>
      </c>
      <c r="H491" s="13" t="s">
        <v>43</v>
      </c>
      <c r="I491" t="s">
        <v>42</v>
      </c>
      <c r="J491">
        <v>1</v>
      </c>
      <c r="K491">
        <v>7.3</v>
      </c>
      <c r="L491">
        <v>5.6</v>
      </c>
      <c r="N491">
        <v>3</v>
      </c>
    </row>
    <row r="492" spans="1:14" x14ac:dyDescent="0.35">
      <c r="A492">
        <v>1</v>
      </c>
      <c r="B492" s="11" t="s">
        <v>25</v>
      </c>
      <c r="C492" t="s">
        <v>28</v>
      </c>
      <c r="D492" t="s">
        <v>16</v>
      </c>
      <c r="E492" s="11" t="s">
        <v>63</v>
      </c>
      <c r="F492" t="s">
        <v>73</v>
      </c>
      <c r="G492" t="s">
        <v>124</v>
      </c>
      <c r="H492" s="13" t="s">
        <v>183</v>
      </c>
      <c r="I492" t="s">
        <v>49</v>
      </c>
      <c r="J492">
        <v>1</v>
      </c>
      <c r="K492">
        <v>4.5999999999999996</v>
      </c>
      <c r="L492">
        <v>3.9</v>
      </c>
      <c r="N492">
        <v>1</v>
      </c>
    </row>
    <row r="493" spans="1:14" x14ac:dyDescent="0.35">
      <c r="A493">
        <v>1</v>
      </c>
      <c r="B493" s="11" t="s">
        <v>25</v>
      </c>
      <c r="C493" t="s">
        <v>28</v>
      </c>
      <c r="D493" t="s">
        <v>16</v>
      </c>
      <c r="E493" s="11" t="s">
        <v>63</v>
      </c>
      <c r="F493" t="s">
        <v>22</v>
      </c>
      <c r="G493" t="s">
        <v>65</v>
      </c>
      <c r="H493" s="13" t="s">
        <v>66</v>
      </c>
      <c r="I493" t="s">
        <v>67</v>
      </c>
      <c r="J493">
        <v>1</v>
      </c>
      <c r="K493" s="8">
        <v>4.3</v>
      </c>
      <c r="L493" s="8">
        <v>4.2</v>
      </c>
      <c r="M493" s="8"/>
    </row>
    <row r="494" spans="1:14" x14ac:dyDescent="0.35">
      <c r="A494">
        <v>1</v>
      </c>
      <c r="B494" s="11" t="s">
        <v>25</v>
      </c>
      <c r="C494" t="s">
        <v>28</v>
      </c>
      <c r="D494" t="s">
        <v>16</v>
      </c>
      <c r="E494" s="11" t="s">
        <v>63</v>
      </c>
      <c r="F494" t="s">
        <v>22</v>
      </c>
      <c r="G494" t="s">
        <v>65</v>
      </c>
      <c r="H494" s="13" t="s">
        <v>66</v>
      </c>
      <c r="I494" t="s">
        <v>67</v>
      </c>
      <c r="J494">
        <v>1</v>
      </c>
      <c r="K494" s="8">
        <v>4.7</v>
      </c>
      <c r="L494" s="8">
        <v>3.9</v>
      </c>
      <c r="M494" s="8"/>
    </row>
    <row r="495" spans="1:14" x14ac:dyDescent="0.35">
      <c r="A495">
        <v>1</v>
      </c>
      <c r="B495" s="11" t="s">
        <v>25</v>
      </c>
      <c r="C495" t="s">
        <v>28</v>
      </c>
      <c r="D495" t="s">
        <v>16</v>
      </c>
      <c r="E495" s="11" t="s">
        <v>63</v>
      </c>
      <c r="F495" t="s">
        <v>22</v>
      </c>
      <c r="G495" t="s">
        <v>65</v>
      </c>
      <c r="H495" s="13" t="s">
        <v>66</v>
      </c>
      <c r="I495" t="s">
        <v>67</v>
      </c>
      <c r="J495">
        <v>1</v>
      </c>
      <c r="K495" s="8">
        <v>5.3</v>
      </c>
      <c r="L495" s="8">
        <v>4.3</v>
      </c>
      <c r="M495" s="8"/>
    </row>
    <row r="496" spans="1:14" x14ac:dyDescent="0.35">
      <c r="A496">
        <v>1</v>
      </c>
      <c r="B496" s="11" t="s">
        <v>25</v>
      </c>
      <c r="C496" t="s">
        <v>28</v>
      </c>
      <c r="D496" t="s">
        <v>16</v>
      </c>
      <c r="E496" s="11" t="s">
        <v>63</v>
      </c>
      <c r="F496" t="s">
        <v>22</v>
      </c>
      <c r="G496" t="s">
        <v>65</v>
      </c>
      <c r="H496" s="13" t="s">
        <v>66</v>
      </c>
      <c r="I496" t="s">
        <v>67</v>
      </c>
      <c r="J496">
        <v>1</v>
      </c>
      <c r="K496" s="8">
        <v>5.0999999999999996</v>
      </c>
      <c r="L496" s="8">
        <v>4.2</v>
      </c>
      <c r="M496" s="8"/>
      <c r="N496" s="8">
        <v>8</v>
      </c>
    </row>
    <row r="497" spans="1:14" x14ac:dyDescent="0.35">
      <c r="A497">
        <v>1</v>
      </c>
      <c r="B497" s="11" t="s">
        <v>25</v>
      </c>
      <c r="C497" t="s">
        <v>28</v>
      </c>
      <c r="D497" t="s">
        <v>16</v>
      </c>
      <c r="E497" s="11" t="s">
        <v>63</v>
      </c>
      <c r="F497" t="s">
        <v>22</v>
      </c>
      <c r="G497" t="s">
        <v>65</v>
      </c>
      <c r="H497" s="13" t="s">
        <v>66</v>
      </c>
      <c r="I497" t="s">
        <v>67</v>
      </c>
      <c r="J497">
        <v>1</v>
      </c>
      <c r="K497" s="8">
        <v>5.3</v>
      </c>
      <c r="L497" s="8">
        <v>4.2</v>
      </c>
      <c r="M497" s="8"/>
    </row>
    <row r="498" spans="1:14" x14ac:dyDescent="0.35">
      <c r="A498">
        <v>1</v>
      </c>
      <c r="B498" s="11" t="s">
        <v>25</v>
      </c>
      <c r="C498" t="s">
        <v>28</v>
      </c>
      <c r="D498" t="s">
        <v>16</v>
      </c>
      <c r="E498" s="11" t="s">
        <v>63</v>
      </c>
      <c r="F498" t="s">
        <v>22</v>
      </c>
      <c r="G498" t="s">
        <v>65</v>
      </c>
      <c r="H498" s="13" t="s">
        <v>66</v>
      </c>
      <c r="I498" t="s">
        <v>67</v>
      </c>
      <c r="J498">
        <v>1</v>
      </c>
      <c r="K498" s="8">
        <v>5</v>
      </c>
      <c r="L498" s="8">
        <v>4.0999999999999996</v>
      </c>
      <c r="M498" s="8"/>
    </row>
    <row r="499" spans="1:14" x14ac:dyDescent="0.35">
      <c r="A499">
        <v>1</v>
      </c>
      <c r="B499" s="11" t="s">
        <v>25</v>
      </c>
      <c r="C499" t="s">
        <v>28</v>
      </c>
      <c r="D499" t="s">
        <v>16</v>
      </c>
      <c r="E499" s="11" t="s">
        <v>63</v>
      </c>
      <c r="F499" t="s">
        <v>22</v>
      </c>
      <c r="G499" t="s">
        <v>65</v>
      </c>
      <c r="H499" s="13" t="s">
        <v>66</v>
      </c>
      <c r="I499" t="s">
        <v>67</v>
      </c>
      <c r="J499">
        <v>1</v>
      </c>
      <c r="K499" s="8">
        <v>5</v>
      </c>
      <c r="L499" s="8">
        <v>4.2</v>
      </c>
      <c r="M499" s="8"/>
    </row>
    <row r="500" spans="1:14" x14ac:dyDescent="0.35">
      <c r="A500">
        <v>1</v>
      </c>
      <c r="B500" s="11" t="s">
        <v>25</v>
      </c>
      <c r="C500" t="s">
        <v>28</v>
      </c>
      <c r="D500" t="s">
        <v>16</v>
      </c>
      <c r="E500" s="11" t="s">
        <v>63</v>
      </c>
      <c r="F500" t="s">
        <v>73</v>
      </c>
      <c r="G500" t="s">
        <v>173</v>
      </c>
      <c r="H500" s="13" t="s">
        <v>172</v>
      </c>
      <c r="I500" t="s">
        <v>49</v>
      </c>
      <c r="J500">
        <v>1</v>
      </c>
      <c r="K500">
        <v>10.8</v>
      </c>
      <c r="L500">
        <v>9.3000000000000007</v>
      </c>
      <c r="N500">
        <v>20</v>
      </c>
    </row>
    <row r="501" spans="1:14" x14ac:dyDescent="0.35">
      <c r="A501">
        <v>1</v>
      </c>
      <c r="B501" s="11" t="s">
        <v>25</v>
      </c>
      <c r="C501" t="s">
        <v>28</v>
      </c>
      <c r="D501" t="s">
        <v>16</v>
      </c>
      <c r="E501" s="11" t="s">
        <v>63</v>
      </c>
      <c r="F501" t="s">
        <v>17</v>
      </c>
      <c r="G501" t="s">
        <v>57</v>
      </c>
      <c r="H501" s="13" t="s">
        <v>55</v>
      </c>
      <c r="I501" t="s">
        <v>56</v>
      </c>
      <c r="J501">
        <v>1</v>
      </c>
      <c r="K501">
        <v>15.5</v>
      </c>
      <c r="L501">
        <v>13</v>
      </c>
      <c r="N501">
        <v>49</v>
      </c>
    </row>
    <row r="502" spans="1:14" x14ac:dyDescent="0.35">
      <c r="A502">
        <v>1</v>
      </c>
      <c r="B502" s="11" t="s">
        <v>25</v>
      </c>
      <c r="C502" t="s">
        <v>28</v>
      </c>
      <c r="D502" t="s">
        <v>16</v>
      </c>
      <c r="E502" s="11" t="s">
        <v>63</v>
      </c>
      <c r="F502" t="s">
        <v>21</v>
      </c>
      <c r="G502" t="s">
        <v>41</v>
      </c>
      <c r="H502" s="13" t="s">
        <v>43</v>
      </c>
      <c r="I502" t="s">
        <v>42</v>
      </c>
      <c r="J502">
        <v>1</v>
      </c>
      <c r="K502">
        <v>14.7</v>
      </c>
      <c r="L502">
        <v>12.2</v>
      </c>
      <c r="N502">
        <v>36</v>
      </c>
    </row>
    <row r="503" spans="1:14" x14ac:dyDescent="0.35">
      <c r="A503">
        <v>4</v>
      </c>
      <c r="B503" s="11" t="s">
        <v>25</v>
      </c>
      <c r="C503" t="s">
        <v>28</v>
      </c>
      <c r="D503" t="s">
        <v>16</v>
      </c>
      <c r="E503" s="11" t="s">
        <v>63</v>
      </c>
      <c r="F503" t="s">
        <v>182</v>
      </c>
      <c r="G503" t="s">
        <v>20</v>
      </c>
      <c r="H503" s="13" t="s">
        <v>80</v>
      </c>
      <c r="I503" t="s">
        <v>40</v>
      </c>
      <c r="J503">
        <v>1</v>
      </c>
      <c r="K503">
        <v>4.5999999999999996</v>
      </c>
      <c r="N503">
        <v>52</v>
      </c>
    </row>
    <row r="504" spans="1:14" x14ac:dyDescent="0.35">
      <c r="A504">
        <v>4</v>
      </c>
      <c r="B504" s="11" t="s">
        <v>25</v>
      </c>
      <c r="C504" t="s">
        <v>28</v>
      </c>
      <c r="D504" t="s">
        <v>16</v>
      </c>
      <c r="E504" s="11" t="s">
        <v>63</v>
      </c>
      <c r="F504" t="s">
        <v>35</v>
      </c>
      <c r="G504" t="s">
        <v>169</v>
      </c>
      <c r="H504" s="13" t="s">
        <v>170</v>
      </c>
      <c r="I504" t="s">
        <v>171</v>
      </c>
      <c r="N504">
        <v>14</v>
      </c>
    </row>
    <row r="505" spans="1:14" x14ac:dyDescent="0.35">
      <c r="A505">
        <v>4</v>
      </c>
      <c r="B505" s="11" t="s">
        <v>25</v>
      </c>
      <c r="C505" t="s">
        <v>28</v>
      </c>
      <c r="D505" t="s">
        <v>16</v>
      </c>
      <c r="E505" s="11" t="s">
        <v>63</v>
      </c>
      <c r="F505" t="s">
        <v>34</v>
      </c>
      <c r="G505" t="s">
        <v>47</v>
      </c>
      <c r="H505" s="13" t="s">
        <v>38</v>
      </c>
      <c r="I505" t="s">
        <v>39</v>
      </c>
      <c r="J505">
        <v>1</v>
      </c>
      <c r="N505">
        <v>2</v>
      </c>
    </row>
    <row r="506" spans="1:14" x14ac:dyDescent="0.35">
      <c r="A506">
        <v>4</v>
      </c>
      <c r="B506" s="11" t="s">
        <v>25</v>
      </c>
      <c r="C506" t="s">
        <v>28</v>
      </c>
      <c r="D506" t="s">
        <v>16</v>
      </c>
      <c r="E506" s="11" t="s">
        <v>63</v>
      </c>
      <c r="F506" t="s">
        <v>34</v>
      </c>
      <c r="G506" t="s">
        <v>47</v>
      </c>
      <c r="H506" s="13" t="s">
        <v>38</v>
      </c>
      <c r="I506" t="s">
        <v>39</v>
      </c>
      <c r="J506">
        <v>1</v>
      </c>
      <c r="N506">
        <v>1</v>
      </c>
    </row>
    <row r="507" spans="1:14" x14ac:dyDescent="0.35">
      <c r="A507">
        <v>4</v>
      </c>
      <c r="B507" s="11" t="s">
        <v>25</v>
      </c>
      <c r="C507" t="s">
        <v>28</v>
      </c>
      <c r="D507" t="s">
        <v>16</v>
      </c>
      <c r="E507" s="11" t="s">
        <v>63</v>
      </c>
      <c r="F507" t="s">
        <v>34</v>
      </c>
      <c r="G507" t="s">
        <v>47</v>
      </c>
      <c r="H507" s="13" t="s">
        <v>38</v>
      </c>
      <c r="I507" t="s">
        <v>39</v>
      </c>
      <c r="J507">
        <v>1</v>
      </c>
      <c r="N507">
        <v>1</v>
      </c>
    </row>
    <row r="508" spans="1:14" x14ac:dyDescent="0.35">
      <c r="A508">
        <v>4</v>
      </c>
      <c r="B508" s="11" t="s">
        <v>25</v>
      </c>
      <c r="C508" t="s">
        <v>28</v>
      </c>
      <c r="D508" t="s">
        <v>16</v>
      </c>
      <c r="E508" s="11" t="s">
        <v>63</v>
      </c>
      <c r="F508" t="s">
        <v>17</v>
      </c>
      <c r="G508" t="s">
        <v>57</v>
      </c>
      <c r="H508" s="13" t="s">
        <v>55</v>
      </c>
      <c r="I508" t="s">
        <v>56</v>
      </c>
      <c r="J508">
        <v>1</v>
      </c>
      <c r="K508">
        <v>5.7</v>
      </c>
      <c r="L508">
        <v>4.2</v>
      </c>
      <c r="N508">
        <v>0.5</v>
      </c>
    </row>
    <row r="509" spans="1:14" x14ac:dyDescent="0.35">
      <c r="A509">
        <v>4</v>
      </c>
      <c r="B509" s="11" t="s">
        <v>25</v>
      </c>
      <c r="C509" t="s">
        <v>28</v>
      </c>
      <c r="D509" t="s">
        <v>16</v>
      </c>
      <c r="E509" s="11" t="s">
        <v>63</v>
      </c>
      <c r="F509" t="s">
        <v>35</v>
      </c>
      <c r="G509" t="s">
        <v>169</v>
      </c>
      <c r="H509" s="13" t="s">
        <v>170</v>
      </c>
      <c r="I509" t="s">
        <v>171</v>
      </c>
      <c r="N509">
        <v>5</v>
      </c>
    </row>
    <row r="510" spans="1:14" x14ac:dyDescent="0.35">
      <c r="A510">
        <v>4</v>
      </c>
      <c r="B510" s="11" t="s">
        <v>25</v>
      </c>
      <c r="C510" t="s">
        <v>28</v>
      </c>
      <c r="D510" t="s">
        <v>16</v>
      </c>
      <c r="E510" s="11" t="s">
        <v>63</v>
      </c>
      <c r="F510" t="s">
        <v>34</v>
      </c>
      <c r="G510" t="s">
        <v>47</v>
      </c>
      <c r="H510" s="13" t="s">
        <v>38</v>
      </c>
      <c r="I510" t="s">
        <v>39</v>
      </c>
      <c r="J510">
        <v>1</v>
      </c>
      <c r="N510">
        <v>2</v>
      </c>
    </row>
    <row r="511" spans="1:14" x14ac:dyDescent="0.35">
      <c r="A511">
        <v>5</v>
      </c>
      <c r="B511" s="11" t="s">
        <v>25</v>
      </c>
      <c r="C511" t="s">
        <v>28</v>
      </c>
      <c r="D511" t="s">
        <v>70</v>
      </c>
      <c r="E511" s="11" t="s">
        <v>63</v>
      </c>
      <c r="F511" t="s">
        <v>69</v>
      </c>
      <c r="G511" t="s">
        <v>180</v>
      </c>
      <c r="H511" s="13" t="s">
        <v>52</v>
      </c>
      <c r="I511" t="s">
        <v>54</v>
      </c>
      <c r="J511">
        <v>1</v>
      </c>
      <c r="K511">
        <v>5.5</v>
      </c>
    </row>
    <row r="512" spans="1:14" x14ac:dyDescent="0.35">
      <c r="A512">
        <v>6</v>
      </c>
      <c r="B512" s="11" t="s">
        <v>25</v>
      </c>
      <c r="C512" t="s">
        <v>28</v>
      </c>
      <c r="D512" t="s">
        <v>79</v>
      </c>
      <c r="E512" s="11" t="s">
        <v>63</v>
      </c>
      <c r="F512" t="s">
        <v>69</v>
      </c>
      <c r="G512" t="s">
        <v>180</v>
      </c>
      <c r="H512" s="13" t="s">
        <v>52</v>
      </c>
      <c r="I512" t="s">
        <v>54</v>
      </c>
      <c r="J512">
        <v>1</v>
      </c>
      <c r="K512">
        <v>5.3</v>
      </c>
    </row>
    <row r="513" spans="1:14" x14ac:dyDescent="0.35">
      <c r="A513">
        <v>7</v>
      </c>
      <c r="B513" s="11" t="s">
        <v>25</v>
      </c>
      <c r="C513" t="s">
        <v>28</v>
      </c>
      <c r="D513" t="s">
        <v>76</v>
      </c>
      <c r="E513" s="11" t="s">
        <v>63</v>
      </c>
      <c r="F513" t="s">
        <v>69</v>
      </c>
      <c r="G513" t="s">
        <v>180</v>
      </c>
      <c r="H513" s="13" t="s">
        <v>52</v>
      </c>
      <c r="I513" t="s">
        <v>54</v>
      </c>
      <c r="J513">
        <v>1</v>
      </c>
      <c r="K513">
        <v>5.4</v>
      </c>
    </row>
    <row r="514" spans="1:14" x14ac:dyDescent="0.35">
      <c r="A514">
        <v>4</v>
      </c>
      <c r="B514" s="11" t="s">
        <v>68</v>
      </c>
      <c r="C514" t="s">
        <v>28</v>
      </c>
      <c r="D514" t="s">
        <v>70</v>
      </c>
      <c r="E514" s="11" t="s">
        <v>50</v>
      </c>
      <c r="F514" t="s">
        <v>35</v>
      </c>
      <c r="G514" t="s">
        <v>169</v>
      </c>
      <c r="H514" s="13" t="s">
        <v>170</v>
      </c>
      <c r="I514" t="s">
        <v>171</v>
      </c>
      <c r="N514">
        <v>663</v>
      </c>
    </row>
    <row r="515" spans="1:14" x14ac:dyDescent="0.35">
      <c r="A515">
        <v>4</v>
      </c>
      <c r="B515" s="11" t="s">
        <v>68</v>
      </c>
      <c r="C515" t="s">
        <v>28</v>
      </c>
      <c r="D515" t="s">
        <v>70</v>
      </c>
      <c r="E515" s="11" t="s">
        <v>50</v>
      </c>
      <c r="F515" t="s">
        <v>34</v>
      </c>
      <c r="G515" t="s">
        <v>47</v>
      </c>
      <c r="H515" s="13" t="s">
        <v>38</v>
      </c>
      <c r="I515" t="s">
        <v>39</v>
      </c>
      <c r="J515">
        <v>1</v>
      </c>
      <c r="N515">
        <v>10</v>
      </c>
    </row>
    <row r="516" spans="1:14" x14ac:dyDescent="0.35">
      <c r="A516">
        <v>4</v>
      </c>
      <c r="B516" s="11" t="s">
        <v>68</v>
      </c>
      <c r="C516" t="s">
        <v>28</v>
      </c>
      <c r="D516" t="s">
        <v>70</v>
      </c>
      <c r="E516" s="11" t="s">
        <v>50</v>
      </c>
      <c r="F516" t="s">
        <v>34</v>
      </c>
      <c r="G516" t="s">
        <v>47</v>
      </c>
      <c r="H516" s="13" t="s">
        <v>38</v>
      </c>
      <c r="I516" t="s">
        <v>39</v>
      </c>
      <c r="J516">
        <v>1</v>
      </c>
      <c r="N516">
        <v>5</v>
      </c>
    </row>
    <row r="517" spans="1:14" x14ac:dyDescent="0.35">
      <c r="A517">
        <v>4</v>
      </c>
      <c r="B517" s="11" t="s">
        <v>68</v>
      </c>
      <c r="C517" t="s">
        <v>28</v>
      </c>
      <c r="D517" t="s">
        <v>70</v>
      </c>
      <c r="E517" s="11" t="s">
        <v>50</v>
      </c>
      <c r="F517" t="s">
        <v>34</v>
      </c>
      <c r="G517" t="s">
        <v>47</v>
      </c>
      <c r="H517" s="13" t="s">
        <v>38</v>
      </c>
      <c r="I517" t="s">
        <v>39</v>
      </c>
      <c r="J517">
        <v>1</v>
      </c>
      <c r="N517">
        <v>3</v>
      </c>
    </row>
    <row r="518" spans="1:14" x14ac:dyDescent="0.35">
      <c r="A518">
        <v>4</v>
      </c>
      <c r="B518" s="11" t="s">
        <v>68</v>
      </c>
      <c r="C518" t="s">
        <v>28</v>
      </c>
      <c r="D518" t="s">
        <v>70</v>
      </c>
      <c r="E518" s="11" t="s">
        <v>50</v>
      </c>
      <c r="F518" t="s">
        <v>73</v>
      </c>
      <c r="G518" t="s">
        <v>124</v>
      </c>
      <c r="H518" s="13" t="s">
        <v>183</v>
      </c>
      <c r="I518" t="s">
        <v>49</v>
      </c>
      <c r="J518">
        <v>1</v>
      </c>
      <c r="K518">
        <v>12.1</v>
      </c>
      <c r="L518">
        <v>10</v>
      </c>
      <c r="M518">
        <v>4</v>
      </c>
      <c r="N518">
        <v>32</v>
      </c>
    </row>
    <row r="519" spans="1:14" x14ac:dyDescent="0.35">
      <c r="A519">
        <v>4</v>
      </c>
      <c r="B519" s="11" t="s">
        <v>68</v>
      </c>
      <c r="C519" t="s">
        <v>28</v>
      </c>
      <c r="D519" t="s">
        <v>70</v>
      </c>
      <c r="E519" s="11" t="s">
        <v>50</v>
      </c>
      <c r="F519" t="s">
        <v>73</v>
      </c>
      <c r="G519" t="s">
        <v>124</v>
      </c>
      <c r="H519" s="13" t="s">
        <v>183</v>
      </c>
      <c r="I519" t="s">
        <v>49</v>
      </c>
      <c r="J519">
        <v>1</v>
      </c>
      <c r="K519">
        <v>9.3000000000000007</v>
      </c>
      <c r="L519">
        <v>7.3</v>
      </c>
      <c r="M519">
        <v>2.9</v>
      </c>
      <c r="N519">
        <v>13</v>
      </c>
    </row>
    <row r="520" spans="1:14" x14ac:dyDescent="0.35">
      <c r="A520">
        <v>4</v>
      </c>
      <c r="B520" s="11" t="s">
        <v>68</v>
      </c>
      <c r="C520" t="s">
        <v>28</v>
      </c>
      <c r="D520" t="s">
        <v>70</v>
      </c>
      <c r="E520" s="11" t="s">
        <v>50</v>
      </c>
      <c r="F520" t="s">
        <v>73</v>
      </c>
      <c r="G520" t="s">
        <v>124</v>
      </c>
      <c r="H520" s="13" t="s">
        <v>183</v>
      </c>
      <c r="I520" t="s">
        <v>49</v>
      </c>
      <c r="J520">
        <v>1</v>
      </c>
      <c r="K520">
        <v>7.5</v>
      </c>
      <c r="L520">
        <v>6</v>
      </c>
      <c r="M520">
        <v>2.2000000000000002</v>
      </c>
      <c r="N520">
        <v>7</v>
      </c>
    </row>
    <row r="521" spans="1:14" x14ac:dyDescent="0.35">
      <c r="A521">
        <v>4</v>
      </c>
      <c r="B521" s="11" t="s">
        <v>68</v>
      </c>
      <c r="C521" t="s">
        <v>28</v>
      </c>
      <c r="D521" t="s">
        <v>70</v>
      </c>
      <c r="E521" s="11" t="s">
        <v>50</v>
      </c>
      <c r="F521" t="s">
        <v>17</v>
      </c>
      <c r="G521" t="s">
        <v>57</v>
      </c>
      <c r="H521" s="13" t="s">
        <v>55</v>
      </c>
      <c r="I521" t="s">
        <v>56</v>
      </c>
      <c r="J521">
        <v>1</v>
      </c>
      <c r="K521">
        <v>21</v>
      </c>
      <c r="L521">
        <v>17.399999999999999</v>
      </c>
      <c r="M521">
        <v>3.5</v>
      </c>
      <c r="N521">
        <v>77</v>
      </c>
    </row>
    <row r="522" spans="1:14" x14ac:dyDescent="0.35">
      <c r="A522">
        <v>4</v>
      </c>
      <c r="B522" s="11" t="s">
        <v>68</v>
      </c>
      <c r="C522" t="s">
        <v>28</v>
      </c>
      <c r="D522" t="s">
        <v>70</v>
      </c>
      <c r="E522" s="11" t="s">
        <v>50</v>
      </c>
      <c r="F522" t="s">
        <v>17</v>
      </c>
      <c r="G522" t="s">
        <v>57</v>
      </c>
      <c r="H522" s="13" t="s">
        <v>55</v>
      </c>
      <c r="I522" t="s">
        <v>56</v>
      </c>
      <c r="J522">
        <v>1</v>
      </c>
      <c r="K522">
        <v>19</v>
      </c>
      <c r="L522">
        <v>16.2</v>
      </c>
      <c r="M522">
        <v>3</v>
      </c>
      <c r="N522">
        <v>64</v>
      </c>
    </row>
    <row r="523" spans="1:14" x14ac:dyDescent="0.35">
      <c r="A523">
        <v>4</v>
      </c>
      <c r="B523" s="11" t="s">
        <v>68</v>
      </c>
      <c r="C523" t="s">
        <v>28</v>
      </c>
      <c r="D523" t="s">
        <v>70</v>
      </c>
      <c r="E523" s="11" t="s">
        <v>50</v>
      </c>
      <c r="F523" t="s">
        <v>17</v>
      </c>
      <c r="G523" t="s">
        <v>57</v>
      </c>
      <c r="H523" s="13" t="s">
        <v>55</v>
      </c>
      <c r="I523" t="s">
        <v>56</v>
      </c>
      <c r="J523">
        <v>1</v>
      </c>
      <c r="K523">
        <v>17.2</v>
      </c>
      <c r="L523">
        <v>14.1</v>
      </c>
      <c r="M523">
        <v>2.6</v>
      </c>
      <c r="N523">
        <v>53</v>
      </c>
    </row>
    <row r="524" spans="1:14" x14ac:dyDescent="0.35">
      <c r="A524">
        <v>4</v>
      </c>
      <c r="B524" s="11" t="s">
        <v>68</v>
      </c>
      <c r="C524" t="s">
        <v>28</v>
      </c>
      <c r="D524" t="s">
        <v>70</v>
      </c>
      <c r="E524" s="11" t="s">
        <v>50</v>
      </c>
      <c r="F524" t="s">
        <v>17</v>
      </c>
      <c r="G524" t="s">
        <v>57</v>
      </c>
      <c r="H524" s="13" t="s">
        <v>55</v>
      </c>
      <c r="I524" t="s">
        <v>56</v>
      </c>
      <c r="J524">
        <v>1</v>
      </c>
      <c r="K524">
        <v>7.5</v>
      </c>
      <c r="L524">
        <v>6.1</v>
      </c>
    </row>
    <row r="525" spans="1:14" x14ac:dyDescent="0.35">
      <c r="A525">
        <v>4</v>
      </c>
      <c r="B525" s="11" t="s">
        <v>68</v>
      </c>
      <c r="C525" t="s">
        <v>28</v>
      </c>
      <c r="D525" t="s">
        <v>70</v>
      </c>
      <c r="E525" s="11" t="s">
        <v>50</v>
      </c>
      <c r="F525" t="s">
        <v>17</v>
      </c>
      <c r="G525" t="s">
        <v>57</v>
      </c>
      <c r="H525" s="13" t="s">
        <v>55</v>
      </c>
      <c r="I525" t="s">
        <v>56</v>
      </c>
      <c r="J525">
        <v>1</v>
      </c>
      <c r="K525">
        <v>8.3000000000000007</v>
      </c>
      <c r="L525">
        <v>6</v>
      </c>
    </row>
    <row r="526" spans="1:14" x14ac:dyDescent="0.35">
      <c r="A526">
        <v>4</v>
      </c>
      <c r="B526" s="11" t="s">
        <v>68</v>
      </c>
      <c r="C526" t="s">
        <v>28</v>
      </c>
      <c r="D526" t="s">
        <v>70</v>
      </c>
      <c r="E526" s="11" t="s">
        <v>50</v>
      </c>
      <c r="F526" t="s">
        <v>17</v>
      </c>
      <c r="G526" t="s">
        <v>57</v>
      </c>
      <c r="H526" s="13" t="s">
        <v>55</v>
      </c>
      <c r="I526" t="s">
        <v>56</v>
      </c>
      <c r="J526">
        <v>1</v>
      </c>
      <c r="K526">
        <v>7.5</v>
      </c>
      <c r="L526">
        <v>5.8</v>
      </c>
    </row>
    <row r="527" spans="1:14" x14ac:dyDescent="0.35">
      <c r="A527">
        <v>4</v>
      </c>
      <c r="B527" s="11" t="s">
        <v>68</v>
      </c>
      <c r="C527" t="s">
        <v>28</v>
      </c>
      <c r="D527" t="s">
        <v>70</v>
      </c>
      <c r="E527" s="11" t="s">
        <v>50</v>
      </c>
      <c r="F527" t="s">
        <v>17</v>
      </c>
      <c r="G527" t="s">
        <v>57</v>
      </c>
      <c r="H527" s="13" t="s">
        <v>55</v>
      </c>
      <c r="I527" t="s">
        <v>56</v>
      </c>
      <c r="J527">
        <v>1</v>
      </c>
      <c r="K527">
        <v>7.6</v>
      </c>
      <c r="L527">
        <v>5.5</v>
      </c>
    </row>
    <row r="528" spans="1:14" x14ac:dyDescent="0.35">
      <c r="A528">
        <v>4</v>
      </c>
      <c r="B528" s="11" t="s">
        <v>68</v>
      </c>
      <c r="C528" t="s">
        <v>28</v>
      </c>
      <c r="D528" t="s">
        <v>70</v>
      </c>
      <c r="E528" s="11" t="s">
        <v>50</v>
      </c>
      <c r="F528" t="s">
        <v>17</v>
      </c>
      <c r="G528" t="s">
        <v>57</v>
      </c>
      <c r="H528" s="13" t="s">
        <v>55</v>
      </c>
      <c r="I528" t="s">
        <v>56</v>
      </c>
      <c r="J528">
        <v>1</v>
      </c>
      <c r="K528">
        <v>8.5</v>
      </c>
      <c r="L528">
        <v>6.3</v>
      </c>
    </row>
    <row r="529" spans="1:14" x14ac:dyDescent="0.35">
      <c r="A529">
        <v>4</v>
      </c>
      <c r="B529" s="11" t="s">
        <v>68</v>
      </c>
      <c r="C529" t="s">
        <v>28</v>
      </c>
      <c r="D529" t="s">
        <v>70</v>
      </c>
      <c r="E529" s="11" t="s">
        <v>50</v>
      </c>
      <c r="F529" t="s">
        <v>17</v>
      </c>
      <c r="G529" t="s">
        <v>57</v>
      </c>
      <c r="H529" s="13" t="s">
        <v>55</v>
      </c>
      <c r="I529" t="s">
        <v>56</v>
      </c>
      <c r="J529">
        <v>1</v>
      </c>
      <c r="K529">
        <v>7.2</v>
      </c>
      <c r="L529">
        <v>5.5</v>
      </c>
    </row>
    <row r="530" spans="1:14" x14ac:dyDescent="0.35">
      <c r="A530">
        <v>4</v>
      </c>
      <c r="B530" s="11" t="s">
        <v>68</v>
      </c>
      <c r="C530" t="s">
        <v>28</v>
      </c>
      <c r="D530" t="s">
        <v>70</v>
      </c>
      <c r="E530" s="11" t="s">
        <v>50</v>
      </c>
      <c r="F530" t="s">
        <v>17</v>
      </c>
      <c r="G530" t="s">
        <v>57</v>
      </c>
      <c r="H530" s="13" t="s">
        <v>55</v>
      </c>
      <c r="I530" t="s">
        <v>56</v>
      </c>
      <c r="J530">
        <v>1</v>
      </c>
      <c r="K530">
        <v>6.7</v>
      </c>
      <c r="L530">
        <v>5.5</v>
      </c>
    </row>
    <row r="531" spans="1:14" x14ac:dyDescent="0.35">
      <c r="A531">
        <v>4</v>
      </c>
      <c r="B531" s="11" t="s">
        <v>68</v>
      </c>
      <c r="C531" t="s">
        <v>28</v>
      </c>
      <c r="D531" t="s">
        <v>70</v>
      </c>
      <c r="E531" s="11" t="s">
        <v>50</v>
      </c>
      <c r="F531" t="s">
        <v>17</v>
      </c>
      <c r="G531" t="s">
        <v>57</v>
      </c>
      <c r="H531" s="13" t="s">
        <v>55</v>
      </c>
      <c r="I531" t="s">
        <v>56</v>
      </c>
      <c r="J531">
        <v>1</v>
      </c>
      <c r="K531">
        <v>6.7</v>
      </c>
      <c r="L531">
        <v>5.2</v>
      </c>
    </row>
    <row r="532" spans="1:14" x14ac:dyDescent="0.35">
      <c r="A532">
        <v>4</v>
      </c>
      <c r="B532" s="11" t="s">
        <v>68</v>
      </c>
      <c r="C532" t="s">
        <v>28</v>
      </c>
      <c r="D532" t="s">
        <v>70</v>
      </c>
      <c r="E532" s="11" t="s">
        <v>50</v>
      </c>
      <c r="F532" t="s">
        <v>17</v>
      </c>
      <c r="G532" t="s">
        <v>57</v>
      </c>
      <c r="H532" s="13" t="s">
        <v>55</v>
      </c>
      <c r="I532" t="s">
        <v>56</v>
      </c>
      <c r="J532">
        <v>1</v>
      </c>
      <c r="K532">
        <v>5.5</v>
      </c>
      <c r="L532">
        <v>4.3</v>
      </c>
    </row>
    <row r="533" spans="1:14" x14ac:dyDescent="0.35">
      <c r="A533">
        <v>4</v>
      </c>
      <c r="B533" s="11" t="s">
        <v>68</v>
      </c>
      <c r="C533" t="s">
        <v>28</v>
      </c>
      <c r="D533" t="s">
        <v>70</v>
      </c>
      <c r="E533" s="11" t="s">
        <v>50</v>
      </c>
      <c r="F533" t="s">
        <v>17</v>
      </c>
      <c r="G533" t="s">
        <v>57</v>
      </c>
      <c r="H533" s="13" t="s">
        <v>55</v>
      </c>
      <c r="I533" t="s">
        <v>56</v>
      </c>
      <c r="J533">
        <v>1</v>
      </c>
      <c r="K533">
        <v>6.5</v>
      </c>
      <c r="L533">
        <v>4.3</v>
      </c>
    </row>
    <row r="534" spans="1:14" x14ac:dyDescent="0.35">
      <c r="A534">
        <v>4</v>
      </c>
      <c r="B534" s="11" t="s">
        <v>68</v>
      </c>
      <c r="C534" t="s">
        <v>28</v>
      </c>
      <c r="D534" t="s">
        <v>70</v>
      </c>
      <c r="E534" s="11" t="s">
        <v>50</v>
      </c>
      <c r="F534" t="s">
        <v>17</v>
      </c>
      <c r="G534" t="s">
        <v>57</v>
      </c>
      <c r="H534" s="13" t="s">
        <v>55</v>
      </c>
      <c r="I534" t="s">
        <v>56</v>
      </c>
      <c r="J534">
        <v>1</v>
      </c>
      <c r="K534">
        <v>5.3</v>
      </c>
      <c r="L534">
        <v>4</v>
      </c>
    </row>
    <row r="535" spans="1:14" x14ac:dyDescent="0.35">
      <c r="A535">
        <v>4</v>
      </c>
      <c r="B535" s="11" t="s">
        <v>68</v>
      </c>
      <c r="C535" t="s">
        <v>28</v>
      </c>
      <c r="D535" t="s">
        <v>70</v>
      </c>
      <c r="E535" s="11" t="s">
        <v>50</v>
      </c>
      <c r="F535" t="s">
        <v>17</v>
      </c>
      <c r="G535" t="s">
        <v>57</v>
      </c>
      <c r="H535" s="13" t="s">
        <v>55</v>
      </c>
      <c r="I535" t="s">
        <v>56</v>
      </c>
      <c r="J535">
        <v>1</v>
      </c>
      <c r="K535">
        <v>5.6</v>
      </c>
      <c r="L535">
        <v>4.2</v>
      </c>
    </row>
    <row r="536" spans="1:14" x14ac:dyDescent="0.35">
      <c r="A536">
        <v>4</v>
      </c>
      <c r="B536" s="11" t="s">
        <v>68</v>
      </c>
      <c r="C536" t="s">
        <v>28</v>
      </c>
      <c r="D536" t="s">
        <v>70</v>
      </c>
      <c r="E536" s="11" t="s">
        <v>50</v>
      </c>
      <c r="F536" t="s">
        <v>17</v>
      </c>
      <c r="G536" t="s">
        <v>57</v>
      </c>
      <c r="H536" s="13" t="s">
        <v>55</v>
      </c>
      <c r="I536" t="s">
        <v>56</v>
      </c>
      <c r="J536">
        <v>1</v>
      </c>
      <c r="K536">
        <v>5.6</v>
      </c>
      <c r="L536">
        <v>4.4000000000000004</v>
      </c>
    </row>
    <row r="537" spans="1:14" x14ac:dyDescent="0.35">
      <c r="A537">
        <v>4</v>
      </c>
      <c r="B537" s="11" t="s">
        <v>68</v>
      </c>
      <c r="C537" t="s">
        <v>28</v>
      </c>
      <c r="D537" t="s">
        <v>70</v>
      </c>
      <c r="E537" s="11" t="s">
        <v>50</v>
      </c>
      <c r="F537" t="s">
        <v>17</v>
      </c>
      <c r="G537" t="s">
        <v>57</v>
      </c>
      <c r="H537" s="13" t="s">
        <v>55</v>
      </c>
      <c r="I537" t="s">
        <v>56</v>
      </c>
      <c r="J537">
        <v>1</v>
      </c>
      <c r="K537">
        <v>4.5999999999999996</v>
      </c>
      <c r="L537">
        <v>4.2</v>
      </c>
    </row>
    <row r="538" spans="1:14" x14ac:dyDescent="0.35">
      <c r="A538">
        <v>4</v>
      </c>
      <c r="B538" s="11" t="s">
        <v>68</v>
      </c>
      <c r="C538" t="s">
        <v>28</v>
      </c>
      <c r="D538" t="s">
        <v>70</v>
      </c>
      <c r="E538" s="11" t="s">
        <v>50</v>
      </c>
      <c r="F538" t="s">
        <v>17</v>
      </c>
      <c r="G538" t="s">
        <v>57</v>
      </c>
      <c r="H538" s="13" t="s">
        <v>55</v>
      </c>
      <c r="I538" t="s">
        <v>56</v>
      </c>
      <c r="J538">
        <v>1</v>
      </c>
      <c r="K538">
        <v>4.9000000000000004</v>
      </c>
      <c r="L538">
        <v>3.7</v>
      </c>
    </row>
    <row r="539" spans="1:14" x14ac:dyDescent="0.35">
      <c r="A539">
        <v>4</v>
      </c>
      <c r="B539" s="11" t="s">
        <v>68</v>
      </c>
      <c r="C539" t="s">
        <v>28</v>
      </c>
      <c r="D539" t="s">
        <v>70</v>
      </c>
      <c r="E539" s="11" t="s">
        <v>50</v>
      </c>
      <c r="F539" t="s">
        <v>17</v>
      </c>
      <c r="G539" t="s">
        <v>57</v>
      </c>
      <c r="H539" s="13" t="s">
        <v>55</v>
      </c>
      <c r="I539" t="s">
        <v>56</v>
      </c>
      <c r="J539">
        <v>1</v>
      </c>
      <c r="K539">
        <v>7.4</v>
      </c>
      <c r="L539">
        <v>5</v>
      </c>
    </row>
    <row r="540" spans="1:14" x14ac:dyDescent="0.35">
      <c r="A540">
        <v>4</v>
      </c>
      <c r="B540" s="11" t="s">
        <v>68</v>
      </c>
      <c r="C540" t="s">
        <v>28</v>
      </c>
      <c r="D540" t="s">
        <v>70</v>
      </c>
      <c r="E540" s="11" t="s">
        <v>50</v>
      </c>
      <c r="F540" t="s">
        <v>17</v>
      </c>
      <c r="G540" t="s">
        <v>57</v>
      </c>
      <c r="H540" s="13" t="s">
        <v>55</v>
      </c>
      <c r="I540" t="s">
        <v>56</v>
      </c>
      <c r="J540">
        <v>1</v>
      </c>
      <c r="K540">
        <v>9.4</v>
      </c>
      <c r="L540">
        <v>7</v>
      </c>
    </row>
    <row r="541" spans="1:14" x14ac:dyDescent="0.35">
      <c r="A541">
        <v>4</v>
      </c>
      <c r="B541" s="11" t="s">
        <v>68</v>
      </c>
      <c r="C541" t="s">
        <v>28</v>
      </c>
      <c r="D541" t="s">
        <v>70</v>
      </c>
      <c r="E541" s="11" t="s">
        <v>50</v>
      </c>
      <c r="F541" t="s">
        <v>17</v>
      </c>
      <c r="G541" t="s">
        <v>57</v>
      </c>
      <c r="H541" s="13" t="s">
        <v>55</v>
      </c>
      <c r="I541" t="s">
        <v>56</v>
      </c>
      <c r="J541">
        <v>1</v>
      </c>
      <c r="K541">
        <v>7</v>
      </c>
      <c r="L541">
        <v>5.5</v>
      </c>
    </row>
    <row r="542" spans="1:14" x14ac:dyDescent="0.35">
      <c r="A542">
        <v>4</v>
      </c>
      <c r="B542" s="11" t="s">
        <v>68</v>
      </c>
      <c r="C542" t="s">
        <v>28</v>
      </c>
      <c r="D542" t="s">
        <v>70</v>
      </c>
      <c r="E542" s="11" t="s">
        <v>50</v>
      </c>
      <c r="F542" t="s">
        <v>17</v>
      </c>
      <c r="G542" t="s">
        <v>57</v>
      </c>
      <c r="H542" s="13" t="s">
        <v>55</v>
      </c>
      <c r="I542" t="s">
        <v>56</v>
      </c>
      <c r="J542">
        <v>1</v>
      </c>
      <c r="K542">
        <v>7.2</v>
      </c>
      <c r="L542">
        <v>5.4</v>
      </c>
    </row>
    <row r="543" spans="1:14" x14ac:dyDescent="0.35">
      <c r="A543">
        <v>4</v>
      </c>
      <c r="B543" s="11" t="s">
        <v>68</v>
      </c>
      <c r="C543" t="s">
        <v>28</v>
      </c>
      <c r="D543" t="s">
        <v>70</v>
      </c>
      <c r="E543" s="11" t="s">
        <v>50</v>
      </c>
      <c r="F543" t="s">
        <v>17</v>
      </c>
      <c r="G543" t="s">
        <v>57</v>
      </c>
      <c r="H543" s="13" t="s">
        <v>55</v>
      </c>
      <c r="I543" t="s">
        <v>56</v>
      </c>
      <c r="J543">
        <v>1</v>
      </c>
      <c r="K543">
        <v>6</v>
      </c>
      <c r="L543">
        <v>4.8</v>
      </c>
    </row>
    <row r="544" spans="1:14" x14ac:dyDescent="0.35">
      <c r="A544">
        <v>4</v>
      </c>
      <c r="B544" s="11" t="s">
        <v>68</v>
      </c>
      <c r="C544" t="s">
        <v>28</v>
      </c>
      <c r="D544" t="s">
        <v>70</v>
      </c>
      <c r="E544" s="11" t="s">
        <v>50</v>
      </c>
      <c r="F544" t="s">
        <v>17</v>
      </c>
      <c r="G544" t="s">
        <v>57</v>
      </c>
      <c r="H544" s="13" t="s">
        <v>55</v>
      </c>
      <c r="I544" t="s">
        <v>56</v>
      </c>
      <c r="J544">
        <v>1</v>
      </c>
      <c r="K544">
        <v>7.6</v>
      </c>
      <c r="L544">
        <v>6.3</v>
      </c>
      <c r="M544">
        <v>1</v>
      </c>
      <c r="N544">
        <v>6</v>
      </c>
    </row>
    <row r="545" spans="1:14" x14ac:dyDescent="0.35">
      <c r="A545">
        <v>4</v>
      </c>
      <c r="B545" s="11" t="s">
        <v>68</v>
      </c>
      <c r="C545" t="s">
        <v>28</v>
      </c>
      <c r="D545" t="s">
        <v>70</v>
      </c>
      <c r="E545" s="11" t="s">
        <v>50</v>
      </c>
      <c r="F545" t="s">
        <v>17</v>
      </c>
      <c r="G545" t="s">
        <v>57</v>
      </c>
      <c r="H545" s="13" t="s">
        <v>55</v>
      </c>
      <c r="I545" t="s">
        <v>56</v>
      </c>
      <c r="J545">
        <v>1</v>
      </c>
      <c r="K545">
        <v>5.2</v>
      </c>
      <c r="L545">
        <v>4.5</v>
      </c>
      <c r="M545">
        <v>1</v>
      </c>
      <c r="N545">
        <v>2</v>
      </c>
    </row>
    <row r="546" spans="1:14" x14ac:dyDescent="0.35">
      <c r="A546">
        <v>4</v>
      </c>
      <c r="B546" s="11" t="s">
        <v>68</v>
      </c>
      <c r="C546" t="s">
        <v>28</v>
      </c>
      <c r="D546" t="s">
        <v>70</v>
      </c>
      <c r="E546" s="11" t="s">
        <v>50</v>
      </c>
      <c r="F546" t="s">
        <v>17</v>
      </c>
      <c r="G546" t="s">
        <v>57</v>
      </c>
      <c r="H546" s="13" t="s">
        <v>55</v>
      </c>
      <c r="I546" t="s">
        <v>56</v>
      </c>
      <c r="J546">
        <v>1</v>
      </c>
      <c r="K546">
        <v>4.2</v>
      </c>
      <c r="L546">
        <v>3.7</v>
      </c>
      <c r="M546">
        <v>0.3</v>
      </c>
      <c r="N546">
        <v>1</v>
      </c>
    </row>
    <row r="547" spans="1:14" x14ac:dyDescent="0.35">
      <c r="A547">
        <v>4</v>
      </c>
      <c r="B547" s="11" t="s">
        <v>68</v>
      </c>
      <c r="C547" t="s">
        <v>28</v>
      </c>
      <c r="D547" t="s">
        <v>70</v>
      </c>
      <c r="E547" s="11" t="s">
        <v>50</v>
      </c>
      <c r="F547" t="s">
        <v>69</v>
      </c>
      <c r="G547" t="s">
        <v>179</v>
      </c>
      <c r="H547" s="13" t="s">
        <v>58</v>
      </c>
      <c r="I547" t="s">
        <v>54</v>
      </c>
      <c r="J547">
        <v>1</v>
      </c>
      <c r="K547">
        <v>7.4</v>
      </c>
    </row>
    <row r="548" spans="1:14" x14ac:dyDescent="0.35">
      <c r="A548">
        <v>3</v>
      </c>
      <c r="B548" s="11" t="s">
        <v>68</v>
      </c>
      <c r="C548" t="s">
        <v>27</v>
      </c>
      <c r="D548" t="s">
        <v>70</v>
      </c>
      <c r="E548" s="11" t="s">
        <v>50</v>
      </c>
      <c r="F548" t="s">
        <v>35</v>
      </c>
      <c r="G548" t="s">
        <v>169</v>
      </c>
      <c r="H548" s="13" t="s">
        <v>170</v>
      </c>
      <c r="I548" t="s">
        <v>171</v>
      </c>
      <c r="N548">
        <v>508</v>
      </c>
    </row>
    <row r="549" spans="1:14" x14ac:dyDescent="0.35">
      <c r="A549">
        <v>3</v>
      </c>
      <c r="B549" s="11" t="s">
        <v>68</v>
      </c>
      <c r="C549" t="s">
        <v>27</v>
      </c>
      <c r="D549" t="s">
        <v>70</v>
      </c>
      <c r="E549" s="11" t="s">
        <v>50</v>
      </c>
      <c r="F549" t="s">
        <v>73</v>
      </c>
      <c r="G549" t="s">
        <v>124</v>
      </c>
      <c r="H549" s="13" t="s">
        <v>183</v>
      </c>
      <c r="I549" t="s">
        <v>49</v>
      </c>
      <c r="J549">
        <v>1</v>
      </c>
      <c r="K549">
        <v>15</v>
      </c>
      <c r="L549">
        <v>12.2</v>
      </c>
      <c r="M549">
        <v>5</v>
      </c>
      <c r="N549">
        <v>57</v>
      </c>
    </row>
    <row r="550" spans="1:14" x14ac:dyDescent="0.35">
      <c r="A550">
        <v>3</v>
      </c>
      <c r="B550" s="11" t="s">
        <v>68</v>
      </c>
      <c r="C550" t="s">
        <v>27</v>
      </c>
      <c r="D550" t="s">
        <v>70</v>
      </c>
      <c r="E550" s="11" t="s">
        <v>50</v>
      </c>
      <c r="F550" t="s">
        <v>73</v>
      </c>
      <c r="G550" t="s">
        <v>124</v>
      </c>
      <c r="H550" s="13" t="s">
        <v>183</v>
      </c>
      <c r="I550" t="s">
        <v>49</v>
      </c>
      <c r="J550">
        <v>1</v>
      </c>
      <c r="K550">
        <v>11.1</v>
      </c>
      <c r="L550">
        <v>9</v>
      </c>
      <c r="M550">
        <v>3.2</v>
      </c>
      <c r="N550">
        <v>23</v>
      </c>
    </row>
    <row r="551" spans="1:14" x14ac:dyDescent="0.35">
      <c r="A551">
        <v>3</v>
      </c>
      <c r="B551" s="11" t="s">
        <v>68</v>
      </c>
      <c r="C551" t="s">
        <v>27</v>
      </c>
      <c r="D551" t="s">
        <v>70</v>
      </c>
      <c r="E551" s="11" t="s">
        <v>50</v>
      </c>
      <c r="F551" t="s">
        <v>73</v>
      </c>
      <c r="G551" t="s">
        <v>124</v>
      </c>
      <c r="H551" s="13" t="s">
        <v>183</v>
      </c>
      <c r="I551" t="s">
        <v>49</v>
      </c>
      <c r="J551">
        <v>1</v>
      </c>
      <c r="K551">
        <v>10.5</v>
      </c>
      <c r="L551">
        <v>8.3000000000000007</v>
      </c>
      <c r="M551">
        <v>3.4</v>
      </c>
      <c r="N551">
        <v>23</v>
      </c>
    </row>
    <row r="552" spans="1:14" x14ac:dyDescent="0.35">
      <c r="A552">
        <v>3</v>
      </c>
      <c r="B552" s="11" t="s">
        <v>68</v>
      </c>
      <c r="C552" t="s">
        <v>27</v>
      </c>
      <c r="D552" t="s">
        <v>70</v>
      </c>
      <c r="E552" s="11" t="s">
        <v>50</v>
      </c>
      <c r="F552" t="s">
        <v>73</v>
      </c>
      <c r="G552" t="s">
        <v>124</v>
      </c>
      <c r="H552" s="13" t="s">
        <v>183</v>
      </c>
      <c r="I552" t="s">
        <v>49</v>
      </c>
      <c r="J552">
        <v>1</v>
      </c>
      <c r="K552">
        <v>9</v>
      </c>
      <c r="L552">
        <v>7.1</v>
      </c>
      <c r="M552">
        <v>3</v>
      </c>
      <c r="N552">
        <v>14</v>
      </c>
    </row>
    <row r="553" spans="1:14" x14ac:dyDescent="0.35">
      <c r="A553">
        <v>3</v>
      </c>
      <c r="B553" s="11" t="s">
        <v>68</v>
      </c>
      <c r="C553" t="s">
        <v>27</v>
      </c>
      <c r="D553" t="s">
        <v>70</v>
      </c>
      <c r="E553" s="11" t="s">
        <v>50</v>
      </c>
      <c r="F553" t="s">
        <v>73</v>
      </c>
      <c r="G553" t="s">
        <v>124</v>
      </c>
      <c r="H553" s="13" t="s">
        <v>183</v>
      </c>
      <c r="I553" t="s">
        <v>49</v>
      </c>
      <c r="J553">
        <v>1</v>
      </c>
      <c r="K553">
        <v>8.1999999999999993</v>
      </c>
      <c r="L553">
        <v>6.4</v>
      </c>
      <c r="M553">
        <v>2.2999999999999998</v>
      </c>
      <c r="N553">
        <v>9</v>
      </c>
    </row>
    <row r="554" spans="1:14" x14ac:dyDescent="0.35">
      <c r="A554">
        <v>3</v>
      </c>
      <c r="B554" s="11" t="s">
        <v>68</v>
      </c>
      <c r="C554" t="s">
        <v>27</v>
      </c>
      <c r="D554" t="s">
        <v>70</v>
      </c>
      <c r="E554" s="11" t="s">
        <v>50</v>
      </c>
      <c r="F554" t="s">
        <v>73</v>
      </c>
      <c r="G554" t="s">
        <v>124</v>
      </c>
      <c r="H554" s="13" t="s">
        <v>183</v>
      </c>
      <c r="I554" t="s">
        <v>49</v>
      </c>
      <c r="J554">
        <v>1</v>
      </c>
      <c r="K554">
        <v>8.5</v>
      </c>
      <c r="L554">
        <v>6.9</v>
      </c>
      <c r="M554">
        <v>3</v>
      </c>
      <c r="N554">
        <v>12</v>
      </c>
    </row>
    <row r="555" spans="1:14" x14ac:dyDescent="0.35">
      <c r="A555">
        <v>3</v>
      </c>
      <c r="B555" s="11" t="s">
        <v>68</v>
      </c>
      <c r="C555" t="s">
        <v>27</v>
      </c>
      <c r="D555" t="s">
        <v>70</v>
      </c>
      <c r="E555" s="11" t="s">
        <v>50</v>
      </c>
      <c r="F555" t="s">
        <v>73</v>
      </c>
      <c r="G555" t="s">
        <v>124</v>
      </c>
      <c r="H555" s="13" t="s">
        <v>183</v>
      </c>
      <c r="I555" t="s">
        <v>49</v>
      </c>
      <c r="J555">
        <v>1</v>
      </c>
      <c r="K555">
        <v>6.4</v>
      </c>
      <c r="L555">
        <v>5.6</v>
      </c>
      <c r="M555">
        <v>2.1</v>
      </c>
      <c r="N555">
        <v>9</v>
      </c>
    </row>
    <row r="556" spans="1:14" x14ac:dyDescent="0.35">
      <c r="A556">
        <v>3</v>
      </c>
      <c r="B556" s="11" t="s">
        <v>68</v>
      </c>
      <c r="C556" t="s">
        <v>27</v>
      </c>
      <c r="D556" t="s">
        <v>70</v>
      </c>
      <c r="E556" s="11" t="s">
        <v>50</v>
      </c>
      <c r="F556" t="s">
        <v>17</v>
      </c>
      <c r="G556" t="s">
        <v>57</v>
      </c>
      <c r="H556" s="13" t="s">
        <v>55</v>
      </c>
      <c r="I556" t="s">
        <v>56</v>
      </c>
      <c r="J556">
        <v>1</v>
      </c>
      <c r="K556">
        <v>8.3000000000000007</v>
      </c>
      <c r="L556">
        <v>6.7</v>
      </c>
      <c r="M556">
        <v>1.2</v>
      </c>
      <c r="N556">
        <v>5</v>
      </c>
    </row>
    <row r="557" spans="1:14" x14ac:dyDescent="0.35">
      <c r="A557">
        <v>3</v>
      </c>
      <c r="B557" s="11" t="s">
        <v>68</v>
      </c>
      <c r="C557" t="s">
        <v>27</v>
      </c>
      <c r="D557" t="s">
        <v>70</v>
      </c>
      <c r="E557" s="11" t="s">
        <v>50</v>
      </c>
      <c r="F557" t="s">
        <v>17</v>
      </c>
      <c r="G557" t="s">
        <v>57</v>
      </c>
      <c r="H557" s="13" t="s">
        <v>55</v>
      </c>
      <c r="I557" t="s">
        <v>56</v>
      </c>
      <c r="J557">
        <v>1</v>
      </c>
      <c r="K557">
        <v>8.5</v>
      </c>
      <c r="L557">
        <v>7.3</v>
      </c>
      <c r="M557">
        <v>2</v>
      </c>
      <c r="N557">
        <v>10</v>
      </c>
    </row>
    <row r="558" spans="1:14" x14ac:dyDescent="0.35">
      <c r="A558">
        <v>3</v>
      </c>
      <c r="B558" s="11" t="s">
        <v>68</v>
      </c>
      <c r="C558" t="s">
        <v>27</v>
      </c>
      <c r="D558" t="s">
        <v>70</v>
      </c>
      <c r="E558" s="11" t="s">
        <v>50</v>
      </c>
      <c r="F558" t="s">
        <v>17</v>
      </c>
      <c r="G558" t="s">
        <v>57</v>
      </c>
      <c r="H558" s="13" t="s">
        <v>55</v>
      </c>
      <c r="I558" t="s">
        <v>56</v>
      </c>
      <c r="J558">
        <v>1</v>
      </c>
      <c r="K558">
        <v>7.2</v>
      </c>
      <c r="L558">
        <v>5.3</v>
      </c>
      <c r="M558">
        <v>1.2</v>
      </c>
      <c r="N558">
        <v>4</v>
      </c>
    </row>
    <row r="559" spans="1:14" x14ac:dyDescent="0.35">
      <c r="A559">
        <v>3</v>
      </c>
      <c r="B559" s="11" t="s">
        <v>68</v>
      </c>
      <c r="C559" t="s">
        <v>27</v>
      </c>
      <c r="D559" t="s">
        <v>70</v>
      </c>
      <c r="E559" s="11" t="s">
        <v>50</v>
      </c>
      <c r="F559" t="s">
        <v>17</v>
      </c>
      <c r="G559" t="s">
        <v>57</v>
      </c>
      <c r="H559" s="13" t="s">
        <v>55</v>
      </c>
      <c r="I559" t="s">
        <v>56</v>
      </c>
      <c r="J559">
        <v>1</v>
      </c>
      <c r="K559">
        <v>7.5</v>
      </c>
      <c r="L559">
        <v>5.5</v>
      </c>
      <c r="M559">
        <v>1.2</v>
      </c>
      <c r="N559">
        <v>4</v>
      </c>
    </row>
    <row r="560" spans="1:14" x14ac:dyDescent="0.35">
      <c r="A560">
        <v>3</v>
      </c>
      <c r="B560" s="11" t="s">
        <v>68</v>
      </c>
      <c r="C560" t="s">
        <v>27</v>
      </c>
      <c r="D560" t="s">
        <v>70</v>
      </c>
      <c r="E560" s="11" t="s">
        <v>50</v>
      </c>
      <c r="F560" t="s">
        <v>17</v>
      </c>
      <c r="G560" t="s">
        <v>57</v>
      </c>
      <c r="H560" s="13" t="s">
        <v>55</v>
      </c>
      <c r="I560" t="s">
        <v>56</v>
      </c>
      <c r="J560">
        <v>1</v>
      </c>
      <c r="K560" s="8">
        <v>5.6</v>
      </c>
      <c r="L560" s="8">
        <v>4.5</v>
      </c>
    </row>
    <row r="561" spans="1:14" x14ac:dyDescent="0.35">
      <c r="A561">
        <v>3</v>
      </c>
      <c r="B561" s="11" t="s">
        <v>68</v>
      </c>
      <c r="C561" t="s">
        <v>27</v>
      </c>
      <c r="D561" t="s">
        <v>70</v>
      </c>
      <c r="E561" s="11" t="s">
        <v>50</v>
      </c>
      <c r="F561" t="s">
        <v>17</v>
      </c>
      <c r="G561" t="s">
        <v>57</v>
      </c>
      <c r="H561" s="13" t="s">
        <v>55</v>
      </c>
      <c r="I561" t="s">
        <v>56</v>
      </c>
      <c r="J561">
        <v>1</v>
      </c>
      <c r="K561" s="8">
        <v>7</v>
      </c>
      <c r="L561" s="8">
        <v>5.5</v>
      </c>
    </row>
    <row r="562" spans="1:14" x14ac:dyDescent="0.35">
      <c r="A562">
        <v>3</v>
      </c>
      <c r="B562" s="11" t="s">
        <v>68</v>
      </c>
      <c r="C562" t="s">
        <v>27</v>
      </c>
      <c r="D562" t="s">
        <v>70</v>
      </c>
      <c r="E562" s="11" t="s">
        <v>50</v>
      </c>
      <c r="F562" t="s">
        <v>17</v>
      </c>
      <c r="G562" t="s">
        <v>57</v>
      </c>
      <c r="H562" s="13" t="s">
        <v>55</v>
      </c>
      <c r="I562" t="s">
        <v>56</v>
      </c>
      <c r="J562">
        <v>1</v>
      </c>
      <c r="K562" s="8">
        <v>5.6</v>
      </c>
      <c r="L562" s="8">
        <v>4.5</v>
      </c>
    </row>
    <row r="563" spans="1:14" x14ac:dyDescent="0.35">
      <c r="A563">
        <v>3</v>
      </c>
      <c r="B563" s="11" t="s">
        <v>68</v>
      </c>
      <c r="C563" t="s">
        <v>27</v>
      </c>
      <c r="D563" t="s">
        <v>70</v>
      </c>
      <c r="E563" s="11" t="s">
        <v>50</v>
      </c>
      <c r="F563" t="s">
        <v>17</v>
      </c>
      <c r="G563" t="s">
        <v>57</v>
      </c>
      <c r="H563" s="13" t="s">
        <v>55</v>
      </c>
      <c r="I563" t="s">
        <v>56</v>
      </c>
      <c r="J563">
        <v>1</v>
      </c>
      <c r="K563" s="8">
        <v>6</v>
      </c>
      <c r="L563" s="8">
        <v>4.5</v>
      </c>
    </row>
    <row r="564" spans="1:14" x14ac:dyDescent="0.35">
      <c r="A564">
        <v>3</v>
      </c>
      <c r="B564" s="11" t="s">
        <v>68</v>
      </c>
      <c r="C564" t="s">
        <v>27</v>
      </c>
      <c r="D564" t="s">
        <v>70</v>
      </c>
      <c r="E564" s="11" t="s">
        <v>50</v>
      </c>
      <c r="F564" t="s">
        <v>17</v>
      </c>
      <c r="G564" t="s">
        <v>57</v>
      </c>
      <c r="H564" s="13" t="s">
        <v>55</v>
      </c>
      <c r="I564" t="s">
        <v>56</v>
      </c>
      <c r="J564">
        <v>1</v>
      </c>
      <c r="K564" s="8">
        <v>5.6</v>
      </c>
      <c r="L564" s="8">
        <v>4.5999999999999996</v>
      </c>
    </row>
    <row r="565" spans="1:14" x14ac:dyDescent="0.35">
      <c r="A565">
        <v>3</v>
      </c>
      <c r="B565" s="11" t="s">
        <v>68</v>
      </c>
      <c r="C565" t="s">
        <v>27</v>
      </c>
      <c r="D565" t="s">
        <v>70</v>
      </c>
      <c r="E565" s="11" t="s">
        <v>50</v>
      </c>
      <c r="F565" t="s">
        <v>17</v>
      </c>
      <c r="G565" t="s">
        <v>57</v>
      </c>
      <c r="H565" s="13" t="s">
        <v>55</v>
      </c>
      <c r="I565" t="s">
        <v>56</v>
      </c>
      <c r="J565">
        <v>1</v>
      </c>
      <c r="K565" s="8">
        <v>5.5</v>
      </c>
      <c r="L565" s="8">
        <v>4.5999999999999996</v>
      </c>
    </row>
    <row r="566" spans="1:14" x14ac:dyDescent="0.35">
      <c r="A566">
        <v>3</v>
      </c>
      <c r="B566" s="11" t="s">
        <v>68</v>
      </c>
      <c r="C566" t="s">
        <v>27</v>
      </c>
      <c r="D566" t="s">
        <v>70</v>
      </c>
      <c r="E566" s="11" t="s">
        <v>50</v>
      </c>
      <c r="F566" t="s">
        <v>17</v>
      </c>
      <c r="G566" t="s">
        <v>57</v>
      </c>
      <c r="H566" s="13" t="s">
        <v>55</v>
      </c>
      <c r="I566" t="s">
        <v>56</v>
      </c>
      <c r="J566">
        <v>1</v>
      </c>
      <c r="K566" s="8">
        <v>6.2</v>
      </c>
      <c r="L566" s="8">
        <v>4.7</v>
      </c>
    </row>
    <row r="567" spans="1:14" x14ac:dyDescent="0.35">
      <c r="A567">
        <v>3</v>
      </c>
      <c r="B567" s="11" t="s">
        <v>68</v>
      </c>
      <c r="C567" t="s">
        <v>27</v>
      </c>
      <c r="D567" t="s">
        <v>70</v>
      </c>
      <c r="E567" s="11" t="s">
        <v>50</v>
      </c>
      <c r="F567" t="s">
        <v>17</v>
      </c>
      <c r="G567" t="s">
        <v>57</v>
      </c>
      <c r="H567" s="13" t="s">
        <v>55</v>
      </c>
      <c r="I567" t="s">
        <v>56</v>
      </c>
      <c r="J567">
        <v>1</v>
      </c>
      <c r="K567" s="8">
        <v>5.8</v>
      </c>
      <c r="L567" s="8">
        <v>4.5</v>
      </c>
    </row>
    <row r="568" spans="1:14" x14ac:dyDescent="0.35">
      <c r="A568">
        <v>3</v>
      </c>
      <c r="B568" s="11" t="s">
        <v>68</v>
      </c>
      <c r="C568" t="s">
        <v>27</v>
      </c>
      <c r="D568" t="s">
        <v>70</v>
      </c>
      <c r="E568" s="11" t="s">
        <v>50</v>
      </c>
      <c r="F568" t="s">
        <v>17</v>
      </c>
      <c r="G568" t="s">
        <v>57</v>
      </c>
      <c r="H568" s="13" t="s">
        <v>55</v>
      </c>
      <c r="I568" t="s">
        <v>56</v>
      </c>
      <c r="J568">
        <v>1</v>
      </c>
      <c r="K568" s="8">
        <v>5.5</v>
      </c>
      <c r="L568" s="8">
        <v>4.3</v>
      </c>
      <c r="M568" s="8"/>
      <c r="N568" s="8">
        <v>30</v>
      </c>
    </row>
    <row r="569" spans="1:14" x14ac:dyDescent="0.35">
      <c r="A569">
        <v>3</v>
      </c>
      <c r="B569" s="11" t="s">
        <v>68</v>
      </c>
      <c r="C569" t="s">
        <v>27</v>
      </c>
      <c r="D569" t="s">
        <v>70</v>
      </c>
      <c r="E569" s="11" t="s">
        <v>50</v>
      </c>
      <c r="F569" t="s">
        <v>17</v>
      </c>
      <c r="G569" t="s">
        <v>57</v>
      </c>
      <c r="H569" s="13" t="s">
        <v>55</v>
      </c>
      <c r="I569" t="s">
        <v>56</v>
      </c>
      <c r="J569">
        <v>1</v>
      </c>
      <c r="K569" s="8">
        <v>5.6</v>
      </c>
      <c r="L569" s="8">
        <v>4.5</v>
      </c>
    </row>
    <row r="570" spans="1:14" x14ac:dyDescent="0.35">
      <c r="A570">
        <v>3</v>
      </c>
      <c r="B570" s="11" t="s">
        <v>68</v>
      </c>
      <c r="C570" t="s">
        <v>27</v>
      </c>
      <c r="D570" t="s">
        <v>70</v>
      </c>
      <c r="E570" s="11" t="s">
        <v>50</v>
      </c>
      <c r="F570" t="s">
        <v>17</v>
      </c>
      <c r="G570" t="s">
        <v>57</v>
      </c>
      <c r="H570" s="13" t="s">
        <v>55</v>
      </c>
      <c r="I570" t="s">
        <v>56</v>
      </c>
      <c r="J570">
        <v>1</v>
      </c>
      <c r="K570" s="8">
        <v>6</v>
      </c>
      <c r="L570" s="8">
        <v>4.5</v>
      </c>
    </row>
    <row r="571" spans="1:14" x14ac:dyDescent="0.35">
      <c r="A571">
        <v>3</v>
      </c>
      <c r="B571" s="11" t="s">
        <v>68</v>
      </c>
      <c r="C571" t="s">
        <v>27</v>
      </c>
      <c r="D571" t="s">
        <v>70</v>
      </c>
      <c r="E571" s="11" t="s">
        <v>50</v>
      </c>
      <c r="F571" t="s">
        <v>17</v>
      </c>
      <c r="G571" t="s">
        <v>57</v>
      </c>
      <c r="H571" s="13" t="s">
        <v>55</v>
      </c>
      <c r="I571" t="s">
        <v>56</v>
      </c>
      <c r="J571">
        <v>1</v>
      </c>
      <c r="K571" s="8">
        <v>5</v>
      </c>
      <c r="L571" s="8">
        <v>4.4000000000000004</v>
      </c>
    </row>
    <row r="572" spans="1:14" x14ac:dyDescent="0.35">
      <c r="A572">
        <v>3</v>
      </c>
      <c r="B572" s="11" t="s">
        <v>68</v>
      </c>
      <c r="C572" t="s">
        <v>27</v>
      </c>
      <c r="D572" t="s">
        <v>70</v>
      </c>
      <c r="E572" s="11" t="s">
        <v>50</v>
      </c>
      <c r="F572" t="s">
        <v>17</v>
      </c>
      <c r="G572" t="s">
        <v>57</v>
      </c>
      <c r="H572" s="13" t="s">
        <v>55</v>
      </c>
      <c r="I572" t="s">
        <v>56</v>
      </c>
      <c r="J572">
        <v>1</v>
      </c>
      <c r="K572" s="8">
        <v>5.2</v>
      </c>
      <c r="L572" s="8">
        <v>4</v>
      </c>
    </row>
    <row r="573" spans="1:14" x14ac:dyDescent="0.35">
      <c r="A573">
        <v>3</v>
      </c>
      <c r="B573" s="11" t="s">
        <v>68</v>
      </c>
      <c r="C573" t="s">
        <v>27</v>
      </c>
      <c r="D573" t="s">
        <v>70</v>
      </c>
      <c r="E573" s="11" t="s">
        <v>50</v>
      </c>
      <c r="F573" t="s">
        <v>17</v>
      </c>
      <c r="G573" t="s">
        <v>57</v>
      </c>
      <c r="H573" s="13" t="s">
        <v>55</v>
      </c>
      <c r="I573" t="s">
        <v>56</v>
      </c>
      <c r="J573">
        <v>1</v>
      </c>
      <c r="K573" s="8">
        <v>5</v>
      </c>
      <c r="L573" s="8">
        <v>4</v>
      </c>
    </row>
    <row r="574" spans="1:14" x14ac:dyDescent="0.35">
      <c r="A574">
        <v>3</v>
      </c>
      <c r="B574" s="11" t="s">
        <v>68</v>
      </c>
      <c r="C574" t="s">
        <v>27</v>
      </c>
      <c r="D574" t="s">
        <v>70</v>
      </c>
      <c r="E574" s="11" t="s">
        <v>50</v>
      </c>
      <c r="F574" t="s">
        <v>17</v>
      </c>
      <c r="G574" t="s">
        <v>57</v>
      </c>
      <c r="H574" s="13" t="s">
        <v>55</v>
      </c>
      <c r="I574" t="s">
        <v>56</v>
      </c>
      <c r="J574">
        <v>1</v>
      </c>
      <c r="K574" s="8">
        <v>4.5999999999999996</v>
      </c>
      <c r="L574" s="8">
        <v>3.5</v>
      </c>
    </row>
    <row r="575" spans="1:14" x14ac:dyDescent="0.35">
      <c r="A575">
        <v>3</v>
      </c>
      <c r="B575" s="11" t="s">
        <v>68</v>
      </c>
      <c r="C575" t="s">
        <v>27</v>
      </c>
      <c r="D575" t="s">
        <v>70</v>
      </c>
      <c r="E575" s="11" t="s">
        <v>50</v>
      </c>
      <c r="F575" t="s">
        <v>17</v>
      </c>
      <c r="G575" t="s">
        <v>57</v>
      </c>
      <c r="H575" s="13" t="s">
        <v>55</v>
      </c>
      <c r="I575" t="s">
        <v>56</v>
      </c>
      <c r="J575">
        <v>1</v>
      </c>
      <c r="K575" s="8">
        <v>4.2</v>
      </c>
      <c r="L575" s="8">
        <v>3.9</v>
      </c>
    </row>
    <row r="576" spans="1:14" x14ac:dyDescent="0.35">
      <c r="A576">
        <v>3</v>
      </c>
      <c r="B576" s="11" t="s">
        <v>68</v>
      </c>
      <c r="C576" t="s">
        <v>27</v>
      </c>
      <c r="D576" t="s">
        <v>70</v>
      </c>
      <c r="E576" s="11" t="s">
        <v>50</v>
      </c>
      <c r="F576" t="s">
        <v>17</v>
      </c>
      <c r="G576" t="s">
        <v>57</v>
      </c>
      <c r="H576" s="13" t="s">
        <v>55</v>
      </c>
      <c r="I576" t="s">
        <v>56</v>
      </c>
      <c r="J576">
        <v>1</v>
      </c>
      <c r="K576" s="8">
        <v>5</v>
      </c>
      <c r="L576" s="8">
        <v>4.3</v>
      </c>
    </row>
    <row r="577" spans="1:14" x14ac:dyDescent="0.35">
      <c r="A577">
        <v>3</v>
      </c>
      <c r="B577" s="11" t="s">
        <v>68</v>
      </c>
      <c r="C577" t="s">
        <v>27</v>
      </c>
      <c r="D577" t="s">
        <v>70</v>
      </c>
      <c r="E577" s="11" t="s">
        <v>50</v>
      </c>
      <c r="F577" t="s">
        <v>17</v>
      </c>
      <c r="G577" t="s">
        <v>57</v>
      </c>
      <c r="H577" s="13" t="s">
        <v>55</v>
      </c>
      <c r="I577" t="s">
        <v>56</v>
      </c>
      <c r="J577">
        <v>1</v>
      </c>
      <c r="K577" s="8">
        <v>5.6</v>
      </c>
      <c r="L577" s="8">
        <v>4.3</v>
      </c>
    </row>
    <row r="578" spans="1:14" x14ac:dyDescent="0.35">
      <c r="A578">
        <v>3</v>
      </c>
      <c r="B578" s="11" t="s">
        <v>68</v>
      </c>
      <c r="C578" t="s">
        <v>27</v>
      </c>
      <c r="D578" t="s">
        <v>70</v>
      </c>
      <c r="E578" s="11" t="s">
        <v>50</v>
      </c>
      <c r="F578" t="s">
        <v>17</v>
      </c>
      <c r="G578" t="s">
        <v>57</v>
      </c>
      <c r="H578" s="13" t="s">
        <v>55</v>
      </c>
      <c r="I578" t="s">
        <v>56</v>
      </c>
      <c r="J578">
        <v>1</v>
      </c>
      <c r="K578" s="8">
        <v>4.8</v>
      </c>
      <c r="L578" s="8">
        <v>3.7</v>
      </c>
    </row>
    <row r="579" spans="1:14" x14ac:dyDescent="0.35">
      <c r="A579">
        <v>3</v>
      </c>
      <c r="B579" s="11" t="s">
        <v>68</v>
      </c>
      <c r="C579" t="s">
        <v>27</v>
      </c>
      <c r="D579" t="s">
        <v>70</v>
      </c>
      <c r="E579" s="11" t="s">
        <v>50</v>
      </c>
      <c r="F579" t="s">
        <v>17</v>
      </c>
      <c r="G579" t="s">
        <v>57</v>
      </c>
      <c r="H579" s="13" t="s">
        <v>55</v>
      </c>
      <c r="I579" t="s">
        <v>56</v>
      </c>
      <c r="J579">
        <v>1</v>
      </c>
      <c r="K579" s="8">
        <v>4.7</v>
      </c>
      <c r="L579" s="8">
        <v>3.7</v>
      </c>
    </row>
    <row r="580" spans="1:14" x14ac:dyDescent="0.35">
      <c r="A580">
        <v>1</v>
      </c>
      <c r="B580" s="11" t="s">
        <v>68</v>
      </c>
      <c r="C580" t="s">
        <v>28</v>
      </c>
      <c r="D580" t="s">
        <v>70</v>
      </c>
      <c r="E580" s="11" t="s">
        <v>50</v>
      </c>
      <c r="F580" t="s">
        <v>35</v>
      </c>
      <c r="G580" t="s">
        <v>169</v>
      </c>
      <c r="H580" s="13" t="s">
        <v>170</v>
      </c>
      <c r="I580" t="s">
        <v>171</v>
      </c>
      <c r="N580">
        <v>386</v>
      </c>
    </row>
    <row r="581" spans="1:14" x14ac:dyDescent="0.35">
      <c r="A581">
        <v>1</v>
      </c>
      <c r="B581" s="11" t="s">
        <v>68</v>
      </c>
      <c r="C581" t="s">
        <v>28</v>
      </c>
      <c r="D581" t="s">
        <v>70</v>
      </c>
      <c r="E581" s="11" t="s">
        <v>50</v>
      </c>
      <c r="F581" t="s">
        <v>73</v>
      </c>
      <c r="G581" t="s">
        <v>124</v>
      </c>
      <c r="H581" s="13" t="s">
        <v>183</v>
      </c>
      <c r="I581" t="s">
        <v>49</v>
      </c>
      <c r="J581">
        <v>1</v>
      </c>
      <c r="K581">
        <v>7.5</v>
      </c>
      <c r="L581">
        <v>5.5</v>
      </c>
      <c r="M581">
        <v>2.2000000000000002</v>
      </c>
      <c r="N581">
        <v>2</v>
      </c>
    </row>
    <row r="582" spans="1:14" x14ac:dyDescent="0.35">
      <c r="A582">
        <v>1</v>
      </c>
      <c r="B582" s="11" t="s">
        <v>68</v>
      </c>
      <c r="C582" t="s">
        <v>28</v>
      </c>
      <c r="D582" t="s">
        <v>70</v>
      </c>
      <c r="E582" s="11" t="s">
        <v>50</v>
      </c>
      <c r="F582" t="s">
        <v>17</v>
      </c>
      <c r="G582" t="s">
        <v>57</v>
      </c>
      <c r="H582" s="13" t="s">
        <v>55</v>
      </c>
      <c r="I582" t="s">
        <v>56</v>
      </c>
      <c r="J582">
        <v>1</v>
      </c>
      <c r="K582" s="8">
        <v>5.5</v>
      </c>
      <c r="L582" s="8">
        <v>4</v>
      </c>
    </row>
    <row r="583" spans="1:14" x14ac:dyDescent="0.35">
      <c r="A583">
        <v>1</v>
      </c>
      <c r="B583" s="11" t="s">
        <v>68</v>
      </c>
      <c r="C583" t="s">
        <v>28</v>
      </c>
      <c r="D583" t="s">
        <v>70</v>
      </c>
      <c r="E583" s="11" t="s">
        <v>50</v>
      </c>
      <c r="F583" t="s">
        <v>17</v>
      </c>
      <c r="G583" t="s">
        <v>57</v>
      </c>
      <c r="H583" s="13" t="s">
        <v>55</v>
      </c>
      <c r="I583" t="s">
        <v>56</v>
      </c>
      <c r="J583">
        <v>1</v>
      </c>
      <c r="K583" s="8">
        <v>5.2</v>
      </c>
      <c r="L583" s="8">
        <v>4.5</v>
      </c>
    </row>
    <row r="584" spans="1:14" x14ac:dyDescent="0.35">
      <c r="A584">
        <v>1</v>
      </c>
      <c r="B584" s="11" t="s">
        <v>68</v>
      </c>
      <c r="C584" t="s">
        <v>28</v>
      </c>
      <c r="D584" t="s">
        <v>70</v>
      </c>
      <c r="E584" s="11" t="s">
        <v>50</v>
      </c>
      <c r="F584" t="s">
        <v>17</v>
      </c>
      <c r="G584" t="s">
        <v>57</v>
      </c>
      <c r="H584" s="13" t="s">
        <v>55</v>
      </c>
      <c r="I584" t="s">
        <v>56</v>
      </c>
      <c r="J584">
        <v>1</v>
      </c>
      <c r="K584" s="8">
        <v>5</v>
      </c>
      <c r="L584" s="8">
        <v>4</v>
      </c>
    </row>
    <row r="585" spans="1:14" x14ac:dyDescent="0.35">
      <c r="A585">
        <v>1</v>
      </c>
      <c r="B585" s="11" t="s">
        <v>68</v>
      </c>
      <c r="C585" t="s">
        <v>28</v>
      </c>
      <c r="D585" t="s">
        <v>70</v>
      </c>
      <c r="E585" t="s">
        <v>50</v>
      </c>
      <c r="F585" t="s">
        <v>17</v>
      </c>
      <c r="G585" t="s">
        <v>57</v>
      </c>
      <c r="H585" s="13" t="s">
        <v>55</v>
      </c>
      <c r="I585" t="s">
        <v>56</v>
      </c>
      <c r="J585">
        <v>1</v>
      </c>
      <c r="K585" s="8">
        <v>5.2</v>
      </c>
      <c r="L585" s="8">
        <v>4.4000000000000004</v>
      </c>
    </row>
    <row r="586" spans="1:14" x14ac:dyDescent="0.35">
      <c r="A586">
        <v>1</v>
      </c>
      <c r="B586" s="11" t="s">
        <v>68</v>
      </c>
      <c r="C586" t="s">
        <v>28</v>
      </c>
      <c r="D586" t="s">
        <v>70</v>
      </c>
      <c r="E586" t="s">
        <v>50</v>
      </c>
      <c r="F586" t="s">
        <v>17</v>
      </c>
      <c r="G586" t="s">
        <v>57</v>
      </c>
      <c r="H586" s="13" t="s">
        <v>55</v>
      </c>
      <c r="I586" t="s">
        <v>56</v>
      </c>
      <c r="J586">
        <v>1</v>
      </c>
      <c r="K586" s="8">
        <v>5.5</v>
      </c>
      <c r="L586" s="8">
        <v>4.3</v>
      </c>
    </row>
    <row r="587" spans="1:14" x14ac:dyDescent="0.35">
      <c r="A587">
        <v>1</v>
      </c>
      <c r="B587" s="11" t="s">
        <v>68</v>
      </c>
      <c r="C587" t="s">
        <v>28</v>
      </c>
      <c r="D587" t="s">
        <v>70</v>
      </c>
      <c r="E587" t="s">
        <v>50</v>
      </c>
      <c r="F587" t="s">
        <v>17</v>
      </c>
      <c r="G587" t="s">
        <v>57</v>
      </c>
      <c r="H587" s="13" t="s">
        <v>55</v>
      </c>
      <c r="I587" t="s">
        <v>56</v>
      </c>
      <c r="J587">
        <v>1</v>
      </c>
      <c r="K587" s="8">
        <v>5.0999999999999996</v>
      </c>
      <c r="L587" s="8">
        <v>4.3</v>
      </c>
    </row>
    <row r="588" spans="1:14" x14ac:dyDescent="0.35">
      <c r="A588">
        <v>1</v>
      </c>
      <c r="B588" s="11" t="s">
        <v>68</v>
      </c>
      <c r="C588" t="s">
        <v>28</v>
      </c>
      <c r="D588" t="s">
        <v>70</v>
      </c>
      <c r="E588" t="s">
        <v>50</v>
      </c>
      <c r="F588" t="s">
        <v>17</v>
      </c>
      <c r="G588" t="s">
        <v>57</v>
      </c>
      <c r="H588" s="13" t="s">
        <v>55</v>
      </c>
      <c r="I588" t="s">
        <v>56</v>
      </c>
      <c r="J588">
        <v>1</v>
      </c>
      <c r="K588" s="8">
        <v>5.6</v>
      </c>
      <c r="L588" s="8">
        <v>4.2</v>
      </c>
      <c r="M588" s="8"/>
      <c r="N588" s="8">
        <v>24</v>
      </c>
    </row>
    <row r="589" spans="1:14" x14ac:dyDescent="0.35">
      <c r="A589">
        <v>1</v>
      </c>
      <c r="B589" s="11" t="s">
        <v>68</v>
      </c>
      <c r="C589" t="s">
        <v>28</v>
      </c>
      <c r="D589" t="s">
        <v>70</v>
      </c>
      <c r="E589" t="s">
        <v>50</v>
      </c>
      <c r="F589" t="s">
        <v>17</v>
      </c>
      <c r="G589" t="s">
        <v>57</v>
      </c>
      <c r="H589" s="13" t="s">
        <v>55</v>
      </c>
      <c r="I589" t="s">
        <v>56</v>
      </c>
      <c r="J589">
        <v>1</v>
      </c>
      <c r="K589" s="8">
        <v>6.2</v>
      </c>
      <c r="L589" s="8">
        <v>4.5</v>
      </c>
    </row>
    <row r="590" spans="1:14" x14ac:dyDescent="0.35">
      <c r="A590">
        <v>1</v>
      </c>
      <c r="B590" s="11" t="s">
        <v>68</v>
      </c>
      <c r="C590" t="s">
        <v>28</v>
      </c>
      <c r="D590" t="s">
        <v>70</v>
      </c>
      <c r="E590" t="s">
        <v>50</v>
      </c>
      <c r="F590" t="s">
        <v>17</v>
      </c>
      <c r="G590" t="s">
        <v>57</v>
      </c>
      <c r="H590" s="13" t="s">
        <v>55</v>
      </c>
      <c r="I590" t="s">
        <v>56</v>
      </c>
      <c r="J590">
        <v>1</v>
      </c>
      <c r="K590" s="8">
        <v>4.5</v>
      </c>
      <c r="L590" s="8">
        <v>4</v>
      </c>
    </row>
    <row r="591" spans="1:14" x14ac:dyDescent="0.35">
      <c r="A591">
        <v>1</v>
      </c>
      <c r="B591" s="11" t="s">
        <v>68</v>
      </c>
      <c r="C591" t="s">
        <v>28</v>
      </c>
      <c r="D591" t="s">
        <v>70</v>
      </c>
      <c r="E591" t="s">
        <v>50</v>
      </c>
      <c r="F591" t="s">
        <v>17</v>
      </c>
      <c r="G591" t="s">
        <v>57</v>
      </c>
      <c r="H591" s="13" t="s">
        <v>55</v>
      </c>
      <c r="I591" t="s">
        <v>56</v>
      </c>
      <c r="J591">
        <v>1</v>
      </c>
      <c r="K591" s="8">
        <v>5</v>
      </c>
      <c r="L591" s="8">
        <v>4.5</v>
      </c>
    </row>
    <row r="592" spans="1:14" x14ac:dyDescent="0.35">
      <c r="A592">
        <v>1</v>
      </c>
      <c r="B592" s="11" t="s">
        <v>68</v>
      </c>
      <c r="C592" t="s">
        <v>28</v>
      </c>
      <c r="D592" t="s">
        <v>70</v>
      </c>
      <c r="E592" t="s">
        <v>50</v>
      </c>
      <c r="F592" t="s">
        <v>17</v>
      </c>
      <c r="G592" t="s">
        <v>57</v>
      </c>
      <c r="H592" s="13" t="s">
        <v>55</v>
      </c>
      <c r="I592" t="s">
        <v>56</v>
      </c>
      <c r="J592">
        <v>1</v>
      </c>
      <c r="K592" s="8">
        <v>4.4000000000000004</v>
      </c>
      <c r="L592" s="8">
        <v>3</v>
      </c>
    </row>
    <row r="593" spans="1:14" x14ac:dyDescent="0.35">
      <c r="A593">
        <v>1</v>
      </c>
      <c r="B593" s="11" t="s">
        <v>68</v>
      </c>
      <c r="C593" t="s">
        <v>28</v>
      </c>
      <c r="D593" t="s">
        <v>70</v>
      </c>
      <c r="E593" t="s">
        <v>50</v>
      </c>
      <c r="F593" t="s">
        <v>17</v>
      </c>
      <c r="G593" t="s">
        <v>57</v>
      </c>
      <c r="H593" s="13" t="s">
        <v>55</v>
      </c>
      <c r="I593" t="s">
        <v>56</v>
      </c>
      <c r="J593">
        <v>1</v>
      </c>
      <c r="K593" s="8">
        <v>5.5</v>
      </c>
      <c r="L593" s="8">
        <v>4.4000000000000004</v>
      </c>
    </row>
    <row r="594" spans="1:14" x14ac:dyDescent="0.35">
      <c r="A594">
        <v>1</v>
      </c>
      <c r="B594" s="11" t="s">
        <v>68</v>
      </c>
      <c r="C594" t="s">
        <v>28</v>
      </c>
      <c r="D594" t="s">
        <v>70</v>
      </c>
      <c r="E594" t="s">
        <v>50</v>
      </c>
      <c r="F594" t="s">
        <v>17</v>
      </c>
      <c r="G594" t="s">
        <v>57</v>
      </c>
      <c r="H594" s="13" t="s">
        <v>55</v>
      </c>
      <c r="I594" t="s">
        <v>56</v>
      </c>
      <c r="J594">
        <v>1</v>
      </c>
      <c r="K594" s="8">
        <v>6.4</v>
      </c>
      <c r="L594" s="8">
        <v>5.4</v>
      </c>
    </row>
    <row r="595" spans="1:14" x14ac:dyDescent="0.35">
      <c r="A595">
        <v>1</v>
      </c>
      <c r="B595" s="11" t="s">
        <v>68</v>
      </c>
      <c r="C595" t="s">
        <v>28</v>
      </c>
      <c r="D595" t="s">
        <v>70</v>
      </c>
      <c r="E595" t="s">
        <v>50</v>
      </c>
      <c r="F595" t="s">
        <v>17</v>
      </c>
      <c r="G595" t="s">
        <v>57</v>
      </c>
      <c r="H595" s="13" t="s">
        <v>55</v>
      </c>
      <c r="I595" t="s">
        <v>56</v>
      </c>
      <c r="J595">
        <v>1</v>
      </c>
      <c r="K595" s="8">
        <v>5</v>
      </c>
      <c r="L595" s="8">
        <v>4</v>
      </c>
    </row>
    <row r="596" spans="1:14" x14ac:dyDescent="0.35">
      <c r="A596">
        <v>1</v>
      </c>
      <c r="B596" s="11" t="s">
        <v>68</v>
      </c>
      <c r="C596" t="s">
        <v>28</v>
      </c>
      <c r="D596" t="s">
        <v>70</v>
      </c>
      <c r="E596" t="s">
        <v>50</v>
      </c>
      <c r="F596" t="s">
        <v>17</v>
      </c>
      <c r="G596" t="s">
        <v>57</v>
      </c>
      <c r="H596" s="13" t="s">
        <v>55</v>
      </c>
      <c r="I596" t="s">
        <v>56</v>
      </c>
      <c r="J596">
        <v>1</v>
      </c>
      <c r="K596" s="8">
        <v>5.2</v>
      </c>
      <c r="L596" s="8">
        <v>4.2</v>
      </c>
    </row>
    <row r="597" spans="1:14" x14ac:dyDescent="0.35">
      <c r="A597">
        <v>1</v>
      </c>
      <c r="B597" s="11" t="s">
        <v>68</v>
      </c>
      <c r="C597" t="s">
        <v>28</v>
      </c>
      <c r="D597" t="s">
        <v>70</v>
      </c>
      <c r="E597" t="s">
        <v>50</v>
      </c>
      <c r="F597" t="s">
        <v>17</v>
      </c>
      <c r="G597" t="s">
        <v>57</v>
      </c>
      <c r="H597" s="13" t="s">
        <v>55</v>
      </c>
      <c r="I597" t="s">
        <v>56</v>
      </c>
      <c r="J597">
        <v>1</v>
      </c>
      <c r="K597" s="8">
        <v>4.5</v>
      </c>
      <c r="L597" s="8">
        <v>3.2</v>
      </c>
    </row>
    <row r="598" spans="1:14" x14ac:dyDescent="0.35">
      <c r="A598">
        <v>1</v>
      </c>
      <c r="B598" s="11" t="s">
        <v>68</v>
      </c>
      <c r="C598" t="s">
        <v>28</v>
      </c>
      <c r="D598" t="s">
        <v>70</v>
      </c>
      <c r="E598" t="s">
        <v>50</v>
      </c>
      <c r="F598" t="s">
        <v>17</v>
      </c>
      <c r="G598" t="s">
        <v>57</v>
      </c>
      <c r="H598" s="13" t="s">
        <v>55</v>
      </c>
      <c r="I598" t="s">
        <v>56</v>
      </c>
      <c r="J598">
        <v>1</v>
      </c>
      <c r="K598" s="8">
        <v>4.5</v>
      </c>
      <c r="L598" s="8">
        <v>4</v>
      </c>
    </row>
    <row r="599" spans="1:14" x14ac:dyDescent="0.35">
      <c r="A599">
        <v>1</v>
      </c>
      <c r="B599" s="11" t="s">
        <v>68</v>
      </c>
      <c r="C599" t="s">
        <v>28</v>
      </c>
      <c r="D599" t="s">
        <v>70</v>
      </c>
      <c r="E599" t="s">
        <v>50</v>
      </c>
      <c r="F599" t="s">
        <v>17</v>
      </c>
      <c r="G599" t="s">
        <v>57</v>
      </c>
      <c r="H599" s="13" t="s">
        <v>55</v>
      </c>
      <c r="I599" t="s">
        <v>56</v>
      </c>
      <c r="J599">
        <v>1</v>
      </c>
      <c r="K599" s="8">
        <v>4</v>
      </c>
      <c r="L599" s="8">
        <v>3</v>
      </c>
    </row>
    <row r="600" spans="1:14" x14ac:dyDescent="0.35">
      <c r="A600">
        <v>1</v>
      </c>
      <c r="B600" s="11" t="s">
        <v>68</v>
      </c>
      <c r="C600" t="s">
        <v>28</v>
      </c>
      <c r="D600" t="s">
        <v>70</v>
      </c>
      <c r="E600" t="s">
        <v>50</v>
      </c>
      <c r="F600" t="s">
        <v>17</v>
      </c>
      <c r="G600" t="s">
        <v>57</v>
      </c>
      <c r="H600" s="13" t="s">
        <v>55</v>
      </c>
      <c r="I600" t="s">
        <v>56</v>
      </c>
      <c r="J600">
        <v>1</v>
      </c>
      <c r="K600" s="8">
        <v>4.5</v>
      </c>
      <c r="L600" s="8">
        <v>3.5</v>
      </c>
    </row>
    <row r="601" spans="1:14" x14ac:dyDescent="0.35">
      <c r="A601">
        <v>1</v>
      </c>
      <c r="B601" s="11" t="s">
        <v>68</v>
      </c>
      <c r="C601" t="s">
        <v>28</v>
      </c>
      <c r="D601" t="s">
        <v>70</v>
      </c>
      <c r="E601" t="s">
        <v>50</v>
      </c>
      <c r="F601" t="s">
        <v>17</v>
      </c>
      <c r="G601" t="s">
        <v>57</v>
      </c>
      <c r="H601" s="13" t="s">
        <v>55</v>
      </c>
      <c r="I601" t="s">
        <v>56</v>
      </c>
      <c r="J601">
        <v>1</v>
      </c>
      <c r="K601" s="8">
        <v>5.2</v>
      </c>
      <c r="L601" s="8">
        <v>4</v>
      </c>
    </row>
    <row r="602" spans="1:14" x14ac:dyDescent="0.35">
      <c r="A602">
        <v>2</v>
      </c>
      <c r="B602" s="11" t="s">
        <v>68</v>
      </c>
      <c r="C602" t="s">
        <v>28</v>
      </c>
      <c r="D602" t="s">
        <v>70</v>
      </c>
      <c r="E602" t="s">
        <v>50</v>
      </c>
      <c r="F602" t="s">
        <v>35</v>
      </c>
      <c r="G602" t="s">
        <v>169</v>
      </c>
      <c r="H602" s="13" t="s">
        <v>170</v>
      </c>
      <c r="I602" t="s">
        <v>171</v>
      </c>
      <c r="N602">
        <v>293</v>
      </c>
    </row>
    <row r="603" spans="1:14" x14ac:dyDescent="0.35">
      <c r="A603">
        <v>2</v>
      </c>
      <c r="B603" s="11" t="s">
        <v>68</v>
      </c>
      <c r="C603" t="s">
        <v>28</v>
      </c>
      <c r="D603" t="s">
        <v>70</v>
      </c>
      <c r="E603" t="s">
        <v>50</v>
      </c>
      <c r="F603" t="s">
        <v>17</v>
      </c>
      <c r="G603" t="s">
        <v>57</v>
      </c>
      <c r="H603" s="13" t="s">
        <v>55</v>
      </c>
      <c r="I603" t="s">
        <v>56</v>
      </c>
      <c r="J603">
        <v>1</v>
      </c>
      <c r="K603" s="8">
        <v>6</v>
      </c>
      <c r="L603" s="8">
        <v>4.5</v>
      </c>
    </row>
    <row r="604" spans="1:14" x14ac:dyDescent="0.35">
      <c r="A604">
        <v>2</v>
      </c>
      <c r="B604" s="11" t="s">
        <v>68</v>
      </c>
      <c r="C604" t="s">
        <v>28</v>
      </c>
      <c r="D604" t="s">
        <v>70</v>
      </c>
      <c r="E604" t="s">
        <v>50</v>
      </c>
      <c r="F604" t="s">
        <v>17</v>
      </c>
      <c r="G604" t="s">
        <v>57</v>
      </c>
      <c r="H604" s="13" t="s">
        <v>55</v>
      </c>
      <c r="I604" t="s">
        <v>56</v>
      </c>
      <c r="J604">
        <v>1</v>
      </c>
      <c r="K604" s="8">
        <v>6.2</v>
      </c>
      <c r="L604" s="8">
        <v>4.5999999999999996</v>
      </c>
      <c r="M604" s="8"/>
      <c r="N604" s="8">
        <v>5</v>
      </c>
    </row>
    <row r="605" spans="1:14" x14ac:dyDescent="0.35">
      <c r="A605">
        <v>2</v>
      </c>
      <c r="B605" s="11" t="s">
        <v>68</v>
      </c>
      <c r="C605" t="s">
        <v>28</v>
      </c>
      <c r="D605" t="s">
        <v>70</v>
      </c>
      <c r="E605" t="s">
        <v>50</v>
      </c>
      <c r="F605" t="s">
        <v>17</v>
      </c>
      <c r="G605" t="s">
        <v>57</v>
      </c>
      <c r="H605" s="13" t="s">
        <v>55</v>
      </c>
      <c r="I605" t="s">
        <v>56</v>
      </c>
      <c r="J605">
        <v>1</v>
      </c>
      <c r="K605" s="8">
        <v>5</v>
      </c>
      <c r="L605" s="8">
        <v>4.5</v>
      </c>
    </row>
    <row r="606" spans="1:14" x14ac:dyDescent="0.35">
      <c r="A606">
        <v>2</v>
      </c>
      <c r="B606" s="11" t="s">
        <v>68</v>
      </c>
      <c r="C606" t="s">
        <v>28</v>
      </c>
      <c r="D606" t="s">
        <v>70</v>
      </c>
      <c r="E606" t="s">
        <v>50</v>
      </c>
      <c r="F606" t="s">
        <v>17</v>
      </c>
      <c r="G606" t="s">
        <v>57</v>
      </c>
      <c r="H606" s="13" t="s">
        <v>55</v>
      </c>
      <c r="I606" t="s">
        <v>56</v>
      </c>
      <c r="J606">
        <v>1</v>
      </c>
      <c r="K606" s="8">
        <v>4.5</v>
      </c>
      <c r="L606" s="8">
        <v>3.7</v>
      </c>
    </row>
    <row r="607" spans="1:14" x14ac:dyDescent="0.35">
      <c r="A607">
        <v>4</v>
      </c>
      <c r="B607" s="11" t="s">
        <v>68</v>
      </c>
      <c r="C607" t="s">
        <v>28</v>
      </c>
      <c r="D607" t="s">
        <v>70</v>
      </c>
      <c r="E607" t="s">
        <v>50</v>
      </c>
      <c r="F607" t="s">
        <v>73</v>
      </c>
      <c r="G607" t="s">
        <v>124</v>
      </c>
      <c r="H607" s="13" t="s">
        <v>183</v>
      </c>
      <c r="I607" t="s">
        <v>49</v>
      </c>
      <c r="J607">
        <v>1</v>
      </c>
      <c r="K607" s="8">
        <v>8.3000000000000007</v>
      </c>
      <c r="L607" s="8">
        <v>6.4</v>
      </c>
      <c r="M607">
        <v>2.6</v>
      </c>
      <c r="N607">
        <v>9</v>
      </c>
    </row>
    <row r="608" spans="1:14" x14ac:dyDescent="0.35">
      <c r="A608">
        <v>4</v>
      </c>
      <c r="B608" s="11" t="s">
        <v>68</v>
      </c>
      <c r="C608" t="s">
        <v>28</v>
      </c>
      <c r="D608" t="s">
        <v>70</v>
      </c>
      <c r="E608" t="s">
        <v>50</v>
      </c>
      <c r="F608" t="s">
        <v>73</v>
      </c>
      <c r="G608" t="s">
        <v>124</v>
      </c>
      <c r="H608" s="13" t="s">
        <v>183</v>
      </c>
      <c r="I608" t="s">
        <v>49</v>
      </c>
      <c r="J608">
        <v>1</v>
      </c>
      <c r="K608">
        <v>7.2</v>
      </c>
      <c r="L608">
        <v>5.2</v>
      </c>
      <c r="M608">
        <v>1.1000000000000001</v>
      </c>
    </row>
    <row r="609" spans="1:14" x14ac:dyDescent="0.35">
      <c r="A609">
        <v>4</v>
      </c>
      <c r="B609" s="11" t="s">
        <v>68</v>
      </c>
      <c r="C609" t="s">
        <v>28</v>
      </c>
      <c r="D609" t="s">
        <v>70</v>
      </c>
      <c r="E609" t="s">
        <v>50</v>
      </c>
      <c r="F609" t="s">
        <v>73</v>
      </c>
      <c r="G609" t="s">
        <v>124</v>
      </c>
      <c r="H609" s="13" t="s">
        <v>183</v>
      </c>
      <c r="I609" t="s">
        <v>49</v>
      </c>
      <c r="J609">
        <v>1</v>
      </c>
      <c r="K609">
        <v>5.7</v>
      </c>
      <c r="L609">
        <v>4.3</v>
      </c>
      <c r="M609">
        <v>0.8</v>
      </c>
    </row>
    <row r="610" spans="1:14" x14ac:dyDescent="0.35">
      <c r="A610">
        <v>4</v>
      </c>
      <c r="B610" s="11" t="s">
        <v>68</v>
      </c>
      <c r="C610" t="s">
        <v>28</v>
      </c>
      <c r="D610" t="s">
        <v>70</v>
      </c>
      <c r="E610" t="s">
        <v>50</v>
      </c>
      <c r="F610" t="s">
        <v>73</v>
      </c>
      <c r="G610" t="s">
        <v>124</v>
      </c>
      <c r="H610" s="13" t="s">
        <v>183</v>
      </c>
      <c r="I610" t="s">
        <v>49</v>
      </c>
      <c r="J610">
        <v>1</v>
      </c>
      <c r="K610">
        <v>6.3</v>
      </c>
      <c r="L610">
        <v>4.5999999999999996</v>
      </c>
      <c r="M610">
        <v>0.9</v>
      </c>
    </row>
    <row r="611" spans="1:14" x14ac:dyDescent="0.35">
      <c r="A611">
        <v>4</v>
      </c>
      <c r="B611" s="11" t="s">
        <v>68</v>
      </c>
      <c r="C611" t="s">
        <v>28</v>
      </c>
      <c r="D611" t="s">
        <v>70</v>
      </c>
      <c r="E611" t="s">
        <v>50</v>
      </c>
      <c r="F611" t="s">
        <v>73</v>
      </c>
      <c r="G611" t="s">
        <v>124</v>
      </c>
      <c r="H611" s="13" t="s">
        <v>183</v>
      </c>
      <c r="I611" t="s">
        <v>49</v>
      </c>
      <c r="J611">
        <v>1</v>
      </c>
      <c r="K611">
        <v>5</v>
      </c>
      <c r="L611">
        <v>3.8</v>
      </c>
      <c r="M611">
        <v>0.6</v>
      </c>
    </row>
    <row r="612" spans="1:14" x14ac:dyDescent="0.35">
      <c r="A612">
        <v>3</v>
      </c>
      <c r="B612" s="11" t="s">
        <v>68</v>
      </c>
      <c r="C612" t="s">
        <v>28</v>
      </c>
      <c r="D612" t="s">
        <v>70</v>
      </c>
      <c r="E612" t="s">
        <v>50</v>
      </c>
      <c r="F612" t="s">
        <v>35</v>
      </c>
      <c r="G612" t="s">
        <v>169</v>
      </c>
      <c r="H612" s="13" t="s">
        <v>170</v>
      </c>
      <c r="I612" t="s">
        <v>171</v>
      </c>
      <c r="N612">
        <v>646</v>
      </c>
    </row>
    <row r="613" spans="1:14" x14ac:dyDescent="0.35">
      <c r="A613">
        <v>3</v>
      </c>
      <c r="B613" s="11" t="s">
        <v>68</v>
      </c>
      <c r="C613" t="s">
        <v>28</v>
      </c>
      <c r="D613" t="s">
        <v>70</v>
      </c>
      <c r="E613" t="s">
        <v>50</v>
      </c>
      <c r="F613" t="s">
        <v>73</v>
      </c>
      <c r="G613" t="s">
        <v>124</v>
      </c>
      <c r="H613" s="13" t="s">
        <v>183</v>
      </c>
      <c r="I613" t="s">
        <v>49</v>
      </c>
      <c r="J613">
        <v>1</v>
      </c>
      <c r="K613">
        <v>13.1</v>
      </c>
      <c r="L613">
        <v>11</v>
      </c>
      <c r="M613">
        <v>4.3</v>
      </c>
      <c r="N613">
        <v>40</v>
      </c>
    </row>
    <row r="614" spans="1:14" x14ac:dyDescent="0.35">
      <c r="A614">
        <v>3</v>
      </c>
      <c r="B614" s="11" t="s">
        <v>68</v>
      </c>
      <c r="C614" t="s">
        <v>28</v>
      </c>
      <c r="D614" t="s">
        <v>70</v>
      </c>
      <c r="E614" t="s">
        <v>50</v>
      </c>
      <c r="F614" t="s">
        <v>17</v>
      </c>
      <c r="G614" t="s">
        <v>57</v>
      </c>
      <c r="H614" s="13" t="s">
        <v>55</v>
      </c>
      <c r="I614" t="s">
        <v>56</v>
      </c>
      <c r="J614">
        <v>1</v>
      </c>
      <c r="K614" s="8">
        <v>8.1</v>
      </c>
      <c r="L614" s="8">
        <v>6</v>
      </c>
    </row>
    <row r="615" spans="1:14" x14ac:dyDescent="0.35">
      <c r="A615">
        <v>3</v>
      </c>
      <c r="B615" s="11" t="s">
        <v>68</v>
      </c>
      <c r="C615" t="s">
        <v>28</v>
      </c>
      <c r="D615" t="s">
        <v>70</v>
      </c>
      <c r="E615" t="s">
        <v>50</v>
      </c>
      <c r="F615" t="s">
        <v>17</v>
      </c>
      <c r="G615" t="s">
        <v>57</v>
      </c>
      <c r="H615" s="13" t="s">
        <v>55</v>
      </c>
      <c r="I615" t="s">
        <v>56</v>
      </c>
      <c r="J615">
        <v>1</v>
      </c>
      <c r="K615" s="8">
        <v>5.9</v>
      </c>
      <c r="L615" s="8">
        <v>4.5</v>
      </c>
    </row>
    <row r="616" spans="1:14" x14ac:dyDescent="0.35">
      <c r="A616">
        <v>3</v>
      </c>
      <c r="B616" s="11" t="s">
        <v>68</v>
      </c>
      <c r="C616" t="s">
        <v>28</v>
      </c>
      <c r="D616" t="s">
        <v>70</v>
      </c>
      <c r="E616" t="s">
        <v>50</v>
      </c>
      <c r="F616" t="s">
        <v>17</v>
      </c>
      <c r="G616" t="s">
        <v>57</v>
      </c>
      <c r="H616" s="13" t="s">
        <v>55</v>
      </c>
      <c r="I616" t="s">
        <v>56</v>
      </c>
      <c r="J616">
        <v>1</v>
      </c>
      <c r="K616" s="8">
        <v>6</v>
      </c>
      <c r="L616" s="8">
        <v>4.5</v>
      </c>
    </row>
    <row r="617" spans="1:14" x14ac:dyDescent="0.35">
      <c r="A617">
        <v>3</v>
      </c>
      <c r="B617" s="11" t="s">
        <v>68</v>
      </c>
      <c r="C617" t="s">
        <v>28</v>
      </c>
      <c r="D617" t="s">
        <v>70</v>
      </c>
      <c r="E617" t="s">
        <v>50</v>
      </c>
      <c r="F617" t="s">
        <v>17</v>
      </c>
      <c r="G617" t="s">
        <v>57</v>
      </c>
      <c r="H617" s="13" t="s">
        <v>55</v>
      </c>
      <c r="I617" t="s">
        <v>56</v>
      </c>
      <c r="J617">
        <v>1</v>
      </c>
      <c r="K617" s="8">
        <v>5.2</v>
      </c>
      <c r="L617" s="8">
        <v>3.9</v>
      </c>
    </row>
    <row r="618" spans="1:14" x14ac:dyDescent="0.35">
      <c r="A618">
        <v>3</v>
      </c>
      <c r="B618" s="11" t="s">
        <v>68</v>
      </c>
      <c r="C618" t="s">
        <v>28</v>
      </c>
      <c r="D618" t="s">
        <v>70</v>
      </c>
      <c r="E618" t="s">
        <v>50</v>
      </c>
      <c r="F618" t="s">
        <v>17</v>
      </c>
      <c r="G618" t="s">
        <v>57</v>
      </c>
      <c r="H618" s="13" t="s">
        <v>55</v>
      </c>
      <c r="I618" t="s">
        <v>56</v>
      </c>
      <c r="J618">
        <v>1</v>
      </c>
      <c r="K618" s="8">
        <v>6.7</v>
      </c>
      <c r="L618" s="8">
        <v>5.0999999999999996</v>
      </c>
    </row>
    <row r="619" spans="1:14" x14ac:dyDescent="0.35">
      <c r="A619">
        <v>3</v>
      </c>
      <c r="B619" s="11" t="s">
        <v>68</v>
      </c>
      <c r="C619" t="s">
        <v>28</v>
      </c>
      <c r="D619" t="s">
        <v>70</v>
      </c>
      <c r="E619" t="s">
        <v>50</v>
      </c>
      <c r="F619" t="s">
        <v>17</v>
      </c>
      <c r="G619" t="s">
        <v>57</v>
      </c>
      <c r="H619" s="13" t="s">
        <v>55</v>
      </c>
      <c r="I619" t="s">
        <v>56</v>
      </c>
      <c r="J619">
        <v>1</v>
      </c>
      <c r="K619" s="8">
        <v>7.2</v>
      </c>
      <c r="L619" s="8">
        <v>5.5</v>
      </c>
    </row>
    <row r="620" spans="1:14" x14ac:dyDescent="0.35">
      <c r="A620">
        <v>3</v>
      </c>
      <c r="B620" s="11" t="s">
        <v>68</v>
      </c>
      <c r="C620" t="s">
        <v>28</v>
      </c>
      <c r="D620" t="s">
        <v>70</v>
      </c>
      <c r="E620" t="s">
        <v>50</v>
      </c>
      <c r="F620" t="s">
        <v>17</v>
      </c>
      <c r="G620" t="s">
        <v>57</v>
      </c>
      <c r="H620" s="13" t="s">
        <v>55</v>
      </c>
      <c r="I620" t="s">
        <v>56</v>
      </c>
      <c r="J620">
        <v>1</v>
      </c>
      <c r="K620" s="8">
        <v>5.5</v>
      </c>
      <c r="L620" s="8">
        <v>4.3</v>
      </c>
    </row>
    <row r="621" spans="1:14" x14ac:dyDescent="0.35">
      <c r="A621">
        <v>3</v>
      </c>
      <c r="B621" s="11" t="s">
        <v>68</v>
      </c>
      <c r="C621" t="s">
        <v>28</v>
      </c>
      <c r="D621" t="s">
        <v>70</v>
      </c>
      <c r="E621" t="s">
        <v>50</v>
      </c>
      <c r="F621" t="s">
        <v>17</v>
      </c>
      <c r="G621" t="s">
        <v>57</v>
      </c>
      <c r="H621" s="13" t="s">
        <v>55</v>
      </c>
      <c r="I621" t="s">
        <v>56</v>
      </c>
      <c r="J621">
        <v>1</v>
      </c>
      <c r="K621" s="8">
        <v>5.6</v>
      </c>
      <c r="L621" s="8">
        <v>4.5</v>
      </c>
    </row>
    <row r="622" spans="1:14" x14ac:dyDescent="0.35">
      <c r="A622">
        <v>3</v>
      </c>
      <c r="B622" s="11" t="s">
        <v>68</v>
      </c>
      <c r="C622" t="s">
        <v>28</v>
      </c>
      <c r="D622" t="s">
        <v>70</v>
      </c>
      <c r="E622" t="s">
        <v>50</v>
      </c>
      <c r="F622" t="s">
        <v>17</v>
      </c>
      <c r="G622" t="s">
        <v>57</v>
      </c>
      <c r="H622" s="13" t="s">
        <v>55</v>
      </c>
      <c r="I622" t="s">
        <v>56</v>
      </c>
      <c r="J622">
        <v>1</v>
      </c>
      <c r="K622" s="8">
        <v>5.5</v>
      </c>
      <c r="L622" s="8">
        <v>4.3</v>
      </c>
      <c r="M622" s="8"/>
      <c r="N622" s="8">
        <v>32</v>
      </c>
    </row>
    <row r="623" spans="1:14" x14ac:dyDescent="0.35">
      <c r="A623">
        <v>3</v>
      </c>
      <c r="B623" s="11" t="s">
        <v>68</v>
      </c>
      <c r="C623" t="s">
        <v>28</v>
      </c>
      <c r="D623" t="s">
        <v>70</v>
      </c>
      <c r="E623" t="s">
        <v>50</v>
      </c>
      <c r="F623" t="s">
        <v>17</v>
      </c>
      <c r="G623" t="s">
        <v>57</v>
      </c>
      <c r="H623" s="13" t="s">
        <v>55</v>
      </c>
      <c r="I623" t="s">
        <v>56</v>
      </c>
      <c r="J623">
        <v>1</v>
      </c>
      <c r="K623" s="8">
        <v>5.2</v>
      </c>
      <c r="L623" s="8">
        <v>4</v>
      </c>
    </row>
    <row r="624" spans="1:14" x14ac:dyDescent="0.35">
      <c r="A624">
        <v>3</v>
      </c>
      <c r="B624" s="11" t="s">
        <v>68</v>
      </c>
      <c r="C624" t="s">
        <v>28</v>
      </c>
      <c r="D624" t="s">
        <v>70</v>
      </c>
      <c r="E624" t="s">
        <v>50</v>
      </c>
      <c r="F624" t="s">
        <v>17</v>
      </c>
      <c r="G624" t="s">
        <v>57</v>
      </c>
      <c r="H624" s="13" t="s">
        <v>55</v>
      </c>
      <c r="I624" t="s">
        <v>56</v>
      </c>
      <c r="J624">
        <v>1</v>
      </c>
      <c r="K624" s="8">
        <v>5</v>
      </c>
      <c r="L624" s="8">
        <v>4</v>
      </c>
    </row>
    <row r="625" spans="1:14" x14ac:dyDescent="0.35">
      <c r="A625">
        <v>3</v>
      </c>
      <c r="B625" s="11" t="s">
        <v>68</v>
      </c>
      <c r="C625" t="s">
        <v>28</v>
      </c>
      <c r="D625" t="s">
        <v>70</v>
      </c>
      <c r="E625" t="s">
        <v>50</v>
      </c>
      <c r="F625" t="s">
        <v>17</v>
      </c>
      <c r="G625" t="s">
        <v>57</v>
      </c>
      <c r="H625" s="13" t="s">
        <v>55</v>
      </c>
      <c r="I625" t="s">
        <v>56</v>
      </c>
      <c r="J625">
        <v>1</v>
      </c>
      <c r="K625" s="8">
        <v>5.2</v>
      </c>
      <c r="L625" s="8">
        <v>4.0999999999999996</v>
      </c>
    </row>
    <row r="626" spans="1:14" x14ac:dyDescent="0.35">
      <c r="A626">
        <v>3</v>
      </c>
      <c r="B626" s="11" t="s">
        <v>68</v>
      </c>
      <c r="C626" t="s">
        <v>28</v>
      </c>
      <c r="D626" t="s">
        <v>70</v>
      </c>
      <c r="E626" t="s">
        <v>50</v>
      </c>
      <c r="F626" t="s">
        <v>17</v>
      </c>
      <c r="G626" t="s">
        <v>57</v>
      </c>
      <c r="H626" s="13" t="s">
        <v>55</v>
      </c>
      <c r="I626" t="s">
        <v>56</v>
      </c>
      <c r="J626">
        <v>1</v>
      </c>
      <c r="K626" s="8">
        <v>4.5</v>
      </c>
      <c r="L626" s="8">
        <v>3.9</v>
      </c>
    </row>
    <row r="627" spans="1:14" x14ac:dyDescent="0.35">
      <c r="A627">
        <v>3</v>
      </c>
      <c r="B627" s="11" t="s">
        <v>68</v>
      </c>
      <c r="C627" t="s">
        <v>28</v>
      </c>
      <c r="D627" t="s">
        <v>70</v>
      </c>
      <c r="E627" t="s">
        <v>50</v>
      </c>
      <c r="F627" t="s">
        <v>17</v>
      </c>
      <c r="G627" t="s">
        <v>57</v>
      </c>
      <c r="H627" s="13" t="s">
        <v>55</v>
      </c>
      <c r="I627" t="s">
        <v>56</v>
      </c>
      <c r="J627">
        <v>1</v>
      </c>
      <c r="K627" s="8">
        <v>5</v>
      </c>
      <c r="L627" s="8">
        <v>4.0999999999999996</v>
      </c>
    </row>
    <row r="628" spans="1:14" x14ac:dyDescent="0.35">
      <c r="A628">
        <v>3</v>
      </c>
      <c r="B628" s="11" t="s">
        <v>68</v>
      </c>
      <c r="C628" t="s">
        <v>28</v>
      </c>
      <c r="D628" t="s">
        <v>70</v>
      </c>
      <c r="E628" t="s">
        <v>50</v>
      </c>
      <c r="F628" t="s">
        <v>17</v>
      </c>
      <c r="G628" t="s">
        <v>57</v>
      </c>
      <c r="H628" s="13" t="s">
        <v>55</v>
      </c>
      <c r="I628" t="s">
        <v>56</v>
      </c>
      <c r="J628">
        <v>1</v>
      </c>
      <c r="K628" s="8">
        <v>6.4</v>
      </c>
      <c r="L628" s="8">
        <v>4.7</v>
      </c>
    </row>
    <row r="629" spans="1:14" x14ac:dyDescent="0.35">
      <c r="A629">
        <v>3</v>
      </c>
      <c r="B629" s="11" t="s">
        <v>68</v>
      </c>
      <c r="C629" t="s">
        <v>28</v>
      </c>
      <c r="D629" t="s">
        <v>70</v>
      </c>
      <c r="E629" t="s">
        <v>50</v>
      </c>
      <c r="F629" t="s">
        <v>17</v>
      </c>
      <c r="G629" t="s">
        <v>57</v>
      </c>
      <c r="H629" s="13" t="s">
        <v>55</v>
      </c>
      <c r="I629" t="s">
        <v>56</v>
      </c>
      <c r="J629">
        <v>1</v>
      </c>
      <c r="K629" s="8">
        <v>5.5</v>
      </c>
      <c r="L629" s="8">
        <v>4</v>
      </c>
    </row>
    <row r="630" spans="1:14" x14ac:dyDescent="0.35">
      <c r="A630">
        <v>3</v>
      </c>
      <c r="B630" s="11" t="s">
        <v>68</v>
      </c>
      <c r="C630" t="s">
        <v>28</v>
      </c>
      <c r="D630" t="s">
        <v>70</v>
      </c>
      <c r="E630" t="s">
        <v>50</v>
      </c>
      <c r="F630" t="s">
        <v>17</v>
      </c>
      <c r="G630" t="s">
        <v>57</v>
      </c>
      <c r="H630" s="13" t="s">
        <v>55</v>
      </c>
      <c r="I630" t="s">
        <v>56</v>
      </c>
      <c r="J630">
        <v>1</v>
      </c>
      <c r="K630" s="8">
        <v>5.5</v>
      </c>
      <c r="L630" s="8">
        <v>4</v>
      </c>
    </row>
    <row r="631" spans="1:14" x14ac:dyDescent="0.35">
      <c r="A631">
        <v>3</v>
      </c>
      <c r="B631" s="11" t="s">
        <v>68</v>
      </c>
      <c r="C631" t="s">
        <v>28</v>
      </c>
      <c r="D631" t="s">
        <v>70</v>
      </c>
      <c r="E631" t="s">
        <v>50</v>
      </c>
      <c r="F631" t="s">
        <v>17</v>
      </c>
      <c r="G631" t="s">
        <v>57</v>
      </c>
      <c r="H631" s="13" t="s">
        <v>55</v>
      </c>
      <c r="I631" t="s">
        <v>56</v>
      </c>
      <c r="J631">
        <v>1</v>
      </c>
      <c r="K631" s="8">
        <v>5.3</v>
      </c>
      <c r="L631" s="8">
        <v>4.0999999999999996</v>
      </c>
    </row>
    <row r="632" spans="1:14" x14ac:dyDescent="0.35">
      <c r="A632">
        <v>3</v>
      </c>
      <c r="B632" s="11" t="s">
        <v>68</v>
      </c>
      <c r="C632" t="s">
        <v>28</v>
      </c>
      <c r="D632" t="s">
        <v>70</v>
      </c>
      <c r="E632" t="s">
        <v>50</v>
      </c>
      <c r="F632" t="s">
        <v>17</v>
      </c>
      <c r="G632" t="s">
        <v>57</v>
      </c>
      <c r="H632" s="13" t="s">
        <v>55</v>
      </c>
      <c r="I632" t="s">
        <v>56</v>
      </c>
      <c r="J632">
        <v>1</v>
      </c>
      <c r="K632" s="8">
        <v>5.4</v>
      </c>
      <c r="L632" s="8">
        <v>4</v>
      </c>
    </row>
    <row r="633" spans="1:14" x14ac:dyDescent="0.35">
      <c r="A633">
        <v>3</v>
      </c>
      <c r="B633" s="11" t="s">
        <v>68</v>
      </c>
      <c r="C633" t="s">
        <v>28</v>
      </c>
      <c r="D633" t="s">
        <v>70</v>
      </c>
      <c r="E633" t="s">
        <v>50</v>
      </c>
      <c r="F633" t="s">
        <v>17</v>
      </c>
      <c r="G633" t="s">
        <v>57</v>
      </c>
      <c r="H633" s="13" t="s">
        <v>55</v>
      </c>
      <c r="I633" t="s">
        <v>56</v>
      </c>
      <c r="J633">
        <v>1</v>
      </c>
      <c r="K633" s="8">
        <v>4.5</v>
      </c>
      <c r="L633" s="8">
        <v>3.5</v>
      </c>
    </row>
    <row r="634" spans="1:14" x14ac:dyDescent="0.35">
      <c r="A634">
        <v>2</v>
      </c>
      <c r="B634" s="11" t="s">
        <v>68</v>
      </c>
      <c r="C634" t="s">
        <v>28</v>
      </c>
      <c r="D634" t="s">
        <v>70</v>
      </c>
      <c r="E634" t="s">
        <v>50</v>
      </c>
      <c r="F634" t="s">
        <v>73</v>
      </c>
      <c r="G634" t="s">
        <v>173</v>
      </c>
      <c r="H634" s="13" t="s">
        <v>172</v>
      </c>
      <c r="I634" t="s">
        <v>49</v>
      </c>
      <c r="J634">
        <v>1</v>
      </c>
      <c r="K634">
        <v>14</v>
      </c>
      <c r="L634">
        <v>12</v>
      </c>
      <c r="M634">
        <v>4</v>
      </c>
      <c r="N634">
        <v>41</v>
      </c>
    </row>
    <row r="635" spans="1:14" x14ac:dyDescent="0.35">
      <c r="A635">
        <v>2</v>
      </c>
      <c r="B635" s="11" t="s">
        <v>68</v>
      </c>
      <c r="C635" t="s">
        <v>28</v>
      </c>
      <c r="D635" t="s">
        <v>70</v>
      </c>
      <c r="E635" t="s">
        <v>50</v>
      </c>
      <c r="F635" t="s">
        <v>73</v>
      </c>
      <c r="G635" t="s">
        <v>124</v>
      </c>
      <c r="H635" s="13" t="s">
        <v>183</v>
      </c>
      <c r="I635" t="s">
        <v>49</v>
      </c>
      <c r="J635">
        <v>1</v>
      </c>
      <c r="K635">
        <v>11.5</v>
      </c>
      <c r="L635">
        <v>9.1999999999999993</v>
      </c>
      <c r="M635">
        <v>3.5</v>
      </c>
      <c r="N635">
        <v>25</v>
      </c>
    </row>
    <row r="636" spans="1:14" x14ac:dyDescent="0.35">
      <c r="A636">
        <v>2</v>
      </c>
      <c r="B636" s="11" t="s">
        <v>68</v>
      </c>
      <c r="C636" t="s">
        <v>28</v>
      </c>
      <c r="D636" t="s">
        <v>70</v>
      </c>
      <c r="E636" t="s">
        <v>50</v>
      </c>
      <c r="F636" t="s">
        <v>17</v>
      </c>
      <c r="G636" t="s">
        <v>57</v>
      </c>
      <c r="H636" s="13" t="s">
        <v>55</v>
      </c>
      <c r="I636" t="s">
        <v>56</v>
      </c>
      <c r="J636">
        <v>1</v>
      </c>
      <c r="K636" s="8">
        <v>6</v>
      </c>
      <c r="L636" s="8">
        <v>5</v>
      </c>
    </row>
    <row r="637" spans="1:14" x14ac:dyDescent="0.35">
      <c r="A637">
        <v>2</v>
      </c>
      <c r="B637" s="11" t="s">
        <v>68</v>
      </c>
      <c r="C637" t="s">
        <v>28</v>
      </c>
      <c r="D637" t="s">
        <v>70</v>
      </c>
      <c r="E637" t="s">
        <v>50</v>
      </c>
      <c r="F637" t="s">
        <v>17</v>
      </c>
      <c r="G637" t="s">
        <v>57</v>
      </c>
      <c r="H637" s="13" t="s">
        <v>55</v>
      </c>
      <c r="I637" t="s">
        <v>56</v>
      </c>
      <c r="J637">
        <v>1</v>
      </c>
      <c r="K637" s="8">
        <v>5.5</v>
      </c>
      <c r="L637" s="8">
        <v>4.5</v>
      </c>
    </row>
    <row r="638" spans="1:14" x14ac:dyDescent="0.35">
      <c r="A638">
        <v>2</v>
      </c>
      <c r="B638" s="11" t="s">
        <v>68</v>
      </c>
      <c r="C638" t="s">
        <v>28</v>
      </c>
      <c r="D638" t="s">
        <v>70</v>
      </c>
      <c r="E638" t="s">
        <v>50</v>
      </c>
      <c r="F638" t="s">
        <v>17</v>
      </c>
      <c r="G638" t="s">
        <v>57</v>
      </c>
      <c r="H638" s="13" t="s">
        <v>55</v>
      </c>
      <c r="I638" t="s">
        <v>56</v>
      </c>
      <c r="J638">
        <v>1</v>
      </c>
      <c r="K638" s="8">
        <v>4.5</v>
      </c>
      <c r="L638" s="8">
        <v>3.9</v>
      </c>
      <c r="M638" s="8"/>
      <c r="N638" s="8">
        <v>7</v>
      </c>
    </row>
    <row r="639" spans="1:14" x14ac:dyDescent="0.35">
      <c r="A639">
        <v>2</v>
      </c>
      <c r="B639" s="11" t="s">
        <v>68</v>
      </c>
      <c r="C639" t="s">
        <v>28</v>
      </c>
      <c r="D639" t="s">
        <v>70</v>
      </c>
      <c r="E639" t="s">
        <v>50</v>
      </c>
      <c r="F639" t="s">
        <v>17</v>
      </c>
      <c r="G639" t="s">
        <v>57</v>
      </c>
      <c r="H639" s="13" t="s">
        <v>55</v>
      </c>
      <c r="I639" t="s">
        <v>56</v>
      </c>
      <c r="J639">
        <v>1</v>
      </c>
      <c r="K639" s="8">
        <v>5.5</v>
      </c>
      <c r="L639" s="8">
        <v>4.3</v>
      </c>
    </row>
    <row r="640" spans="1:14" x14ac:dyDescent="0.35">
      <c r="A640">
        <v>2</v>
      </c>
      <c r="B640" s="11" t="s">
        <v>68</v>
      </c>
      <c r="C640" t="s">
        <v>28</v>
      </c>
      <c r="D640" t="s">
        <v>70</v>
      </c>
      <c r="E640" t="s">
        <v>50</v>
      </c>
      <c r="F640" t="s">
        <v>35</v>
      </c>
      <c r="G640" t="s">
        <v>169</v>
      </c>
      <c r="H640" s="13" t="s">
        <v>170</v>
      </c>
      <c r="I640" t="s">
        <v>171</v>
      </c>
      <c r="N640">
        <v>253</v>
      </c>
    </row>
    <row r="641" spans="1:14" x14ac:dyDescent="0.35">
      <c r="A641">
        <v>4</v>
      </c>
      <c r="B641" s="11" t="s">
        <v>68</v>
      </c>
      <c r="C641" t="s">
        <v>28</v>
      </c>
      <c r="D641" t="s">
        <v>70</v>
      </c>
      <c r="E641" t="s">
        <v>50</v>
      </c>
      <c r="F641" t="s">
        <v>34</v>
      </c>
      <c r="G641" t="s">
        <v>47</v>
      </c>
      <c r="H641" s="13" t="s">
        <v>38</v>
      </c>
      <c r="I641" t="s">
        <v>39</v>
      </c>
      <c r="J641">
        <v>1</v>
      </c>
      <c r="N641">
        <v>5</v>
      </c>
    </row>
    <row r="642" spans="1:14" x14ac:dyDescent="0.35">
      <c r="A642">
        <v>4</v>
      </c>
      <c r="B642" s="11" t="s">
        <v>68</v>
      </c>
      <c r="C642" t="s">
        <v>28</v>
      </c>
      <c r="D642" t="s">
        <v>70</v>
      </c>
      <c r="E642" t="s">
        <v>50</v>
      </c>
      <c r="F642" t="s">
        <v>73</v>
      </c>
      <c r="G642" t="s">
        <v>124</v>
      </c>
      <c r="H642" s="13" t="s">
        <v>183</v>
      </c>
      <c r="I642" t="s">
        <v>49</v>
      </c>
      <c r="J642">
        <v>1</v>
      </c>
      <c r="K642">
        <v>14.3</v>
      </c>
      <c r="L642">
        <v>12</v>
      </c>
      <c r="M642">
        <v>4.5</v>
      </c>
      <c r="N642">
        <v>48</v>
      </c>
    </row>
    <row r="643" spans="1:14" x14ac:dyDescent="0.35">
      <c r="A643">
        <v>4</v>
      </c>
      <c r="B643" s="11" t="s">
        <v>68</v>
      </c>
      <c r="C643" t="s">
        <v>28</v>
      </c>
      <c r="D643" t="s">
        <v>70</v>
      </c>
      <c r="E643" t="s">
        <v>50</v>
      </c>
      <c r="F643" t="s">
        <v>73</v>
      </c>
      <c r="G643" t="s">
        <v>124</v>
      </c>
      <c r="H643" s="13" t="s">
        <v>183</v>
      </c>
      <c r="I643" t="s">
        <v>49</v>
      </c>
      <c r="J643">
        <v>1</v>
      </c>
      <c r="K643">
        <v>12</v>
      </c>
      <c r="L643">
        <v>10.1</v>
      </c>
      <c r="M643">
        <v>3.5</v>
      </c>
      <c r="N643">
        <v>26</v>
      </c>
    </row>
    <row r="644" spans="1:14" x14ac:dyDescent="0.35">
      <c r="A644">
        <v>4</v>
      </c>
      <c r="B644" s="11" t="s">
        <v>68</v>
      </c>
      <c r="C644" t="s">
        <v>28</v>
      </c>
      <c r="D644" t="s">
        <v>70</v>
      </c>
      <c r="E644" t="s">
        <v>50</v>
      </c>
      <c r="F644" t="s">
        <v>73</v>
      </c>
      <c r="G644" t="s">
        <v>173</v>
      </c>
      <c r="H644" s="13" t="s">
        <v>172</v>
      </c>
      <c r="I644" t="s">
        <v>49</v>
      </c>
      <c r="J644">
        <v>1</v>
      </c>
      <c r="K644">
        <v>11.2</v>
      </c>
      <c r="L644">
        <v>8.9</v>
      </c>
      <c r="M644">
        <v>3.2</v>
      </c>
      <c r="N644">
        <v>24</v>
      </c>
    </row>
    <row r="645" spans="1:14" x14ac:dyDescent="0.35">
      <c r="A645">
        <v>4</v>
      </c>
      <c r="B645" s="11" t="s">
        <v>68</v>
      </c>
      <c r="C645" t="s">
        <v>28</v>
      </c>
      <c r="D645" t="s">
        <v>70</v>
      </c>
      <c r="E645" t="s">
        <v>50</v>
      </c>
      <c r="F645" t="s">
        <v>73</v>
      </c>
      <c r="G645" t="s">
        <v>173</v>
      </c>
      <c r="H645" s="13" t="s">
        <v>172</v>
      </c>
      <c r="I645" t="s">
        <v>49</v>
      </c>
      <c r="J645">
        <v>1</v>
      </c>
      <c r="K645">
        <v>8.9</v>
      </c>
      <c r="L645">
        <v>6.2</v>
      </c>
      <c r="M645">
        <v>2</v>
      </c>
      <c r="N645">
        <v>10</v>
      </c>
    </row>
    <row r="646" spans="1:14" x14ac:dyDescent="0.35">
      <c r="A646">
        <v>4</v>
      </c>
      <c r="B646" s="11" t="s">
        <v>68</v>
      </c>
      <c r="C646" t="s">
        <v>28</v>
      </c>
      <c r="D646" t="s">
        <v>70</v>
      </c>
      <c r="E646" t="s">
        <v>50</v>
      </c>
      <c r="F646" t="s">
        <v>73</v>
      </c>
      <c r="G646" t="s">
        <v>124</v>
      </c>
      <c r="H646" s="13" t="s">
        <v>183</v>
      </c>
      <c r="I646" t="s">
        <v>49</v>
      </c>
      <c r="J646">
        <v>1</v>
      </c>
      <c r="K646">
        <v>7.5</v>
      </c>
      <c r="L646">
        <v>5.8</v>
      </c>
      <c r="M646">
        <v>2</v>
      </c>
      <c r="N646">
        <v>7</v>
      </c>
    </row>
    <row r="647" spans="1:14" x14ac:dyDescent="0.35">
      <c r="A647">
        <v>4</v>
      </c>
      <c r="B647" s="11" t="s">
        <v>68</v>
      </c>
      <c r="C647" t="s">
        <v>28</v>
      </c>
      <c r="D647" t="s">
        <v>70</v>
      </c>
      <c r="E647" t="s">
        <v>50</v>
      </c>
      <c r="F647" t="s">
        <v>17</v>
      </c>
      <c r="G647" t="s">
        <v>57</v>
      </c>
      <c r="H647" s="13" t="s">
        <v>55</v>
      </c>
      <c r="I647" t="s">
        <v>56</v>
      </c>
      <c r="J647">
        <v>1</v>
      </c>
      <c r="K647">
        <v>9</v>
      </c>
      <c r="L647">
        <v>7.4</v>
      </c>
      <c r="M647">
        <v>1.3</v>
      </c>
      <c r="N647">
        <v>10</v>
      </c>
    </row>
    <row r="648" spans="1:14" x14ac:dyDescent="0.35">
      <c r="A648">
        <v>4</v>
      </c>
      <c r="B648" s="11" t="s">
        <v>68</v>
      </c>
      <c r="C648" t="s">
        <v>28</v>
      </c>
      <c r="D648" t="s">
        <v>70</v>
      </c>
      <c r="E648" t="s">
        <v>50</v>
      </c>
      <c r="F648" t="s">
        <v>17</v>
      </c>
      <c r="G648" t="s">
        <v>57</v>
      </c>
      <c r="H648" s="13" t="s">
        <v>55</v>
      </c>
      <c r="I648" t="s">
        <v>56</v>
      </c>
      <c r="J648">
        <v>1</v>
      </c>
      <c r="K648">
        <v>10</v>
      </c>
      <c r="L648">
        <v>8.4</v>
      </c>
      <c r="M648">
        <v>2.1</v>
      </c>
      <c r="N648">
        <v>13</v>
      </c>
    </row>
    <row r="649" spans="1:14" x14ac:dyDescent="0.35">
      <c r="A649">
        <v>4</v>
      </c>
      <c r="B649" s="11" t="s">
        <v>68</v>
      </c>
      <c r="C649" t="s">
        <v>28</v>
      </c>
      <c r="D649" t="s">
        <v>70</v>
      </c>
      <c r="E649" t="s">
        <v>50</v>
      </c>
      <c r="F649" t="s">
        <v>17</v>
      </c>
      <c r="G649" t="s">
        <v>57</v>
      </c>
      <c r="H649" s="13" t="s">
        <v>55</v>
      </c>
      <c r="I649" t="s">
        <v>56</v>
      </c>
      <c r="J649">
        <v>1</v>
      </c>
      <c r="K649" s="8">
        <v>6.2</v>
      </c>
      <c r="L649" s="8">
        <v>4.7</v>
      </c>
    </row>
    <row r="650" spans="1:14" x14ac:dyDescent="0.35">
      <c r="A650">
        <v>4</v>
      </c>
      <c r="B650" s="11" t="s">
        <v>68</v>
      </c>
      <c r="C650" t="s">
        <v>28</v>
      </c>
      <c r="D650" t="s">
        <v>70</v>
      </c>
      <c r="E650" t="s">
        <v>50</v>
      </c>
      <c r="F650" t="s">
        <v>17</v>
      </c>
      <c r="G650" t="s">
        <v>57</v>
      </c>
      <c r="H650" s="13" t="s">
        <v>55</v>
      </c>
      <c r="I650" t="s">
        <v>56</v>
      </c>
      <c r="J650">
        <v>1</v>
      </c>
      <c r="K650" s="8">
        <v>6.6</v>
      </c>
      <c r="L650" s="8">
        <v>5</v>
      </c>
    </row>
    <row r="651" spans="1:14" x14ac:dyDescent="0.35">
      <c r="A651">
        <v>4</v>
      </c>
      <c r="B651" s="11" t="s">
        <v>68</v>
      </c>
      <c r="C651" t="s">
        <v>28</v>
      </c>
      <c r="D651" t="s">
        <v>70</v>
      </c>
      <c r="E651" t="s">
        <v>50</v>
      </c>
      <c r="F651" t="s">
        <v>17</v>
      </c>
      <c r="G651" t="s">
        <v>57</v>
      </c>
      <c r="H651" s="13" t="s">
        <v>55</v>
      </c>
      <c r="I651" t="s">
        <v>56</v>
      </c>
      <c r="J651">
        <v>1</v>
      </c>
      <c r="K651" s="8">
        <v>7.6</v>
      </c>
      <c r="L651" s="8">
        <v>6</v>
      </c>
    </row>
    <row r="652" spans="1:14" x14ac:dyDescent="0.35">
      <c r="A652">
        <v>4</v>
      </c>
      <c r="B652" s="11" t="s">
        <v>68</v>
      </c>
      <c r="C652" t="s">
        <v>28</v>
      </c>
      <c r="D652" t="s">
        <v>70</v>
      </c>
      <c r="E652" t="s">
        <v>50</v>
      </c>
      <c r="F652" t="s">
        <v>17</v>
      </c>
      <c r="G652" t="s">
        <v>57</v>
      </c>
      <c r="H652" s="13" t="s">
        <v>55</v>
      </c>
      <c r="I652" t="s">
        <v>56</v>
      </c>
      <c r="J652">
        <v>1</v>
      </c>
      <c r="K652" s="8">
        <v>7.5</v>
      </c>
      <c r="L652" s="8">
        <v>5.5</v>
      </c>
    </row>
    <row r="653" spans="1:14" x14ac:dyDescent="0.35">
      <c r="A653">
        <v>4</v>
      </c>
      <c r="B653" s="11" t="s">
        <v>68</v>
      </c>
      <c r="C653" t="s">
        <v>28</v>
      </c>
      <c r="D653" t="s">
        <v>70</v>
      </c>
      <c r="E653" t="s">
        <v>50</v>
      </c>
      <c r="F653" t="s">
        <v>17</v>
      </c>
      <c r="G653" t="s">
        <v>57</v>
      </c>
      <c r="H653" s="13" t="s">
        <v>55</v>
      </c>
      <c r="I653" t="s">
        <v>56</v>
      </c>
      <c r="J653">
        <v>1</v>
      </c>
      <c r="K653" s="8">
        <v>6.7</v>
      </c>
      <c r="L653" s="8">
        <v>5.5</v>
      </c>
    </row>
    <row r="654" spans="1:14" x14ac:dyDescent="0.35">
      <c r="A654">
        <v>4</v>
      </c>
      <c r="B654" s="11" t="s">
        <v>68</v>
      </c>
      <c r="C654" t="s">
        <v>28</v>
      </c>
      <c r="D654" t="s">
        <v>70</v>
      </c>
      <c r="E654" t="s">
        <v>50</v>
      </c>
      <c r="F654" t="s">
        <v>17</v>
      </c>
      <c r="G654" t="s">
        <v>57</v>
      </c>
      <c r="H654" s="13" t="s">
        <v>55</v>
      </c>
      <c r="I654" t="s">
        <v>56</v>
      </c>
      <c r="J654">
        <v>1</v>
      </c>
      <c r="K654" s="8">
        <v>6.6</v>
      </c>
      <c r="L654" s="8">
        <v>5.4</v>
      </c>
    </row>
    <row r="655" spans="1:14" x14ac:dyDescent="0.35">
      <c r="A655">
        <v>4</v>
      </c>
      <c r="B655" s="11" t="s">
        <v>68</v>
      </c>
      <c r="C655" t="s">
        <v>28</v>
      </c>
      <c r="D655" t="s">
        <v>70</v>
      </c>
      <c r="E655" t="s">
        <v>50</v>
      </c>
      <c r="F655" t="s">
        <v>17</v>
      </c>
      <c r="G655" t="s">
        <v>57</v>
      </c>
      <c r="H655" s="13" t="s">
        <v>55</v>
      </c>
      <c r="I655" t="s">
        <v>56</v>
      </c>
      <c r="J655">
        <v>1</v>
      </c>
      <c r="K655" s="8">
        <v>6.6</v>
      </c>
      <c r="L655" s="8">
        <v>5.6</v>
      </c>
      <c r="M655" s="8"/>
      <c r="N655" s="8">
        <v>46</v>
      </c>
    </row>
    <row r="656" spans="1:14" x14ac:dyDescent="0.35">
      <c r="A656">
        <v>4</v>
      </c>
      <c r="B656" s="11" t="s">
        <v>68</v>
      </c>
      <c r="C656" t="s">
        <v>28</v>
      </c>
      <c r="D656" t="s">
        <v>70</v>
      </c>
      <c r="E656" t="s">
        <v>50</v>
      </c>
      <c r="F656" t="s">
        <v>17</v>
      </c>
      <c r="G656" t="s">
        <v>57</v>
      </c>
      <c r="H656" s="13" t="s">
        <v>55</v>
      </c>
      <c r="I656" t="s">
        <v>56</v>
      </c>
      <c r="J656">
        <v>1</v>
      </c>
      <c r="K656" s="8">
        <v>8</v>
      </c>
      <c r="L656" s="8">
        <v>6.2</v>
      </c>
    </row>
    <row r="657" spans="1:14" x14ac:dyDescent="0.35">
      <c r="A657">
        <v>4</v>
      </c>
      <c r="B657" s="11" t="s">
        <v>68</v>
      </c>
      <c r="C657" t="s">
        <v>28</v>
      </c>
      <c r="D657" t="s">
        <v>70</v>
      </c>
      <c r="E657" t="s">
        <v>50</v>
      </c>
      <c r="F657" t="s">
        <v>17</v>
      </c>
      <c r="G657" t="s">
        <v>57</v>
      </c>
      <c r="H657" s="13" t="s">
        <v>55</v>
      </c>
      <c r="I657" t="s">
        <v>56</v>
      </c>
      <c r="J657">
        <v>1</v>
      </c>
      <c r="K657" s="8">
        <v>8.3000000000000007</v>
      </c>
      <c r="L657" s="8">
        <v>6.2</v>
      </c>
    </row>
    <row r="658" spans="1:14" x14ac:dyDescent="0.35">
      <c r="A658">
        <v>4</v>
      </c>
      <c r="B658" s="11" t="s">
        <v>68</v>
      </c>
      <c r="C658" t="s">
        <v>28</v>
      </c>
      <c r="D658" t="s">
        <v>70</v>
      </c>
      <c r="E658" t="s">
        <v>50</v>
      </c>
      <c r="F658" t="s">
        <v>17</v>
      </c>
      <c r="G658" t="s">
        <v>57</v>
      </c>
      <c r="H658" s="13" t="s">
        <v>55</v>
      </c>
      <c r="I658" t="s">
        <v>56</v>
      </c>
      <c r="J658">
        <v>1</v>
      </c>
      <c r="K658" s="8">
        <v>7</v>
      </c>
      <c r="L658" s="8">
        <v>5.3</v>
      </c>
    </row>
    <row r="659" spans="1:14" x14ac:dyDescent="0.35">
      <c r="A659">
        <v>4</v>
      </c>
      <c r="B659" s="11" t="s">
        <v>68</v>
      </c>
      <c r="C659" t="s">
        <v>28</v>
      </c>
      <c r="D659" t="s">
        <v>70</v>
      </c>
      <c r="E659" t="s">
        <v>50</v>
      </c>
      <c r="F659" t="s">
        <v>17</v>
      </c>
      <c r="G659" t="s">
        <v>57</v>
      </c>
      <c r="H659" s="13" t="s">
        <v>55</v>
      </c>
      <c r="I659" t="s">
        <v>56</v>
      </c>
      <c r="J659">
        <v>1</v>
      </c>
      <c r="K659" s="8">
        <v>6.2</v>
      </c>
      <c r="L659" s="8">
        <v>4.5</v>
      </c>
    </row>
    <row r="660" spans="1:14" x14ac:dyDescent="0.35">
      <c r="A660">
        <v>4</v>
      </c>
      <c r="B660" s="11" t="s">
        <v>68</v>
      </c>
      <c r="C660" t="s">
        <v>28</v>
      </c>
      <c r="D660" t="s">
        <v>70</v>
      </c>
      <c r="E660" t="s">
        <v>50</v>
      </c>
      <c r="F660" t="s">
        <v>17</v>
      </c>
      <c r="G660" t="s">
        <v>57</v>
      </c>
      <c r="H660" s="13" t="s">
        <v>55</v>
      </c>
      <c r="I660" t="s">
        <v>56</v>
      </c>
      <c r="J660">
        <v>1</v>
      </c>
      <c r="K660" s="8">
        <v>6</v>
      </c>
      <c r="L660" s="8">
        <v>4.5</v>
      </c>
    </row>
    <row r="661" spans="1:14" x14ac:dyDescent="0.35">
      <c r="A661">
        <v>4</v>
      </c>
      <c r="B661" s="11" t="s">
        <v>68</v>
      </c>
      <c r="C661" t="s">
        <v>28</v>
      </c>
      <c r="D661" t="s">
        <v>70</v>
      </c>
      <c r="E661" t="s">
        <v>50</v>
      </c>
      <c r="F661" t="s">
        <v>17</v>
      </c>
      <c r="G661" t="s">
        <v>57</v>
      </c>
      <c r="H661" s="13" t="s">
        <v>55</v>
      </c>
      <c r="I661" t="s">
        <v>56</v>
      </c>
      <c r="J661">
        <v>1</v>
      </c>
      <c r="K661" s="8">
        <v>6</v>
      </c>
      <c r="L661" s="8">
        <v>4.3</v>
      </c>
    </row>
    <row r="662" spans="1:14" x14ac:dyDescent="0.35">
      <c r="A662">
        <v>4</v>
      </c>
      <c r="B662" s="11" t="s">
        <v>68</v>
      </c>
      <c r="C662" t="s">
        <v>28</v>
      </c>
      <c r="D662" t="s">
        <v>70</v>
      </c>
      <c r="E662" t="s">
        <v>50</v>
      </c>
      <c r="F662" t="s">
        <v>17</v>
      </c>
      <c r="G662" t="s">
        <v>57</v>
      </c>
      <c r="H662" s="13" t="s">
        <v>55</v>
      </c>
      <c r="I662" t="s">
        <v>56</v>
      </c>
      <c r="J662">
        <v>1</v>
      </c>
      <c r="K662" s="8">
        <v>6.3</v>
      </c>
      <c r="L662" s="8">
        <v>5</v>
      </c>
    </row>
    <row r="663" spans="1:14" x14ac:dyDescent="0.35">
      <c r="A663">
        <v>4</v>
      </c>
      <c r="B663" s="11" t="s">
        <v>68</v>
      </c>
      <c r="C663" t="s">
        <v>28</v>
      </c>
      <c r="D663" t="s">
        <v>70</v>
      </c>
      <c r="E663" t="s">
        <v>50</v>
      </c>
      <c r="F663" t="s">
        <v>17</v>
      </c>
      <c r="G663" t="s">
        <v>57</v>
      </c>
      <c r="H663" s="13" t="s">
        <v>55</v>
      </c>
      <c r="I663" t="s">
        <v>56</v>
      </c>
      <c r="J663">
        <v>1</v>
      </c>
      <c r="K663" s="8">
        <v>6.5</v>
      </c>
      <c r="L663" s="8">
        <v>5</v>
      </c>
    </row>
    <row r="664" spans="1:14" x14ac:dyDescent="0.35">
      <c r="A664">
        <v>4</v>
      </c>
      <c r="B664" s="11" t="s">
        <v>68</v>
      </c>
      <c r="C664" t="s">
        <v>28</v>
      </c>
      <c r="D664" t="s">
        <v>70</v>
      </c>
      <c r="E664" t="s">
        <v>50</v>
      </c>
      <c r="F664" t="s">
        <v>17</v>
      </c>
      <c r="G664" t="s">
        <v>57</v>
      </c>
      <c r="H664" s="13" t="s">
        <v>55</v>
      </c>
      <c r="I664" t="s">
        <v>56</v>
      </c>
      <c r="J664">
        <v>1</v>
      </c>
      <c r="K664" s="8">
        <v>6</v>
      </c>
      <c r="L664" s="8">
        <v>4.5999999999999996</v>
      </c>
    </row>
    <row r="665" spans="1:14" x14ac:dyDescent="0.35">
      <c r="A665">
        <v>4</v>
      </c>
      <c r="B665" s="11" t="s">
        <v>68</v>
      </c>
      <c r="C665" t="s">
        <v>28</v>
      </c>
      <c r="D665" t="s">
        <v>70</v>
      </c>
      <c r="E665" t="s">
        <v>50</v>
      </c>
      <c r="F665" t="s">
        <v>17</v>
      </c>
      <c r="G665" t="s">
        <v>57</v>
      </c>
      <c r="H665" s="13" t="s">
        <v>55</v>
      </c>
      <c r="I665" t="s">
        <v>56</v>
      </c>
      <c r="J665">
        <v>1</v>
      </c>
      <c r="K665" s="8">
        <v>6.3</v>
      </c>
      <c r="L665" s="8">
        <v>5</v>
      </c>
    </row>
    <row r="666" spans="1:14" x14ac:dyDescent="0.35">
      <c r="A666">
        <v>4</v>
      </c>
      <c r="B666" s="11" t="s">
        <v>68</v>
      </c>
      <c r="C666" t="s">
        <v>28</v>
      </c>
      <c r="D666" t="s">
        <v>70</v>
      </c>
      <c r="E666" t="s">
        <v>50</v>
      </c>
      <c r="F666" t="s">
        <v>17</v>
      </c>
      <c r="G666" t="s">
        <v>57</v>
      </c>
      <c r="H666" s="13" t="s">
        <v>55</v>
      </c>
      <c r="I666" t="s">
        <v>56</v>
      </c>
      <c r="J666">
        <v>1</v>
      </c>
      <c r="K666" s="8">
        <v>6.2</v>
      </c>
      <c r="L666" s="8">
        <v>4.7</v>
      </c>
    </row>
    <row r="667" spans="1:14" x14ac:dyDescent="0.35">
      <c r="A667">
        <v>4</v>
      </c>
      <c r="B667" s="11" t="s">
        <v>68</v>
      </c>
      <c r="C667" t="s">
        <v>28</v>
      </c>
      <c r="D667" t="s">
        <v>70</v>
      </c>
      <c r="E667" t="s">
        <v>50</v>
      </c>
      <c r="F667" t="s">
        <v>17</v>
      </c>
      <c r="G667" t="s">
        <v>57</v>
      </c>
      <c r="H667" s="13" t="s">
        <v>55</v>
      </c>
      <c r="I667" t="s">
        <v>56</v>
      </c>
      <c r="J667">
        <v>1</v>
      </c>
      <c r="K667" s="8">
        <v>5.5</v>
      </c>
      <c r="L667" s="8">
        <v>4.5</v>
      </c>
    </row>
    <row r="668" spans="1:14" x14ac:dyDescent="0.35">
      <c r="A668">
        <v>4</v>
      </c>
      <c r="B668" s="11" t="s">
        <v>68</v>
      </c>
      <c r="C668" t="s">
        <v>28</v>
      </c>
      <c r="D668" t="s">
        <v>70</v>
      </c>
      <c r="E668" t="s">
        <v>50</v>
      </c>
      <c r="F668" t="s">
        <v>17</v>
      </c>
      <c r="G668" t="s">
        <v>57</v>
      </c>
      <c r="H668" s="13" t="s">
        <v>55</v>
      </c>
      <c r="I668" t="s">
        <v>56</v>
      </c>
      <c r="J668">
        <v>1</v>
      </c>
      <c r="K668" s="8">
        <v>5</v>
      </c>
      <c r="L668" s="8">
        <v>3.7</v>
      </c>
    </row>
    <row r="669" spans="1:14" x14ac:dyDescent="0.35">
      <c r="A669">
        <v>4</v>
      </c>
      <c r="B669" s="11" t="s">
        <v>68</v>
      </c>
      <c r="C669" t="s">
        <v>28</v>
      </c>
      <c r="D669" t="s">
        <v>70</v>
      </c>
      <c r="E669" t="s">
        <v>50</v>
      </c>
      <c r="F669" t="s">
        <v>35</v>
      </c>
      <c r="G669" t="s">
        <v>169</v>
      </c>
      <c r="H669" s="13" t="s">
        <v>170</v>
      </c>
      <c r="I669" t="s">
        <v>171</v>
      </c>
      <c r="N669">
        <v>432</v>
      </c>
    </row>
    <row r="670" spans="1:14" x14ac:dyDescent="0.35">
      <c r="A670">
        <v>4</v>
      </c>
      <c r="B670" s="11" t="s">
        <v>68</v>
      </c>
      <c r="C670" t="s">
        <v>28</v>
      </c>
      <c r="D670" t="s">
        <v>70</v>
      </c>
      <c r="E670" t="s">
        <v>50</v>
      </c>
      <c r="F670" t="s">
        <v>69</v>
      </c>
      <c r="G670" t="s">
        <v>180</v>
      </c>
      <c r="H670" s="13" t="s">
        <v>52</v>
      </c>
      <c r="I670" t="s">
        <v>54</v>
      </c>
      <c r="J670">
        <v>1</v>
      </c>
      <c r="K670">
        <v>5.6</v>
      </c>
    </row>
    <row r="671" spans="1:14" x14ac:dyDescent="0.35">
      <c r="A671">
        <v>3</v>
      </c>
      <c r="B671" s="11" t="s">
        <v>68</v>
      </c>
      <c r="C671" t="s">
        <v>27</v>
      </c>
      <c r="D671" t="s">
        <v>70</v>
      </c>
      <c r="E671" t="s">
        <v>50</v>
      </c>
      <c r="F671" t="s">
        <v>35</v>
      </c>
      <c r="G671" t="s">
        <v>169</v>
      </c>
      <c r="H671" s="13" t="s">
        <v>170</v>
      </c>
      <c r="I671" t="s">
        <v>171</v>
      </c>
      <c r="N671">
        <v>143</v>
      </c>
    </row>
    <row r="672" spans="1:14" x14ac:dyDescent="0.35">
      <c r="A672">
        <v>3</v>
      </c>
      <c r="B672" s="11" t="s">
        <v>68</v>
      </c>
      <c r="C672" t="s">
        <v>27</v>
      </c>
      <c r="D672" t="s">
        <v>70</v>
      </c>
      <c r="E672" t="s">
        <v>50</v>
      </c>
      <c r="F672" t="s">
        <v>34</v>
      </c>
      <c r="G672" t="s">
        <v>47</v>
      </c>
      <c r="H672" s="13" t="s">
        <v>38</v>
      </c>
      <c r="I672" t="s">
        <v>39</v>
      </c>
      <c r="J672">
        <v>1</v>
      </c>
      <c r="N672">
        <v>16</v>
      </c>
    </row>
    <row r="673" spans="1:14" x14ac:dyDescent="0.35">
      <c r="A673">
        <v>3</v>
      </c>
      <c r="B673" s="11" t="s">
        <v>68</v>
      </c>
      <c r="C673" t="s">
        <v>27</v>
      </c>
      <c r="D673" t="s">
        <v>70</v>
      </c>
      <c r="E673" t="s">
        <v>50</v>
      </c>
      <c r="F673" t="s">
        <v>34</v>
      </c>
      <c r="G673" t="s">
        <v>47</v>
      </c>
      <c r="H673" s="13" t="s">
        <v>38</v>
      </c>
      <c r="I673" t="s">
        <v>39</v>
      </c>
      <c r="J673">
        <v>1</v>
      </c>
      <c r="N673">
        <v>7</v>
      </c>
    </row>
    <row r="674" spans="1:14" x14ac:dyDescent="0.35">
      <c r="A674">
        <v>3</v>
      </c>
      <c r="B674" s="11" t="s">
        <v>68</v>
      </c>
      <c r="C674" t="s">
        <v>27</v>
      </c>
      <c r="D674" t="s">
        <v>70</v>
      </c>
      <c r="E674" t="s">
        <v>50</v>
      </c>
      <c r="F674" t="s">
        <v>34</v>
      </c>
      <c r="G674" t="s">
        <v>47</v>
      </c>
      <c r="H674" s="13" t="s">
        <v>38</v>
      </c>
      <c r="I674" t="s">
        <v>39</v>
      </c>
      <c r="J674">
        <v>1</v>
      </c>
      <c r="N674">
        <v>17</v>
      </c>
    </row>
    <row r="675" spans="1:14" x14ac:dyDescent="0.35">
      <c r="A675">
        <v>3</v>
      </c>
      <c r="B675" s="11" t="s">
        <v>68</v>
      </c>
      <c r="C675" t="s">
        <v>27</v>
      </c>
      <c r="D675" t="s">
        <v>70</v>
      </c>
      <c r="E675" t="s">
        <v>50</v>
      </c>
      <c r="F675" t="s">
        <v>17</v>
      </c>
      <c r="G675" t="s">
        <v>57</v>
      </c>
      <c r="H675" s="13" t="s">
        <v>55</v>
      </c>
      <c r="I675" t="s">
        <v>56</v>
      </c>
      <c r="J675">
        <v>1</v>
      </c>
      <c r="K675">
        <v>8.5</v>
      </c>
      <c r="L675">
        <v>6.2</v>
      </c>
      <c r="M675">
        <v>1</v>
      </c>
      <c r="N675">
        <v>5</v>
      </c>
    </row>
    <row r="676" spans="1:14" x14ac:dyDescent="0.35">
      <c r="A676">
        <v>3</v>
      </c>
      <c r="B676" s="11" t="s">
        <v>68</v>
      </c>
      <c r="C676" t="s">
        <v>27</v>
      </c>
      <c r="D676" t="s">
        <v>70</v>
      </c>
      <c r="E676" t="s">
        <v>50</v>
      </c>
      <c r="F676" t="s">
        <v>17</v>
      </c>
      <c r="G676" t="s">
        <v>57</v>
      </c>
      <c r="H676" s="13" t="s">
        <v>55</v>
      </c>
      <c r="I676" t="s">
        <v>56</v>
      </c>
      <c r="J676">
        <v>1</v>
      </c>
      <c r="K676">
        <v>7.1</v>
      </c>
      <c r="L676">
        <v>5.2</v>
      </c>
      <c r="M676">
        <v>1</v>
      </c>
      <c r="N676">
        <v>3</v>
      </c>
    </row>
    <row r="677" spans="1:14" x14ac:dyDescent="0.35">
      <c r="A677">
        <v>3</v>
      </c>
      <c r="B677" s="11" t="s">
        <v>68</v>
      </c>
      <c r="C677" t="s">
        <v>27</v>
      </c>
      <c r="D677" t="s">
        <v>70</v>
      </c>
      <c r="E677" t="s">
        <v>50</v>
      </c>
      <c r="F677" t="s">
        <v>17</v>
      </c>
      <c r="G677" t="s">
        <v>57</v>
      </c>
      <c r="H677" s="13" t="s">
        <v>55</v>
      </c>
      <c r="I677" t="s">
        <v>56</v>
      </c>
      <c r="J677">
        <v>1</v>
      </c>
      <c r="K677">
        <v>5.4</v>
      </c>
      <c r="L677">
        <v>4.2</v>
      </c>
      <c r="M677">
        <v>1</v>
      </c>
      <c r="N677">
        <v>2</v>
      </c>
    </row>
    <row r="678" spans="1:14" x14ac:dyDescent="0.35">
      <c r="A678">
        <v>3</v>
      </c>
      <c r="B678" s="11" t="s">
        <v>68</v>
      </c>
      <c r="C678" t="s">
        <v>27</v>
      </c>
      <c r="D678" t="s">
        <v>70</v>
      </c>
      <c r="E678" t="s">
        <v>50</v>
      </c>
      <c r="F678" t="s">
        <v>17</v>
      </c>
      <c r="G678" t="s">
        <v>57</v>
      </c>
      <c r="H678" s="13" t="s">
        <v>55</v>
      </c>
      <c r="I678" t="s">
        <v>56</v>
      </c>
      <c r="J678">
        <v>1</v>
      </c>
      <c r="K678">
        <v>5</v>
      </c>
      <c r="L678">
        <v>3.8</v>
      </c>
      <c r="M678">
        <v>0.4</v>
      </c>
      <c r="N678">
        <v>0.5</v>
      </c>
    </row>
    <row r="679" spans="1:14" x14ac:dyDescent="0.35">
      <c r="A679">
        <v>1</v>
      </c>
      <c r="B679" s="11" t="s">
        <v>68</v>
      </c>
      <c r="C679" t="s">
        <v>28</v>
      </c>
      <c r="D679" t="s">
        <v>70</v>
      </c>
      <c r="E679" t="s">
        <v>50</v>
      </c>
      <c r="F679" t="s">
        <v>182</v>
      </c>
      <c r="G679" t="s">
        <v>20</v>
      </c>
      <c r="H679" s="13" t="s">
        <v>80</v>
      </c>
      <c r="I679" t="s">
        <v>40</v>
      </c>
      <c r="J679">
        <v>1</v>
      </c>
      <c r="K679">
        <v>50.3</v>
      </c>
      <c r="N679">
        <v>129</v>
      </c>
    </row>
    <row r="680" spans="1:14" x14ac:dyDescent="0.35">
      <c r="A680">
        <v>1</v>
      </c>
      <c r="B680" s="11" t="s">
        <v>68</v>
      </c>
      <c r="C680" t="s">
        <v>28</v>
      </c>
      <c r="D680" t="s">
        <v>70</v>
      </c>
      <c r="E680" t="s">
        <v>50</v>
      </c>
      <c r="F680" t="s">
        <v>182</v>
      </c>
      <c r="G680" t="s">
        <v>20</v>
      </c>
      <c r="H680" s="13" t="s">
        <v>80</v>
      </c>
      <c r="I680" t="s">
        <v>40</v>
      </c>
      <c r="J680">
        <v>1</v>
      </c>
      <c r="K680">
        <v>46.3</v>
      </c>
      <c r="N680">
        <v>57</v>
      </c>
    </row>
    <row r="681" spans="1:14" x14ac:dyDescent="0.35">
      <c r="A681">
        <v>1</v>
      </c>
      <c r="B681" s="11" t="s">
        <v>68</v>
      </c>
      <c r="C681" t="s">
        <v>28</v>
      </c>
      <c r="D681" t="s">
        <v>70</v>
      </c>
      <c r="E681" t="s">
        <v>50</v>
      </c>
      <c r="F681" t="s">
        <v>182</v>
      </c>
      <c r="G681" t="s">
        <v>20</v>
      </c>
      <c r="H681" s="13" t="s">
        <v>80</v>
      </c>
      <c r="I681" t="s">
        <v>40</v>
      </c>
      <c r="J681">
        <v>1</v>
      </c>
      <c r="K681">
        <v>53.2</v>
      </c>
      <c r="N681">
        <v>105</v>
      </c>
    </row>
    <row r="682" spans="1:14" x14ac:dyDescent="0.35">
      <c r="A682">
        <v>1</v>
      </c>
      <c r="B682" s="11" t="s">
        <v>68</v>
      </c>
      <c r="C682" t="s">
        <v>28</v>
      </c>
      <c r="D682" t="s">
        <v>70</v>
      </c>
      <c r="E682" t="s">
        <v>50</v>
      </c>
      <c r="F682" t="s">
        <v>35</v>
      </c>
      <c r="G682" t="s">
        <v>169</v>
      </c>
      <c r="H682" s="13" t="s">
        <v>170</v>
      </c>
      <c r="I682" t="s">
        <v>171</v>
      </c>
      <c r="N682">
        <v>795</v>
      </c>
    </row>
    <row r="683" spans="1:14" x14ac:dyDescent="0.35">
      <c r="A683">
        <v>1</v>
      </c>
      <c r="B683" s="11" t="s">
        <v>68</v>
      </c>
      <c r="C683" t="s">
        <v>28</v>
      </c>
      <c r="D683" t="s">
        <v>70</v>
      </c>
      <c r="E683" t="s">
        <v>50</v>
      </c>
      <c r="F683" t="s">
        <v>17</v>
      </c>
      <c r="G683" t="s">
        <v>57</v>
      </c>
      <c r="H683" s="13" t="s">
        <v>55</v>
      </c>
      <c r="I683" t="s">
        <v>56</v>
      </c>
      <c r="J683">
        <v>1</v>
      </c>
      <c r="K683">
        <v>7.6</v>
      </c>
      <c r="L683">
        <v>6.2</v>
      </c>
      <c r="M683">
        <v>1</v>
      </c>
      <c r="N683">
        <v>4</v>
      </c>
    </row>
    <row r="684" spans="1:14" x14ac:dyDescent="0.35">
      <c r="A684">
        <v>1</v>
      </c>
      <c r="B684" s="11" t="s">
        <v>68</v>
      </c>
      <c r="C684" t="s">
        <v>28</v>
      </c>
      <c r="D684" t="s">
        <v>70</v>
      </c>
      <c r="E684" t="s">
        <v>50</v>
      </c>
      <c r="F684" t="s">
        <v>17</v>
      </c>
      <c r="G684" t="s">
        <v>57</v>
      </c>
      <c r="H684" s="13" t="s">
        <v>55</v>
      </c>
      <c r="I684" t="s">
        <v>56</v>
      </c>
      <c r="J684">
        <v>1</v>
      </c>
      <c r="K684">
        <v>6.8</v>
      </c>
      <c r="L684">
        <v>5.2</v>
      </c>
      <c r="M684">
        <v>1</v>
      </c>
      <c r="N684">
        <v>2</v>
      </c>
    </row>
    <row r="685" spans="1:14" x14ac:dyDescent="0.35">
      <c r="A685">
        <v>1</v>
      </c>
      <c r="B685" s="11" t="s">
        <v>68</v>
      </c>
      <c r="C685" t="s">
        <v>28</v>
      </c>
      <c r="D685" t="s">
        <v>70</v>
      </c>
      <c r="E685" t="s">
        <v>50</v>
      </c>
      <c r="F685" t="s">
        <v>17</v>
      </c>
      <c r="G685" t="s">
        <v>57</v>
      </c>
      <c r="H685" s="13" t="s">
        <v>55</v>
      </c>
      <c r="I685" t="s">
        <v>56</v>
      </c>
      <c r="J685">
        <v>1</v>
      </c>
      <c r="K685">
        <v>6.6</v>
      </c>
      <c r="L685">
        <v>5.2</v>
      </c>
      <c r="M685">
        <v>1</v>
      </c>
      <c r="N685">
        <v>2</v>
      </c>
    </row>
    <row r="686" spans="1:14" x14ac:dyDescent="0.35">
      <c r="A686">
        <v>1</v>
      </c>
      <c r="B686" s="11" t="s">
        <v>68</v>
      </c>
      <c r="C686" t="s">
        <v>28</v>
      </c>
      <c r="D686" t="s">
        <v>70</v>
      </c>
      <c r="E686" t="s">
        <v>50</v>
      </c>
      <c r="F686" t="s">
        <v>73</v>
      </c>
      <c r="G686" t="s">
        <v>124</v>
      </c>
      <c r="H686" s="13" t="s">
        <v>183</v>
      </c>
      <c r="I686" t="s">
        <v>49</v>
      </c>
      <c r="J686">
        <v>1</v>
      </c>
      <c r="K686">
        <v>8</v>
      </c>
      <c r="L686">
        <v>6.6</v>
      </c>
      <c r="M686">
        <v>2.2000000000000002</v>
      </c>
      <c r="N686">
        <v>7</v>
      </c>
    </row>
    <row r="687" spans="1:14" x14ac:dyDescent="0.35">
      <c r="A687">
        <v>1</v>
      </c>
      <c r="B687" s="11" t="s">
        <v>68</v>
      </c>
      <c r="C687" t="s">
        <v>28</v>
      </c>
      <c r="D687" t="s">
        <v>70</v>
      </c>
      <c r="E687" t="s">
        <v>50</v>
      </c>
      <c r="F687" t="s">
        <v>17</v>
      </c>
      <c r="G687" t="s">
        <v>57</v>
      </c>
      <c r="H687" s="13" t="s">
        <v>55</v>
      </c>
      <c r="I687" t="s">
        <v>56</v>
      </c>
      <c r="J687">
        <v>1</v>
      </c>
      <c r="K687">
        <v>28.5</v>
      </c>
      <c r="L687">
        <v>23.1</v>
      </c>
      <c r="M687">
        <v>5</v>
      </c>
      <c r="N687">
        <v>202</v>
      </c>
    </row>
    <row r="688" spans="1:14" x14ac:dyDescent="0.35">
      <c r="A688">
        <v>1</v>
      </c>
      <c r="B688" s="11" t="s">
        <v>68</v>
      </c>
      <c r="C688" t="s">
        <v>28</v>
      </c>
      <c r="D688" t="s">
        <v>70</v>
      </c>
      <c r="E688" t="s">
        <v>50</v>
      </c>
      <c r="F688" t="s">
        <v>23</v>
      </c>
      <c r="G688" t="s">
        <v>44</v>
      </c>
      <c r="H688" s="13" t="s">
        <v>45</v>
      </c>
      <c r="I688" t="s">
        <v>59</v>
      </c>
      <c r="J688">
        <v>1</v>
      </c>
      <c r="K688">
        <v>22.5</v>
      </c>
      <c r="L688">
        <v>18.2</v>
      </c>
      <c r="M688">
        <v>4.5</v>
      </c>
      <c r="N688">
        <v>111</v>
      </c>
    </row>
    <row r="689" spans="1:14" x14ac:dyDescent="0.35">
      <c r="A689">
        <v>2</v>
      </c>
      <c r="B689" s="11" t="s">
        <v>68</v>
      </c>
      <c r="C689" t="s">
        <v>28</v>
      </c>
      <c r="D689" t="s">
        <v>70</v>
      </c>
      <c r="E689" t="s">
        <v>50</v>
      </c>
      <c r="F689" t="s">
        <v>35</v>
      </c>
      <c r="G689" t="s">
        <v>169</v>
      </c>
      <c r="H689" s="13" t="s">
        <v>170</v>
      </c>
      <c r="I689" t="s">
        <v>171</v>
      </c>
      <c r="N689">
        <v>553</v>
      </c>
    </row>
    <row r="690" spans="1:14" x14ac:dyDescent="0.35">
      <c r="A690">
        <v>2</v>
      </c>
      <c r="B690" s="11" t="s">
        <v>68</v>
      </c>
      <c r="C690" t="s">
        <v>28</v>
      </c>
      <c r="D690" t="s">
        <v>70</v>
      </c>
      <c r="E690" t="s">
        <v>50</v>
      </c>
      <c r="F690" t="s">
        <v>17</v>
      </c>
      <c r="G690" t="s">
        <v>57</v>
      </c>
      <c r="H690" s="13" t="s">
        <v>55</v>
      </c>
      <c r="I690" t="s">
        <v>56</v>
      </c>
      <c r="J690">
        <v>1</v>
      </c>
      <c r="K690">
        <v>26.3</v>
      </c>
      <c r="L690">
        <v>22</v>
      </c>
      <c r="M690">
        <v>5</v>
      </c>
      <c r="N690">
        <v>187</v>
      </c>
    </row>
    <row r="691" spans="1:14" x14ac:dyDescent="0.35">
      <c r="A691">
        <v>2</v>
      </c>
      <c r="B691" s="11" t="s">
        <v>68</v>
      </c>
      <c r="C691" t="s">
        <v>28</v>
      </c>
      <c r="D691" t="s">
        <v>70</v>
      </c>
      <c r="E691" t="s">
        <v>50</v>
      </c>
      <c r="F691" t="s">
        <v>17</v>
      </c>
      <c r="G691" t="s">
        <v>57</v>
      </c>
      <c r="H691" s="13" t="s">
        <v>55</v>
      </c>
      <c r="I691" t="s">
        <v>56</v>
      </c>
      <c r="J691">
        <v>1</v>
      </c>
      <c r="K691">
        <v>28.7</v>
      </c>
      <c r="L691">
        <v>23</v>
      </c>
      <c r="M691">
        <v>4</v>
      </c>
      <c r="N691">
        <v>179</v>
      </c>
    </row>
    <row r="692" spans="1:14" x14ac:dyDescent="0.35">
      <c r="A692">
        <v>2</v>
      </c>
      <c r="B692" s="11" t="s">
        <v>68</v>
      </c>
      <c r="C692" t="s">
        <v>28</v>
      </c>
      <c r="D692" t="s">
        <v>70</v>
      </c>
      <c r="E692" t="s">
        <v>50</v>
      </c>
      <c r="F692" t="s">
        <v>23</v>
      </c>
      <c r="G692" t="s">
        <v>44</v>
      </c>
      <c r="H692" s="13" t="s">
        <v>45</v>
      </c>
      <c r="I692" t="s">
        <v>59</v>
      </c>
      <c r="J692">
        <v>1</v>
      </c>
      <c r="K692">
        <v>24</v>
      </c>
      <c r="L692">
        <v>21.1</v>
      </c>
      <c r="M692">
        <v>4.5</v>
      </c>
      <c r="N692">
        <v>128</v>
      </c>
    </row>
    <row r="693" spans="1:14" x14ac:dyDescent="0.35">
      <c r="A693">
        <v>2</v>
      </c>
      <c r="B693" s="11" t="s">
        <v>68</v>
      </c>
      <c r="C693" t="s">
        <v>28</v>
      </c>
      <c r="D693" t="s">
        <v>70</v>
      </c>
      <c r="E693" t="s">
        <v>50</v>
      </c>
      <c r="F693" t="s">
        <v>23</v>
      </c>
      <c r="G693" t="s">
        <v>44</v>
      </c>
      <c r="H693" s="13" t="s">
        <v>45</v>
      </c>
      <c r="I693" t="s">
        <v>59</v>
      </c>
      <c r="J693">
        <v>1</v>
      </c>
      <c r="K693">
        <v>21</v>
      </c>
      <c r="L693">
        <v>17.100000000000001</v>
      </c>
      <c r="M693">
        <v>3</v>
      </c>
      <c r="N693">
        <v>75</v>
      </c>
    </row>
    <row r="694" spans="1:14" x14ac:dyDescent="0.35">
      <c r="A694">
        <v>2</v>
      </c>
      <c r="B694" s="11" t="s">
        <v>68</v>
      </c>
      <c r="C694" t="s">
        <v>28</v>
      </c>
      <c r="D694" t="s">
        <v>70</v>
      </c>
      <c r="E694" t="s">
        <v>50</v>
      </c>
      <c r="F694" t="s">
        <v>23</v>
      </c>
      <c r="G694" t="s">
        <v>44</v>
      </c>
      <c r="H694" s="13" t="s">
        <v>45</v>
      </c>
      <c r="I694" t="s">
        <v>59</v>
      </c>
      <c r="J694">
        <v>1</v>
      </c>
      <c r="K694">
        <v>20</v>
      </c>
      <c r="L694">
        <v>16</v>
      </c>
      <c r="M694">
        <v>2.5</v>
      </c>
      <c r="N694">
        <v>55</v>
      </c>
    </row>
    <row r="695" spans="1:14" x14ac:dyDescent="0.35">
      <c r="A695">
        <v>2</v>
      </c>
      <c r="B695" s="11" t="s">
        <v>68</v>
      </c>
      <c r="C695" t="s">
        <v>28</v>
      </c>
      <c r="D695" t="s">
        <v>70</v>
      </c>
      <c r="E695" t="s">
        <v>50</v>
      </c>
      <c r="F695" t="s">
        <v>23</v>
      </c>
      <c r="G695" t="s">
        <v>44</v>
      </c>
      <c r="H695" s="13" t="s">
        <v>45</v>
      </c>
      <c r="I695" t="s">
        <v>59</v>
      </c>
      <c r="J695">
        <v>1</v>
      </c>
      <c r="K695">
        <v>18</v>
      </c>
      <c r="L695">
        <v>14.5</v>
      </c>
      <c r="M695">
        <v>2.4</v>
      </c>
      <c r="N695">
        <v>48</v>
      </c>
    </row>
    <row r="696" spans="1:14" x14ac:dyDescent="0.35">
      <c r="A696">
        <v>2</v>
      </c>
      <c r="B696" s="11" t="s">
        <v>68</v>
      </c>
      <c r="C696" t="s">
        <v>28</v>
      </c>
      <c r="D696" t="s">
        <v>70</v>
      </c>
      <c r="E696" t="s">
        <v>50</v>
      </c>
      <c r="F696" t="s">
        <v>23</v>
      </c>
      <c r="G696" t="s">
        <v>44</v>
      </c>
      <c r="H696" s="13" t="s">
        <v>45</v>
      </c>
      <c r="I696" t="s">
        <v>59</v>
      </c>
      <c r="J696">
        <v>1</v>
      </c>
      <c r="K696">
        <v>19.100000000000001</v>
      </c>
      <c r="L696">
        <v>15.6</v>
      </c>
      <c r="M696">
        <v>3</v>
      </c>
      <c r="N696">
        <v>52</v>
      </c>
    </row>
    <row r="697" spans="1:14" x14ac:dyDescent="0.35">
      <c r="A697">
        <v>2</v>
      </c>
      <c r="B697" s="11" t="s">
        <v>68</v>
      </c>
      <c r="C697" t="s">
        <v>28</v>
      </c>
      <c r="D697" t="s">
        <v>70</v>
      </c>
      <c r="E697" t="s">
        <v>50</v>
      </c>
      <c r="F697" t="s">
        <v>23</v>
      </c>
      <c r="G697" t="s">
        <v>44</v>
      </c>
      <c r="H697" s="13" t="s">
        <v>45</v>
      </c>
      <c r="I697" t="s">
        <v>59</v>
      </c>
      <c r="J697">
        <v>1</v>
      </c>
      <c r="K697">
        <v>14</v>
      </c>
      <c r="L697">
        <v>11.1</v>
      </c>
      <c r="M697">
        <v>2</v>
      </c>
      <c r="N697">
        <v>21</v>
      </c>
    </row>
    <row r="698" spans="1:14" x14ac:dyDescent="0.35">
      <c r="A698">
        <v>2</v>
      </c>
      <c r="B698" s="11" t="s">
        <v>68</v>
      </c>
      <c r="C698" t="s">
        <v>28</v>
      </c>
      <c r="D698" t="s">
        <v>70</v>
      </c>
      <c r="E698" t="s">
        <v>50</v>
      </c>
      <c r="F698" t="s">
        <v>23</v>
      </c>
      <c r="G698" t="s">
        <v>44</v>
      </c>
      <c r="H698" s="13" t="s">
        <v>45</v>
      </c>
      <c r="I698" t="s">
        <v>59</v>
      </c>
      <c r="J698">
        <v>1</v>
      </c>
      <c r="K698">
        <v>14</v>
      </c>
      <c r="L698">
        <v>11.4</v>
      </c>
      <c r="M698">
        <v>2</v>
      </c>
      <c r="N698">
        <v>21</v>
      </c>
    </row>
    <row r="699" spans="1:14" x14ac:dyDescent="0.35">
      <c r="A699">
        <v>2</v>
      </c>
      <c r="B699" s="11" t="s">
        <v>68</v>
      </c>
      <c r="C699" t="s">
        <v>28</v>
      </c>
      <c r="D699" t="s">
        <v>70</v>
      </c>
      <c r="E699" t="s">
        <v>50</v>
      </c>
      <c r="F699" t="s">
        <v>23</v>
      </c>
      <c r="G699" t="s">
        <v>44</v>
      </c>
      <c r="H699" s="13" t="s">
        <v>45</v>
      </c>
      <c r="I699" t="s">
        <v>59</v>
      </c>
      <c r="J699">
        <v>1</v>
      </c>
      <c r="K699">
        <v>14</v>
      </c>
      <c r="L699">
        <v>11.2</v>
      </c>
      <c r="M699">
        <v>2</v>
      </c>
      <c r="N699">
        <v>20</v>
      </c>
    </row>
    <row r="700" spans="1:14" x14ac:dyDescent="0.35">
      <c r="A700">
        <v>2</v>
      </c>
      <c r="B700" s="11" t="s">
        <v>68</v>
      </c>
      <c r="C700" t="s">
        <v>28</v>
      </c>
      <c r="D700" t="s">
        <v>70</v>
      </c>
      <c r="E700" t="s">
        <v>50</v>
      </c>
      <c r="F700" t="s">
        <v>23</v>
      </c>
      <c r="G700" t="s">
        <v>44</v>
      </c>
      <c r="H700" s="13" t="s">
        <v>45</v>
      </c>
      <c r="I700" t="s">
        <v>59</v>
      </c>
      <c r="J700">
        <v>1</v>
      </c>
      <c r="K700">
        <v>14</v>
      </c>
      <c r="L700">
        <v>11.4</v>
      </c>
      <c r="M700">
        <v>2</v>
      </c>
      <c r="N700">
        <v>19</v>
      </c>
    </row>
    <row r="701" spans="1:14" x14ac:dyDescent="0.35">
      <c r="A701">
        <v>2</v>
      </c>
      <c r="B701" s="11" t="s">
        <v>68</v>
      </c>
      <c r="C701" t="s">
        <v>28</v>
      </c>
      <c r="D701" t="s">
        <v>70</v>
      </c>
      <c r="E701" t="s">
        <v>50</v>
      </c>
      <c r="F701" t="s">
        <v>23</v>
      </c>
      <c r="G701" t="s">
        <v>44</v>
      </c>
      <c r="H701" s="13" t="s">
        <v>45</v>
      </c>
      <c r="I701" t="s">
        <v>59</v>
      </c>
      <c r="J701">
        <v>1</v>
      </c>
      <c r="K701">
        <v>13</v>
      </c>
      <c r="L701">
        <v>10.199999999999999</v>
      </c>
      <c r="M701">
        <v>2</v>
      </c>
      <c r="N701">
        <v>15</v>
      </c>
    </row>
    <row r="702" spans="1:14" x14ac:dyDescent="0.35">
      <c r="A702">
        <v>3</v>
      </c>
      <c r="B702" s="11" t="s">
        <v>68</v>
      </c>
      <c r="C702" t="s">
        <v>27</v>
      </c>
      <c r="D702" t="s">
        <v>70</v>
      </c>
      <c r="E702" t="s">
        <v>63</v>
      </c>
      <c r="F702" t="s">
        <v>35</v>
      </c>
      <c r="G702" t="s">
        <v>169</v>
      </c>
      <c r="H702" s="13" t="s">
        <v>170</v>
      </c>
      <c r="I702" t="s">
        <v>171</v>
      </c>
      <c r="N702">
        <v>558</v>
      </c>
    </row>
    <row r="703" spans="1:14" x14ac:dyDescent="0.35">
      <c r="A703">
        <v>3</v>
      </c>
      <c r="B703" s="11" t="s">
        <v>68</v>
      </c>
      <c r="C703" t="s">
        <v>27</v>
      </c>
      <c r="D703" t="s">
        <v>70</v>
      </c>
      <c r="E703" t="s">
        <v>63</v>
      </c>
      <c r="F703" t="s">
        <v>23</v>
      </c>
      <c r="G703" t="s">
        <v>44</v>
      </c>
      <c r="H703" s="13" t="s">
        <v>45</v>
      </c>
      <c r="I703" t="s">
        <v>59</v>
      </c>
      <c r="J703">
        <v>1</v>
      </c>
      <c r="K703">
        <v>23.1</v>
      </c>
      <c r="L703">
        <v>18.399999999999999</v>
      </c>
      <c r="M703">
        <v>4.5</v>
      </c>
      <c r="N703">
        <v>128</v>
      </c>
    </row>
    <row r="704" spans="1:14" x14ac:dyDescent="0.35">
      <c r="A704">
        <v>3</v>
      </c>
      <c r="B704" s="11" t="s">
        <v>68</v>
      </c>
      <c r="C704" t="s">
        <v>27</v>
      </c>
      <c r="D704" t="s">
        <v>70</v>
      </c>
      <c r="E704" t="s">
        <v>63</v>
      </c>
      <c r="F704" t="s">
        <v>17</v>
      </c>
      <c r="G704" t="s">
        <v>57</v>
      </c>
      <c r="H704" s="13" t="s">
        <v>55</v>
      </c>
      <c r="I704" t="s">
        <v>56</v>
      </c>
      <c r="J704">
        <v>1</v>
      </c>
      <c r="K704">
        <v>7.2</v>
      </c>
      <c r="L704">
        <v>5.3</v>
      </c>
    </row>
    <row r="705" spans="1:14" x14ac:dyDescent="0.35">
      <c r="A705">
        <v>3</v>
      </c>
      <c r="B705" s="11" t="s">
        <v>68</v>
      </c>
      <c r="C705" t="s">
        <v>27</v>
      </c>
      <c r="D705" t="s">
        <v>70</v>
      </c>
      <c r="E705" t="s">
        <v>63</v>
      </c>
      <c r="F705" t="s">
        <v>17</v>
      </c>
      <c r="G705" t="s">
        <v>57</v>
      </c>
      <c r="H705" s="13" t="s">
        <v>55</v>
      </c>
      <c r="I705" t="s">
        <v>56</v>
      </c>
      <c r="J705">
        <v>1</v>
      </c>
      <c r="K705">
        <v>7</v>
      </c>
      <c r="L705">
        <v>5.0999999999999996</v>
      </c>
    </row>
    <row r="706" spans="1:14" x14ac:dyDescent="0.35">
      <c r="A706">
        <v>3</v>
      </c>
      <c r="B706" s="11" t="s">
        <v>68</v>
      </c>
      <c r="C706" t="s">
        <v>27</v>
      </c>
      <c r="D706" t="s">
        <v>70</v>
      </c>
      <c r="E706" t="s">
        <v>63</v>
      </c>
      <c r="F706" t="s">
        <v>17</v>
      </c>
      <c r="G706" t="s">
        <v>57</v>
      </c>
      <c r="H706" s="13" t="s">
        <v>55</v>
      </c>
      <c r="I706" t="s">
        <v>56</v>
      </c>
      <c r="J706">
        <v>1</v>
      </c>
      <c r="K706">
        <v>6</v>
      </c>
      <c r="L706">
        <v>4.5999999999999996</v>
      </c>
    </row>
    <row r="707" spans="1:14" x14ac:dyDescent="0.35">
      <c r="A707">
        <v>3</v>
      </c>
      <c r="B707" s="11" t="s">
        <v>68</v>
      </c>
      <c r="C707" t="s">
        <v>27</v>
      </c>
      <c r="D707" t="s">
        <v>70</v>
      </c>
      <c r="E707" t="s">
        <v>63</v>
      </c>
      <c r="F707" t="s">
        <v>17</v>
      </c>
      <c r="G707" t="s">
        <v>57</v>
      </c>
      <c r="H707" s="13" t="s">
        <v>55</v>
      </c>
      <c r="I707" t="s">
        <v>56</v>
      </c>
      <c r="J707">
        <v>1</v>
      </c>
      <c r="K707">
        <v>6.3</v>
      </c>
      <c r="L707">
        <v>4.7</v>
      </c>
    </row>
    <row r="708" spans="1:14" x14ac:dyDescent="0.35">
      <c r="A708">
        <v>3</v>
      </c>
      <c r="B708" s="11" t="s">
        <v>68</v>
      </c>
      <c r="C708" t="s">
        <v>27</v>
      </c>
      <c r="D708" t="s">
        <v>70</v>
      </c>
      <c r="E708" t="s">
        <v>63</v>
      </c>
      <c r="F708" t="s">
        <v>17</v>
      </c>
      <c r="G708" t="s">
        <v>57</v>
      </c>
      <c r="H708" s="13" t="s">
        <v>55</v>
      </c>
      <c r="I708" t="s">
        <v>56</v>
      </c>
      <c r="J708">
        <v>1</v>
      </c>
      <c r="K708">
        <v>5.6</v>
      </c>
      <c r="L708">
        <v>4.5</v>
      </c>
    </row>
    <row r="709" spans="1:14" x14ac:dyDescent="0.35">
      <c r="A709">
        <v>3</v>
      </c>
      <c r="B709" s="11" t="s">
        <v>68</v>
      </c>
      <c r="C709" t="s">
        <v>27</v>
      </c>
      <c r="D709" t="s">
        <v>70</v>
      </c>
      <c r="E709" t="s">
        <v>63</v>
      </c>
      <c r="F709" t="s">
        <v>17</v>
      </c>
      <c r="G709" t="s">
        <v>57</v>
      </c>
      <c r="H709" s="13" t="s">
        <v>55</v>
      </c>
      <c r="I709" t="s">
        <v>56</v>
      </c>
      <c r="J709">
        <v>1</v>
      </c>
      <c r="K709">
        <v>5.5</v>
      </c>
      <c r="L709">
        <v>4.3</v>
      </c>
    </row>
    <row r="710" spans="1:14" x14ac:dyDescent="0.35">
      <c r="A710">
        <v>3</v>
      </c>
      <c r="B710" s="11" t="s">
        <v>68</v>
      </c>
      <c r="C710" t="s">
        <v>27</v>
      </c>
      <c r="D710" t="s">
        <v>70</v>
      </c>
      <c r="E710" t="s">
        <v>63</v>
      </c>
      <c r="F710" t="s">
        <v>17</v>
      </c>
      <c r="G710" t="s">
        <v>57</v>
      </c>
      <c r="H710" s="13" t="s">
        <v>55</v>
      </c>
      <c r="I710" t="s">
        <v>56</v>
      </c>
      <c r="J710">
        <v>1</v>
      </c>
      <c r="K710">
        <v>5.4</v>
      </c>
      <c r="L710">
        <v>4.2</v>
      </c>
    </row>
    <row r="711" spans="1:14" x14ac:dyDescent="0.35">
      <c r="A711">
        <v>3</v>
      </c>
      <c r="B711" s="11" t="s">
        <v>68</v>
      </c>
      <c r="C711" t="s">
        <v>27</v>
      </c>
      <c r="D711" t="s">
        <v>70</v>
      </c>
      <c r="E711" t="s">
        <v>63</v>
      </c>
      <c r="F711" t="s">
        <v>17</v>
      </c>
      <c r="G711" t="s">
        <v>57</v>
      </c>
      <c r="H711" s="13" t="s">
        <v>55</v>
      </c>
      <c r="I711" t="s">
        <v>56</v>
      </c>
      <c r="J711">
        <v>1</v>
      </c>
      <c r="K711">
        <v>5</v>
      </c>
      <c r="L711">
        <v>3.8</v>
      </c>
      <c r="N711">
        <v>25</v>
      </c>
    </row>
    <row r="712" spans="1:14" x14ac:dyDescent="0.35">
      <c r="A712">
        <v>3</v>
      </c>
      <c r="B712" s="11" t="s">
        <v>68</v>
      </c>
      <c r="C712" t="s">
        <v>27</v>
      </c>
      <c r="D712" t="s">
        <v>70</v>
      </c>
      <c r="E712" t="s">
        <v>63</v>
      </c>
      <c r="F712" t="s">
        <v>17</v>
      </c>
      <c r="G712" t="s">
        <v>57</v>
      </c>
      <c r="H712" s="13" t="s">
        <v>55</v>
      </c>
      <c r="I712" t="s">
        <v>56</v>
      </c>
      <c r="J712">
        <v>1</v>
      </c>
      <c r="K712">
        <v>6.4</v>
      </c>
      <c r="L712">
        <v>4.5</v>
      </c>
    </row>
    <row r="713" spans="1:14" x14ac:dyDescent="0.35">
      <c r="A713">
        <v>3</v>
      </c>
      <c r="B713" s="11" t="s">
        <v>68</v>
      </c>
      <c r="C713" t="s">
        <v>27</v>
      </c>
      <c r="D713" t="s">
        <v>70</v>
      </c>
      <c r="E713" t="s">
        <v>63</v>
      </c>
      <c r="F713" t="s">
        <v>17</v>
      </c>
      <c r="G713" t="s">
        <v>57</v>
      </c>
      <c r="H713" s="13" t="s">
        <v>55</v>
      </c>
      <c r="I713" t="s">
        <v>56</v>
      </c>
      <c r="J713">
        <v>1</v>
      </c>
      <c r="K713">
        <v>5.3</v>
      </c>
      <c r="L713">
        <v>4.2</v>
      </c>
    </row>
    <row r="714" spans="1:14" x14ac:dyDescent="0.35">
      <c r="A714">
        <v>3</v>
      </c>
      <c r="B714" s="11" t="s">
        <v>68</v>
      </c>
      <c r="C714" t="s">
        <v>27</v>
      </c>
      <c r="D714" t="s">
        <v>70</v>
      </c>
      <c r="E714" t="s">
        <v>63</v>
      </c>
      <c r="F714" t="s">
        <v>17</v>
      </c>
      <c r="G714" t="s">
        <v>57</v>
      </c>
      <c r="H714" s="13" t="s">
        <v>55</v>
      </c>
      <c r="I714" t="s">
        <v>56</v>
      </c>
      <c r="J714">
        <v>1</v>
      </c>
      <c r="K714">
        <v>5.4</v>
      </c>
      <c r="L714">
        <v>4.5999999999999996</v>
      </c>
    </row>
    <row r="715" spans="1:14" x14ac:dyDescent="0.35">
      <c r="A715">
        <v>3</v>
      </c>
      <c r="B715" s="11" t="s">
        <v>68</v>
      </c>
      <c r="C715" t="s">
        <v>27</v>
      </c>
      <c r="D715" t="s">
        <v>70</v>
      </c>
      <c r="E715" t="s">
        <v>63</v>
      </c>
      <c r="F715" t="s">
        <v>17</v>
      </c>
      <c r="G715" t="s">
        <v>57</v>
      </c>
      <c r="H715" s="13" t="s">
        <v>55</v>
      </c>
      <c r="I715" t="s">
        <v>56</v>
      </c>
      <c r="J715">
        <v>1</v>
      </c>
      <c r="K715">
        <v>4.7</v>
      </c>
      <c r="L715">
        <v>3.8</v>
      </c>
    </row>
    <row r="716" spans="1:14" x14ac:dyDescent="0.35">
      <c r="A716">
        <v>3</v>
      </c>
      <c r="B716" s="11" t="s">
        <v>68</v>
      </c>
      <c r="C716" t="s">
        <v>27</v>
      </c>
      <c r="D716" t="s">
        <v>70</v>
      </c>
      <c r="E716" t="s">
        <v>63</v>
      </c>
      <c r="F716" t="s">
        <v>17</v>
      </c>
      <c r="G716" t="s">
        <v>57</v>
      </c>
      <c r="H716" s="13" t="s">
        <v>55</v>
      </c>
      <c r="I716" t="s">
        <v>56</v>
      </c>
      <c r="J716">
        <v>1</v>
      </c>
      <c r="K716">
        <v>5.4</v>
      </c>
      <c r="L716">
        <v>4.2</v>
      </c>
    </row>
    <row r="717" spans="1:14" x14ac:dyDescent="0.35">
      <c r="A717">
        <v>3</v>
      </c>
      <c r="B717" s="11" t="s">
        <v>68</v>
      </c>
      <c r="C717" t="s">
        <v>27</v>
      </c>
      <c r="D717" t="s">
        <v>70</v>
      </c>
      <c r="E717" t="s">
        <v>63</v>
      </c>
      <c r="F717" t="s">
        <v>17</v>
      </c>
      <c r="G717" t="s">
        <v>57</v>
      </c>
      <c r="H717" s="13" t="s">
        <v>55</v>
      </c>
      <c r="I717" t="s">
        <v>56</v>
      </c>
      <c r="J717">
        <v>1</v>
      </c>
      <c r="K717">
        <v>5.7</v>
      </c>
      <c r="L717">
        <v>4.5</v>
      </c>
    </row>
    <row r="718" spans="1:14" x14ac:dyDescent="0.35">
      <c r="A718">
        <v>3</v>
      </c>
      <c r="B718" s="11" t="s">
        <v>68</v>
      </c>
      <c r="C718" t="s">
        <v>27</v>
      </c>
      <c r="D718" t="s">
        <v>70</v>
      </c>
      <c r="E718" t="s">
        <v>63</v>
      </c>
      <c r="F718" t="s">
        <v>17</v>
      </c>
      <c r="G718" t="s">
        <v>57</v>
      </c>
      <c r="H718" s="13" t="s">
        <v>55</v>
      </c>
      <c r="I718" t="s">
        <v>56</v>
      </c>
      <c r="J718">
        <v>1</v>
      </c>
      <c r="K718">
        <v>4.5</v>
      </c>
      <c r="L718">
        <v>3.5</v>
      </c>
    </row>
    <row r="719" spans="1:14" x14ac:dyDescent="0.35">
      <c r="A719">
        <v>3</v>
      </c>
      <c r="B719" s="11" t="s">
        <v>68</v>
      </c>
      <c r="C719" t="s">
        <v>27</v>
      </c>
      <c r="D719" t="s">
        <v>70</v>
      </c>
      <c r="E719" t="s">
        <v>63</v>
      </c>
      <c r="F719" t="s">
        <v>17</v>
      </c>
      <c r="G719" t="s">
        <v>57</v>
      </c>
      <c r="H719" s="13" t="s">
        <v>55</v>
      </c>
      <c r="I719" t="s">
        <v>56</v>
      </c>
      <c r="J719">
        <v>1</v>
      </c>
      <c r="K719">
        <v>4.5999999999999996</v>
      </c>
      <c r="L719">
        <v>3.4</v>
      </c>
    </row>
    <row r="720" spans="1:14" x14ac:dyDescent="0.35">
      <c r="A720">
        <v>3</v>
      </c>
      <c r="B720" s="11" t="s">
        <v>68</v>
      </c>
      <c r="C720" t="s">
        <v>27</v>
      </c>
      <c r="D720" t="s">
        <v>70</v>
      </c>
      <c r="E720" t="s">
        <v>63</v>
      </c>
      <c r="F720" t="s">
        <v>17</v>
      </c>
      <c r="G720" t="s">
        <v>57</v>
      </c>
      <c r="H720" s="13" t="s">
        <v>55</v>
      </c>
      <c r="I720" t="s">
        <v>56</v>
      </c>
      <c r="J720">
        <v>1</v>
      </c>
      <c r="K720">
        <v>3.4</v>
      </c>
      <c r="L720">
        <v>3</v>
      </c>
    </row>
    <row r="721" spans="1:14" x14ac:dyDescent="0.35">
      <c r="A721">
        <v>4</v>
      </c>
      <c r="B721" s="11" t="s">
        <v>68</v>
      </c>
      <c r="C721" t="s">
        <v>28</v>
      </c>
      <c r="D721" t="s">
        <v>70</v>
      </c>
      <c r="E721" t="s">
        <v>63</v>
      </c>
      <c r="F721" t="s">
        <v>23</v>
      </c>
      <c r="G721" t="s">
        <v>44</v>
      </c>
      <c r="H721" s="13" t="s">
        <v>45</v>
      </c>
      <c r="I721" t="s">
        <v>59</v>
      </c>
      <c r="J721">
        <v>1</v>
      </c>
      <c r="K721">
        <v>22.5</v>
      </c>
      <c r="L721">
        <v>18.5</v>
      </c>
      <c r="M721">
        <v>3</v>
      </c>
      <c r="N721">
        <v>85</v>
      </c>
    </row>
    <row r="722" spans="1:14" x14ac:dyDescent="0.35">
      <c r="A722">
        <v>4</v>
      </c>
      <c r="B722" s="11" t="s">
        <v>68</v>
      </c>
      <c r="C722" t="s">
        <v>28</v>
      </c>
      <c r="D722" t="s">
        <v>70</v>
      </c>
      <c r="E722" t="s">
        <v>63</v>
      </c>
      <c r="F722" t="s">
        <v>17</v>
      </c>
      <c r="G722" t="s">
        <v>57</v>
      </c>
      <c r="H722" s="13" t="s">
        <v>55</v>
      </c>
      <c r="I722" t="s">
        <v>56</v>
      </c>
      <c r="J722">
        <v>1</v>
      </c>
      <c r="K722">
        <v>10.3</v>
      </c>
      <c r="L722">
        <v>8.1</v>
      </c>
      <c r="M722">
        <v>2.1</v>
      </c>
      <c r="N722">
        <v>14</v>
      </c>
    </row>
    <row r="723" spans="1:14" x14ac:dyDescent="0.35">
      <c r="A723">
        <v>4</v>
      </c>
      <c r="B723" s="11" t="s">
        <v>68</v>
      </c>
      <c r="C723" t="s">
        <v>28</v>
      </c>
      <c r="D723" t="s">
        <v>70</v>
      </c>
      <c r="E723" t="s">
        <v>63</v>
      </c>
      <c r="F723" t="s">
        <v>17</v>
      </c>
      <c r="G723" t="s">
        <v>57</v>
      </c>
      <c r="H723" s="13" t="s">
        <v>55</v>
      </c>
      <c r="I723" t="s">
        <v>56</v>
      </c>
      <c r="J723">
        <v>1</v>
      </c>
      <c r="K723">
        <v>7.4</v>
      </c>
      <c r="L723">
        <v>5.6</v>
      </c>
      <c r="M723">
        <v>1</v>
      </c>
      <c r="N723">
        <v>4</v>
      </c>
    </row>
    <row r="724" spans="1:14" x14ac:dyDescent="0.35">
      <c r="A724">
        <v>4</v>
      </c>
      <c r="B724" s="11" t="s">
        <v>68</v>
      </c>
      <c r="C724" t="s">
        <v>28</v>
      </c>
      <c r="D724" t="s">
        <v>70</v>
      </c>
      <c r="E724" t="s">
        <v>63</v>
      </c>
      <c r="F724" t="s">
        <v>17</v>
      </c>
      <c r="G724" t="s">
        <v>57</v>
      </c>
      <c r="H724" s="13" t="s">
        <v>55</v>
      </c>
      <c r="I724" t="s">
        <v>56</v>
      </c>
      <c r="J724">
        <v>1</v>
      </c>
      <c r="K724" s="8">
        <v>5.6</v>
      </c>
      <c r="L724" s="8">
        <v>4.2</v>
      </c>
    </row>
    <row r="725" spans="1:14" x14ac:dyDescent="0.35">
      <c r="A725">
        <v>4</v>
      </c>
      <c r="B725" s="11" t="s">
        <v>68</v>
      </c>
      <c r="C725" t="s">
        <v>28</v>
      </c>
      <c r="D725" t="s">
        <v>70</v>
      </c>
      <c r="E725" t="s">
        <v>63</v>
      </c>
      <c r="F725" t="s">
        <v>17</v>
      </c>
      <c r="G725" t="s">
        <v>57</v>
      </c>
      <c r="H725" s="13" t="s">
        <v>55</v>
      </c>
      <c r="I725" t="s">
        <v>56</v>
      </c>
      <c r="J725">
        <v>1</v>
      </c>
      <c r="K725" s="8">
        <v>5.5</v>
      </c>
      <c r="L725" s="8">
        <v>4.8</v>
      </c>
    </row>
    <row r="726" spans="1:14" x14ac:dyDescent="0.35">
      <c r="A726">
        <v>4</v>
      </c>
      <c r="B726" s="11" t="s">
        <v>68</v>
      </c>
      <c r="C726" t="s">
        <v>28</v>
      </c>
      <c r="D726" t="s">
        <v>70</v>
      </c>
      <c r="E726" t="s">
        <v>63</v>
      </c>
      <c r="F726" t="s">
        <v>17</v>
      </c>
      <c r="G726" t="s">
        <v>57</v>
      </c>
      <c r="H726" s="13" t="s">
        <v>55</v>
      </c>
      <c r="I726" t="s">
        <v>56</v>
      </c>
      <c r="J726">
        <v>1</v>
      </c>
      <c r="K726" s="8">
        <v>5.7</v>
      </c>
      <c r="L726" s="8">
        <v>4.9000000000000004</v>
      </c>
      <c r="M726" s="8"/>
      <c r="N726" s="8">
        <v>10</v>
      </c>
    </row>
    <row r="727" spans="1:14" x14ac:dyDescent="0.35">
      <c r="A727">
        <v>4</v>
      </c>
      <c r="B727" s="11" t="s">
        <v>68</v>
      </c>
      <c r="C727" t="s">
        <v>28</v>
      </c>
      <c r="D727" t="s">
        <v>70</v>
      </c>
      <c r="E727" t="s">
        <v>63</v>
      </c>
      <c r="F727" t="s">
        <v>17</v>
      </c>
      <c r="G727" t="s">
        <v>57</v>
      </c>
      <c r="H727" s="13" t="s">
        <v>55</v>
      </c>
      <c r="I727" t="s">
        <v>56</v>
      </c>
      <c r="J727">
        <v>1</v>
      </c>
      <c r="K727" s="8">
        <v>6.3</v>
      </c>
      <c r="L727" s="8">
        <v>4.5999999999999996</v>
      </c>
    </row>
    <row r="728" spans="1:14" x14ac:dyDescent="0.35">
      <c r="A728">
        <v>4</v>
      </c>
      <c r="B728" s="11" t="s">
        <v>68</v>
      </c>
      <c r="C728" t="s">
        <v>28</v>
      </c>
      <c r="D728" t="s">
        <v>70</v>
      </c>
      <c r="E728" t="s">
        <v>63</v>
      </c>
      <c r="F728" t="s">
        <v>17</v>
      </c>
      <c r="G728" t="s">
        <v>57</v>
      </c>
      <c r="H728" s="13" t="s">
        <v>55</v>
      </c>
      <c r="I728" t="s">
        <v>56</v>
      </c>
      <c r="J728">
        <v>1</v>
      </c>
      <c r="K728" s="8">
        <v>7.1</v>
      </c>
      <c r="L728" s="8">
        <v>5.9</v>
      </c>
    </row>
    <row r="729" spans="1:14" x14ac:dyDescent="0.35">
      <c r="A729">
        <v>2</v>
      </c>
      <c r="B729" s="11" t="s">
        <v>68</v>
      </c>
      <c r="C729" t="s">
        <v>28</v>
      </c>
      <c r="D729" t="s">
        <v>70</v>
      </c>
      <c r="E729" t="s">
        <v>63</v>
      </c>
      <c r="F729" t="s">
        <v>35</v>
      </c>
      <c r="G729" t="s">
        <v>169</v>
      </c>
      <c r="H729" s="13" t="s">
        <v>170</v>
      </c>
      <c r="I729" t="s">
        <v>171</v>
      </c>
      <c r="N729">
        <v>733</v>
      </c>
    </row>
    <row r="730" spans="1:14" x14ac:dyDescent="0.35">
      <c r="A730">
        <v>2</v>
      </c>
      <c r="B730" s="11" t="s">
        <v>68</v>
      </c>
      <c r="C730" t="s">
        <v>28</v>
      </c>
      <c r="D730" t="s">
        <v>70</v>
      </c>
      <c r="E730" t="s">
        <v>63</v>
      </c>
      <c r="F730" t="s">
        <v>17</v>
      </c>
      <c r="G730" t="s">
        <v>57</v>
      </c>
      <c r="H730" s="13" t="s">
        <v>55</v>
      </c>
      <c r="I730" t="s">
        <v>56</v>
      </c>
      <c r="J730">
        <v>1</v>
      </c>
      <c r="K730">
        <v>22.1</v>
      </c>
      <c r="L730">
        <v>19.100000000000001</v>
      </c>
      <c r="M730">
        <v>3.5</v>
      </c>
      <c r="N730">
        <v>97</v>
      </c>
    </row>
    <row r="731" spans="1:14" x14ac:dyDescent="0.35">
      <c r="A731">
        <v>2</v>
      </c>
      <c r="B731" s="11" t="s">
        <v>68</v>
      </c>
      <c r="C731" t="s">
        <v>28</v>
      </c>
      <c r="D731" t="s">
        <v>70</v>
      </c>
      <c r="E731" t="s">
        <v>63</v>
      </c>
      <c r="F731" t="s">
        <v>17</v>
      </c>
      <c r="G731" t="s">
        <v>57</v>
      </c>
      <c r="H731" s="13" t="s">
        <v>55</v>
      </c>
      <c r="I731" t="s">
        <v>56</v>
      </c>
      <c r="J731">
        <v>1</v>
      </c>
      <c r="K731">
        <v>15.4</v>
      </c>
      <c r="L731">
        <v>12.5</v>
      </c>
      <c r="M731">
        <v>2.5</v>
      </c>
      <c r="N731">
        <v>46</v>
      </c>
    </row>
    <row r="732" spans="1:14" x14ac:dyDescent="0.35">
      <c r="A732">
        <v>2</v>
      </c>
      <c r="B732" s="11" t="s">
        <v>68</v>
      </c>
      <c r="C732" t="s">
        <v>28</v>
      </c>
      <c r="D732" t="s">
        <v>70</v>
      </c>
      <c r="E732" t="s">
        <v>63</v>
      </c>
      <c r="F732" t="s">
        <v>17</v>
      </c>
      <c r="G732" t="s">
        <v>57</v>
      </c>
      <c r="H732" s="13" t="s">
        <v>55</v>
      </c>
      <c r="I732" t="s">
        <v>56</v>
      </c>
      <c r="J732">
        <v>1</v>
      </c>
      <c r="K732">
        <v>14</v>
      </c>
      <c r="L732">
        <v>11.2</v>
      </c>
      <c r="M732">
        <v>2</v>
      </c>
      <c r="N732">
        <v>33</v>
      </c>
    </row>
    <row r="733" spans="1:14" x14ac:dyDescent="0.35">
      <c r="A733">
        <v>2</v>
      </c>
      <c r="B733" s="11" t="s">
        <v>68</v>
      </c>
      <c r="C733" t="s">
        <v>28</v>
      </c>
      <c r="D733" t="s">
        <v>70</v>
      </c>
      <c r="E733" t="s">
        <v>63</v>
      </c>
      <c r="F733" t="s">
        <v>17</v>
      </c>
      <c r="G733" t="s">
        <v>57</v>
      </c>
      <c r="H733" s="13" t="s">
        <v>55</v>
      </c>
      <c r="I733" t="s">
        <v>56</v>
      </c>
      <c r="J733">
        <v>1</v>
      </c>
      <c r="K733">
        <v>14.1</v>
      </c>
      <c r="L733">
        <v>11.1</v>
      </c>
      <c r="M733">
        <v>2</v>
      </c>
      <c r="N733">
        <v>29</v>
      </c>
    </row>
    <row r="734" spans="1:14" x14ac:dyDescent="0.35">
      <c r="A734">
        <v>2</v>
      </c>
      <c r="B734" s="11" t="s">
        <v>68</v>
      </c>
      <c r="C734" t="s">
        <v>28</v>
      </c>
      <c r="D734" t="s">
        <v>70</v>
      </c>
      <c r="E734" t="s">
        <v>63</v>
      </c>
      <c r="F734" t="s">
        <v>17</v>
      </c>
      <c r="G734" t="s">
        <v>57</v>
      </c>
      <c r="H734" s="13" t="s">
        <v>55</v>
      </c>
      <c r="I734" t="s">
        <v>56</v>
      </c>
      <c r="J734">
        <v>1</v>
      </c>
      <c r="K734">
        <v>19.2</v>
      </c>
      <c r="L734">
        <v>15.5</v>
      </c>
      <c r="M734">
        <v>3</v>
      </c>
      <c r="N734">
        <v>56</v>
      </c>
    </row>
    <row r="735" spans="1:14" x14ac:dyDescent="0.35">
      <c r="A735">
        <v>2</v>
      </c>
      <c r="B735" s="11" t="s">
        <v>68</v>
      </c>
      <c r="C735" t="s">
        <v>28</v>
      </c>
      <c r="D735" t="s">
        <v>70</v>
      </c>
      <c r="E735" t="s">
        <v>63</v>
      </c>
      <c r="F735" t="s">
        <v>17</v>
      </c>
      <c r="G735" t="s">
        <v>57</v>
      </c>
      <c r="H735" s="13" t="s">
        <v>55</v>
      </c>
      <c r="I735" t="s">
        <v>56</v>
      </c>
      <c r="J735">
        <v>1</v>
      </c>
      <c r="K735">
        <v>20.3</v>
      </c>
      <c r="L735">
        <v>17</v>
      </c>
      <c r="M735">
        <v>3.5</v>
      </c>
      <c r="N735">
        <v>78</v>
      </c>
    </row>
    <row r="736" spans="1:14" x14ac:dyDescent="0.35">
      <c r="A736">
        <v>2</v>
      </c>
      <c r="B736" s="11" t="s">
        <v>68</v>
      </c>
      <c r="C736" t="s">
        <v>28</v>
      </c>
      <c r="D736" t="s">
        <v>70</v>
      </c>
      <c r="E736" t="s">
        <v>63</v>
      </c>
      <c r="F736" t="s">
        <v>23</v>
      </c>
      <c r="G736" t="s">
        <v>44</v>
      </c>
      <c r="H736" s="13" t="s">
        <v>45</v>
      </c>
      <c r="I736" t="s">
        <v>59</v>
      </c>
      <c r="J736">
        <v>1</v>
      </c>
      <c r="K736">
        <v>19.5</v>
      </c>
      <c r="L736">
        <v>15.8</v>
      </c>
      <c r="M736">
        <v>3</v>
      </c>
      <c r="N736">
        <v>57</v>
      </c>
    </row>
    <row r="737" spans="1:14" x14ac:dyDescent="0.35">
      <c r="A737">
        <v>2</v>
      </c>
      <c r="B737" s="11" t="s">
        <v>68</v>
      </c>
      <c r="C737" t="s">
        <v>28</v>
      </c>
      <c r="D737" t="s">
        <v>70</v>
      </c>
      <c r="E737" t="s">
        <v>63</v>
      </c>
      <c r="F737" t="s">
        <v>23</v>
      </c>
      <c r="G737" t="s">
        <v>44</v>
      </c>
      <c r="H737" s="13" t="s">
        <v>45</v>
      </c>
      <c r="I737" t="s">
        <v>59</v>
      </c>
      <c r="J737">
        <v>1</v>
      </c>
      <c r="K737">
        <v>20</v>
      </c>
      <c r="L737">
        <v>16</v>
      </c>
      <c r="M737">
        <v>3</v>
      </c>
      <c r="N737">
        <v>66</v>
      </c>
    </row>
    <row r="738" spans="1:14" x14ac:dyDescent="0.35">
      <c r="A738">
        <v>2</v>
      </c>
      <c r="B738" s="11" t="s">
        <v>68</v>
      </c>
      <c r="C738" t="s">
        <v>28</v>
      </c>
      <c r="D738" t="s">
        <v>70</v>
      </c>
      <c r="E738" t="s">
        <v>63</v>
      </c>
      <c r="F738" t="s">
        <v>23</v>
      </c>
      <c r="G738" t="s">
        <v>44</v>
      </c>
      <c r="H738" s="13" t="s">
        <v>45</v>
      </c>
      <c r="I738" t="s">
        <v>59</v>
      </c>
      <c r="J738">
        <v>1</v>
      </c>
      <c r="K738">
        <v>17</v>
      </c>
      <c r="L738">
        <v>14.5</v>
      </c>
      <c r="M738">
        <v>2.2999999999999998</v>
      </c>
      <c r="N738">
        <v>40</v>
      </c>
    </row>
    <row r="739" spans="1:14" x14ac:dyDescent="0.35">
      <c r="A739">
        <v>2</v>
      </c>
      <c r="B739" s="11" t="s">
        <v>68</v>
      </c>
      <c r="C739" t="s">
        <v>28</v>
      </c>
      <c r="D739" t="s">
        <v>70</v>
      </c>
      <c r="E739" t="s">
        <v>63</v>
      </c>
      <c r="F739" t="s">
        <v>23</v>
      </c>
      <c r="G739" t="s">
        <v>44</v>
      </c>
      <c r="H739" s="13" t="s">
        <v>45</v>
      </c>
      <c r="I739" t="s">
        <v>59</v>
      </c>
      <c r="J739">
        <v>1</v>
      </c>
      <c r="K739">
        <v>23.2</v>
      </c>
      <c r="L739">
        <v>19</v>
      </c>
      <c r="M739">
        <v>4</v>
      </c>
      <c r="N739">
        <v>118</v>
      </c>
    </row>
    <row r="740" spans="1:14" x14ac:dyDescent="0.35">
      <c r="A740">
        <v>2</v>
      </c>
      <c r="B740" s="11" t="s">
        <v>68</v>
      </c>
      <c r="C740" t="s">
        <v>28</v>
      </c>
      <c r="D740" t="s">
        <v>70</v>
      </c>
      <c r="E740" t="s">
        <v>63</v>
      </c>
      <c r="F740" t="s">
        <v>23</v>
      </c>
      <c r="G740" t="s">
        <v>44</v>
      </c>
      <c r="H740" s="13" t="s">
        <v>45</v>
      </c>
      <c r="I740" t="s">
        <v>59</v>
      </c>
      <c r="J740">
        <v>1</v>
      </c>
      <c r="K740">
        <v>24</v>
      </c>
      <c r="L740">
        <v>19.100000000000001</v>
      </c>
      <c r="M740">
        <v>3.5</v>
      </c>
      <c r="N740">
        <v>113</v>
      </c>
    </row>
    <row r="741" spans="1:14" x14ac:dyDescent="0.35">
      <c r="A741">
        <v>2</v>
      </c>
      <c r="B741" s="11" t="s">
        <v>68</v>
      </c>
      <c r="C741" t="s">
        <v>28</v>
      </c>
      <c r="D741" t="s">
        <v>70</v>
      </c>
      <c r="E741" t="s">
        <v>63</v>
      </c>
      <c r="F741" t="s">
        <v>23</v>
      </c>
      <c r="G741" t="s">
        <v>44</v>
      </c>
      <c r="H741" s="13" t="s">
        <v>45</v>
      </c>
      <c r="I741" t="s">
        <v>59</v>
      </c>
      <c r="J741">
        <v>1</v>
      </c>
      <c r="K741">
        <v>24.1</v>
      </c>
      <c r="L741">
        <v>19.5</v>
      </c>
      <c r="M741">
        <v>4.5</v>
      </c>
      <c r="N741">
        <v>117</v>
      </c>
    </row>
    <row r="742" spans="1:14" x14ac:dyDescent="0.35">
      <c r="A742">
        <v>1</v>
      </c>
      <c r="B742" s="11" t="s">
        <v>68</v>
      </c>
      <c r="C742" t="s">
        <v>28</v>
      </c>
      <c r="D742" t="s">
        <v>70</v>
      </c>
      <c r="E742" t="s">
        <v>63</v>
      </c>
      <c r="F742" t="s">
        <v>35</v>
      </c>
      <c r="G742" t="s">
        <v>169</v>
      </c>
      <c r="H742" s="13" t="s">
        <v>170</v>
      </c>
      <c r="I742" t="s">
        <v>171</v>
      </c>
      <c r="N742">
        <v>775</v>
      </c>
    </row>
    <row r="743" spans="1:14" x14ac:dyDescent="0.35">
      <c r="A743">
        <v>1</v>
      </c>
      <c r="B743" s="11" t="s">
        <v>68</v>
      </c>
      <c r="C743" t="s">
        <v>28</v>
      </c>
      <c r="D743" t="s">
        <v>70</v>
      </c>
      <c r="E743" t="s">
        <v>63</v>
      </c>
      <c r="F743" t="s">
        <v>23</v>
      </c>
      <c r="G743" t="s">
        <v>44</v>
      </c>
      <c r="H743" s="13" t="s">
        <v>45</v>
      </c>
      <c r="I743" t="s">
        <v>59</v>
      </c>
      <c r="J743">
        <v>1</v>
      </c>
      <c r="K743">
        <v>22.3</v>
      </c>
      <c r="L743">
        <v>18.2</v>
      </c>
      <c r="M743">
        <v>3</v>
      </c>
      <c r="N743">
        <v>94</v>
      </c>
    </row>
    <row r="744" spans="1:14" x14ac:dyDescent="0.35">
      <c r="A744">
        <v>1</v>
      </c>
      <c r="B744" s="11" t="s">
        <v>68</v>
      </c>
      <c r="C744" t="s">
        <v>28</v>
      </c>
      <c r="D744" t="s">
        <v>70</v>
      </c>
      <c r="E744" t="s">
        <v>63</v>
      </c>
      <c r="F744" t="s">
        <v>23</v>
      </c>
      <c r="G744" t="s">
        <v>44</v>
      </c>
      <c r="H744" s="13" t="s">
        <v>45</v>
      </c>
      <c r="I744" t="s">
        <v>59</v>
      </c>
      <c r="J744">
        <v>1</v>
      </c>
      <c r="K744">
        <v>22</v>
      </c>
      <c r="L744">
        <v>18.3</v>
      </c>
      <c r="M744">
        <v>3.4</v>
      </c>
      <c r="N744">
        <v>87</v>
      </c>
    </row>
    <row r="745" spans="1:14" x14ac:dyDescent="0.35">
      <c r="A745">
        <v>1</v>
      </c>
      <c r="B745" s="11" t="s">
        <v>68</v>
      </c>
      <c r="C745" t="s">
        <v>28</v>
      </c>
      <c r="D745" t="s">
        <v>70</v>
      </c>
      <c r="E745" t="s">
        <v>63</v>
      </c>
      <c r="F745" t="s">
        <v>23</v>
      </c>
      <c r="G745" t="s">
        <v>44</v>
      </c>
      <c r="H745" s="13" t="s">
        <v>45</v>
      </c>
      <c r="I745" t="s">
        <v>59</v>
      </c>
      <c r="J745">
        <v>1</v>
      </c>
      <c r="K745">
        <v>21.1</v>
      </c>
      <c r="L745">
        <v>17.2</v>
      </c>
      <c r="M745">
        <v>3</v>
      </c>
      <c r="N745">
        <v>78</v>
      </c>
    </row>
    <row r="746" spans="1:14" x14ac:dyDescent="0.35">
      <c r="A746">
        <v>1</v>
      </c>
      <c r="B746" s="11" t="s">
        <v>68</v>
      </c>
      <c r="C746" t="s">
        <v>28</v>
      </c>
      <c r="D746" t="s">
        <v>70</v>
      </c>
      <c r="E746" t="s">
        <v>63</v>
      </c>
      <c r="F746" t="s">
        <v>73</v>
      </c>
      <c r="G746" t="s">
        <v>124</v>
      </c>
      <c r="H746" s="13" t="s">
        <v>183</v>
      </c>
      <c r="I746" t="s">
        <v>49</v>
      </c>
      <c r="J746">
        <v>1</v>
      </c>
      <c r="K746">
        <v>15.2</v>
      </c>
      <c r="L746">
        <v>12.1</v>
      </c>
      <c r="M746">
        <v>5</v>
      </c>
      <c r="N746">
        <v>67</v>
      </c>
    </row>
    <row r="747" spans="1:14" x14ac:dyDescent="0.35">
      <c r="A747">
        <v>1</v>
      </c>
      <c r="B747" s="11" t="s">
        <v>68</v>
      </c>
      <c r="C747" t="s">
        <v>28</v>
      </c>
      <c r="D747" t="s">
        <v>70</v>
      </c>
      <c r="E747" t="s">
        <v>63</v>
      </c>
      <c r="F747" t="s">
        <v>73</v>
      </c>
      <c r="G747" t="s">
        <v>124</v>
      </c>
      <c r="H747" s="13" t="s">
        <v>183</v>
      </c>
      <c r="I747" t="s">
        <v>49</v>
      </c>
      <c r="J747">
        <v>1</v>
      </c>
      <c r="K747">
        <v>14.5</v>
      </c>
      <c r="L747">
        <v>11.5</v>
      </c>
      <c r="M747">
        <v>5.2</v>
      </c>
      <c r="N747">
        <v>61</v>
      </c>
    </row>
    <row r="748" spans="1:14" x14ac:dyDescent="0.35">
      <c r="A748">
        <v>1</v>
      </c>
      <c r="B748" s="11" t="s">
        <v>68</v>
      </c>
      <c r="C748" t="s">
        <v>28</v>
      </c>
      <c r="D748" t="s">
        <v>70</v>
      </c>
      <c r="E748" t="s">
        <v>63</v>
      </c>
      <c r="F748" t="s">
        <v>73</v>
      </c>
      <c r="G748" t="s">
        <v>124</v>
      </c>
      <c r="H748" s="13" t="s">
        <v>183</v>
      </c>
      <c r="I748" t="s">
        <v>49</v>
      </c>
      <c r="J748">
        <v>1</v>
      </c>
      <c r="K748">
        <v>13.4</v>
      </c>
      <c r="L748">
        <v>11.2</v>
      </c>
      <c r="M748">
        <v>4.0999999999999996</v>
      </c>
      <c r="N748">
        <v>43</v>
      </c>
    </row>
    <row r="749" spans="1:14" x14ac:dyDescent="0.35">
      <c r="A749">
        <v>1</v>
      </c>
      <c r="B749" s="11" t="s">
        <v>68</v>
      </c>
      <c r="C749" t="s">
        <v>28</v>
      </c>
      <c r="D749" t="s">
        <v>70</v>
      </c>
      <c r="E749" t="s">
        <v>63</v>
      </c>
      <c r="F749" t="s">
        <v>17</v>
      </c>
      <c r="G749" t="s">
        <v>57</v>
      </c>
      <c r="H749" s="13" t="s">
        <v>55</v>
      </c>
      <c r="I749" t="s">
        <v>56</v>
      </c>
      <c r="J749">
        <v>1</v>
      </c>
      <c r="K749">
        <v>15</v>
      </c>
      <c r="L749">
        <v>12.5</v>
      </c>
      <c r="M749">
        <v>2</v>
      </c>
      <c r="N749">
        <v>33</v>
      </c>
    </row>
    <row r="750" spans="1:14" x14ac:dyDescent="0.35">
      <c r="A750">
        <v>1</v>
      </c>
      <c r="B750" s="11" t="s">
        <v>68</v>
      </c>
      <c r="C750" t="s">
        <v>28</v>
      </c>
      <c r="D750" t="s">
        <v>70</v>
      </c>
      <c r="E750" t="s">
        <v>63</v>
      </c>
      <c r="F750" t="s">
        <v>17</v>
      </c>
      <c r="G750" t="s">
        <v>57</v>
      </c>
      <c r="H750" s="13" t="s">
        <v>55</v>
      </c>
      <c r="I750" t="s">
        <v>56</v>
      </c>
      <c r="J750">
        <v>1</v>
      </c>
      <c r="K750">
        <v>17.100000000000001</v>
      </c>
      <c r="L750">
        <v>14.3</v>
      </c>
      <c r="M750">
        <v>2.5</v>
      </c>
      <c r="N750">
        <v>45</v>
      </c>
    </row>
    <row r="751" spans="1:14" x14ac:dyDescent="0.35">
      <c r="A751">
        <v>1</v>
      </c>
      <c r="B751" s="11" t="s">
        <v>68</v>
      </c>
      <c r="C751" t="s">
        <v>28</v>
      </c>
      <c r="D751" t="s">
        <v>70</v>
      </c>
      <c r="E751" t="s">
        <v>63</v>
      </c>
      <c r="F751" t="s">
        <v>17</v>
      </c>
      <c r="G751" t="s">
        <v>57</v>
      </c>
      <c r="H751" s="13" t="s">
        <v>55</v>
      </c>
      <c r="I751" t="s">
        <v>56</v>
      </c>
      <c r="J751">
        <v>1</v>
      </c>
      <c r="K751">
        <v>15.3</v>
      </c>
      <c r="L751">
        <v>12.5</v>
      </c>
      <c r="M751">
        <v>2.2999999999999998</v>
      </c>
      <c r="N751">
        <v>41</v>
      </c>
    </row>
    <row r="752" spans="1:14" x14ac:dyDescent="0.35">
      <c r="A752">
        <v>1</v>
      </c>
      <c r="B752" s="11" t="s">
        <v>68</v>
      </c>
      <c r="C752" t="s">
        <v>28</v>
      </c>
      <c r="D752" t="s">
        <v>79</v>
      </c>
      <c r="E752" t="s">
        <v>81</v>
      </c>
      <c r="F752" t="s">
        <v>17</v>
      </c>
      <c r="G752" t="s">
        <v>57</v>
      </c>
      <c r="H752" s="13" t="s">
        <v>55</v>
      </c>
      <c r="I752" t="s">
        <v>56</v>
      </c>
      <c r="J752">
        <v>1</v>
      </c>
      <c r="K752">
        <v>29</v>
      </c>
      <c r="L752">
        <v>25.5</v>
      </c>
      <c r="M752">
        <v>5</v>
      </c>
      <c r="N752">
        <v>247</v>
      </c>
    </row>
    <row r="753" spans="1:14" x14ac:dyDescent="0.35">
      <c r="A753">
        <v>1</v>
      </c>
      <c r="B753" s="11" t="s">
        <v>68</v>
      </c>
      <c r="C753" t="s">
        <v>28</v>
      </c>
      <c r="D753" t="s">
        <v>79</v>
      </c>
      <c r="E753" t="s">
        <v>81</v>
      </c>
      <c r="F753" t="s">
        <v>17</v>
      </c>
      <c r="G753" t="s">
        <v>57</v>
      </c>
      <c r="H753" s="13" t="s">
        <v>55</v>
      </c>
      <c r="I753" t="s">
        <v>56</v>
      </c>
      <c r="J753">
        <v>1</v>
      </c>
      <c r="K753">
        <v>29</v>
      </c>
      <c r="L753">
        <v>24.5</v>
      </c>
      <c r="M753">
        <v>5</v>
      </c>
      <c r="N753">
        <v>220</v>
      </c>
    </row>
    <row r="754" spans="1:14" x14ac:dyDescent="0.35">
      <c r="A754">
        <v>1</v>
      </c>
      <c r="B754" s="11" t="s">
        <v>68</v>
      </c>
      <c r="C754" t="s">
        <v>28</v>
      </c>
      <c r="D754" t="s">
        <v>79</v>
      </c>
      <c r="E754" t="s">
        <v>81</v>
      </c>
      <c r="F754" t="s">
        <v>17</v>
      </c>
      <c r="G754" t="s">
        <v>57</v>
      </c>
      <c r="H754" s="13" t="s">
        <v>55</v>
      </c>
      <c r="I754" t="s">
        <v>56</v>
      </c>
      <c r="J754">
        <v>1</v>
      </c>
      <c r="K754">
        <v>26</v>
      </c>
      <c r="L754">
        <v>21.5</v>
      </c>
      <c r="M754">
        <v>4.5</v>
      </c>
      <c r="N754">
        <v>173</v>
      </c>
    </row>
    <row r="755" spans="1:14" x14ac:dyDescent="0.35">
      <c r="A755">
        <v>1</v>
      </c>
      <c r="B755" s="11" t="s">
        <v>68</v>
      </c>
      <c r="C755" t="s">
        <v>28</v>
      </c>
      <c r="D755" t="s">
        <v>79</v>
      </c>
      <c r="E755" t="s">
        <v>81</v>
      </c>
      <c r="F755" t="s">
        <v>73</v>
      </c>
      <c r="G755" t="s">
        <v>124</v>
      </c>
      <c r="H755" s="13" t="s">
        <v>183</v>
      </c>
      <c r="I755" t="s">
        <v>49</v>
      </c>
      <c r="J755">
        <v>1</v>
      </c>
      <c r="K755">
        <v>11</v>
      </c>
      <c r="L755">
        <v>8.5</v>
      </c>
      <c r="M755">
        <v>3.5</v>
      </c>
      <c r="N755">
        <v>20</v>
      </c>
    </row>
    <row r="756" spans="1:14" x14ac:dyDescent="0.35">
      <c r="A756">
        <v>1</v>
      </c>
      <c r="B756" s="11" t="s">
        <v>68</v>
      </c>
      <c r="C756" t="s">
        <v>28</v>
      </c>
      <c r="D756" t="s">
        <v>79</v>
      </c>
      <c r="E756" t="s">
        <v>81</v>
      </c>
      <c r="F756" t="s">
        <v>73</v>
      </c>
      <c r="G756" t="s">
        <v>124</v>
      </c>
      <c r="H756" s="13" t="s">
        <v>183</v>
      </c>
      <c r="I756" t="s">
        <v>49</v>
      </c>
      <c r="J756">
        <v>1</v>
      </c>
      <c r="K756">
        <v>9</v>
      </c>
      <c r="L756">
        <v>7.2</v>
      </c>
      <c r="M756">
        <v>2.5</v>
      </c>
      <c r="N756">
        <v>13</v>
      </c>
    </row>
    <row r="757" spans="1:14" x14ac:dyDescent="0.35">
      <c r="A757">
        <v>1</v>
      </c>
      <c r="B757" s="11" t="s">
        <v>68</v>
      </c>
      <c r="C757" t="s">
        <v>28</v>
      </c>
      <c r="D757" t="s">
        <v>79</v>
      </c>
      <c r="E757" t="s">
        <v>81</v>
      </c>
      <c r="F757" t="s">
        <v>34</v>
      </c>
      <c r="G757" t="s">
        <v>47</v>
      </c>
      <c r="H757" s="13" t="s">
        <v>38</v>
      </c>
      <c r="I757" t="s">
        <v>39</v>
      </c>
      <c r="J757">
        <v>1</v>
      </c>
      <c r="K757">
        <v>9</v>
      </c>
      <c r="L757">
        <v>5.5</v>
      </c>
      <c r="M757">
        <v>4</v>
      </c>
      <c r="N757">
        <v>16</v>
      </c>
    </row>
    <row r="758" spans="1:14" x14ac:dyDescent="0.35">
      <c r="A758">
        <v>1</v>
      </c>
      <c r="B758" s="11" t="s">
        <v>68</v>
      </c>
      <c r="C758" t="s">
        <v>28</v>
      </c>
      <c r="D758" t="s">
        <v>79</v>
      </c>
      <c r="E758" t="s">
        <v>81</v>
      </c>
      <c r="F758" t="s">
        <v>23</v>
      </c>
      <c r="G758" t="s">
        <v>44</v>
      </c>
      <c r="H758" s="13" t="s">
        <v>45</v>
      </c>
      <c r="I758" t="s">
        <v>59</v>
      </c>
      <c r="J758">
        <v>1</v>
      </c>
      <c r="K758">
        <v>23.5</v>
      </c>
      <c r="L758">
        <v>19.2</v>
      </c>
      <c r="M758">
        <v>3.5</v>
      </c>
      <c r="N758">
        <v>121</v>
      </c>
    </row>
    <row r="759" spans="1:14" x14ac:dyDescent="0.35">
      <c r="A759">
        <v>1</v>
      </c>
      <c r="B759" s="11" t="s">
        <v>68</v>
      </c>
      <c r="C759" t="s">
        <v>28</v>
      </c>
      <c r="D759" t="s">
        <v>79</v>
      </c>
      <c r="E759" t="s">
        <v>81</v>
      </c>
      <c r="F759" t="s">
        <v>23</v>
      </c>
      <c r="G759" t="s">
        <v>44</v>
      </c>
      <c r="H759" s="13" t="s">
        <v>45</v>
      </c>
      <c r="I759" t="s">
        <v>59</v>
      </c>
      <c r="J759">
        <v>1</v>
      </c>
      <c r="K759">
        <v>23.2</v>
      </c>
      <c r="L759">
        <v>18.600000000000001</v>
      </c>
      <c r="M759">
        <v>3.5</v>
      </c>
      <c r="N759">
        <v>123</v>
      </c>
    </row>
    <row r="760" spans="1:14" x14ac:dyDescent="0.35">
      <c r="A760">
        <v>1</v>
      </c>
      <c r="B760" s="11" t="s">
        <v>68</v>
      </c>
      <c r="C760" t="s">
        <v>28</v>
      </c>
      <c r="D760" t="s">
        <v>79</v>
      </c>
      <c r="E760" t="s">
        <v>81</v>
      </c>
      <c r="F760" t="s">
        <v>23</v>
      </c>
      <c r="G760" t="s">
        <v>44</v>
      </c>
      <c r="H760" s="13" t="s">
        <v>45</v>
      </c>
      <c r="I760" t="s">
        <v>59</v>
      </c>
      <c r="J760">
        <v>1</v>
      </c>
      <c r="K760">
        <v>23.1</v>
      </c>
      <c r="L760">
        <v>18.5</v>
      </c>
      <c r="M760">
        <v>3.4</v>
      </c>
      <c r="N760">
        <v>109</v>
      </c>
    </row>
    <row r="761" spans="1:14" x14ac:dyDescent="0.35">
      <c r="A761">
        <v>1</v>
      </c>
      <c r="B761" s="11" t="s">
        <v>68</v>
      </c>
      <c r="C761" t="s">
        <v>28</v>
      </c>
      <c r="D761" t="s">
        <v>79</v>
      </c>
      <c r="E761" t="s">
        <v>81</v>
      </c>
      <c r="F761" t="s">
        <v>69</v>
      </c>
      <c r="G761" t="s">
        <v>180</v>
      </c>
      <c r="H761" s="13" t="s">
        <v>52</v>
      </c>
      <c r="I761" t="s">
        <v>54</v>
      </c>
      <c r="J761">
        <v>1</v>
      </c>
      <c r="K761">
        <v>4.8</v>
      </c>
    </row>
    <row r="762" spans="1:14" x14ac:dyDescent="0.35">
      <c r="A762">
        <v>1</v>
      </c>
      <c r="B762" s="11" t="s">
        <v>68</v>
      </c>
      <c r="C762" t="s">
        <v>28</v>
      </c>
      <c r="D762" t="s">
        <v>79</v>
      </c>
      <c r="E762" t="s">
        <v>81</v>
      </c>
      <c r="F762" t="s">
        <v>69</v>
      </c>
      <c r="G762" t="s">
        <v>180</v>
      </c>
      <c r="H762" s="13" t="s">
        <v>52</v>
      </c>
      <c r="I762" t="s">
        <v>54</v>
      </c>
      <c r="J762">
        <v>1</v>
      </c>
      <c r="K762">
        <v>5.3</v>
      </c>
    </row>
    <row r="763" spans="1:14" x14ac:dyDescent="0.35">
      <c r="A763">
        <v>1</v>
      </c>
      <c r="B763" s="11" t="s">
        <v>68</v>
      </c>
      <c r="C763" t="s">
        <v>28</v>
      </c>
      <c r="D763" t="s">
        <v>79</v>
      </c>
      <c r="E763" t="s">
        <v>81</v>
      </c>
      <c r="F763" t="s">
        <v>69</v>
      </c>
      <c r="G763" t="s">
        <v>180</v>
      </c>
      <c r="H763" s="13" t="s">
        <v>52</v>
      </c>
      <c r="I763" t="s">
        <v>54</v>
      </c>
      <c r="J763">
        <v>1</v>
      </c>
      <c r="K763">
        <v>5.4</v>
      </c>
    </row>
    <row r="764" spans="1:14" x14ac:dyDescent="0.35">
      <c r="A764">
        <v>1</v>
      </c>
      <c r="B764" s="11" t="s">
        <v>68</v>
      </c>
      <c r="C764" t="s">
        <v>28</v>
      </c>
      <c r="D764" t="s">
        <v>79</v>
      </c>
      <c r="E764" t="s">
        <v>81</v>
      </c>
      <c r="F764" t="s">
        <v>23</v>
      </c>
      <c r="G764" t="s">
        <v>44</v>
      </c>
      <c r="H764" s="13" t="s">
        <v>45</v>
      </c>
      <c r="I764" t="s">
        <v>59</v>
      </c>
      <c r="J764">
        <v>1</v>
      </c>
      <c r="K764">
        <v>22.3</v>
      </c>
      <c r="L764">
        <v>18.2</v>
      </c>
      <c r="M764">
        <v>3.5</v>
      </c>
      <c r="N764">
        <v>114</v>
      </c>
    </row>
    <row r="765" spans="1:14" x14ac:dyDescent="0.35">
      <c r="A765">
        <v>2</v>
      </c>
      <c r="B765" s="11" t="s">
        <v>68</v>
      </c>
      <c r="C765" t="s">
        <v>28</v>
      </c>
      <c r="D765" t="s">
        <v>79</v>
      </c>
      <c r="E765" t="s">
        <v>81</v>
      </c>
      <c r="F765" t="s">
        <v>17</v>
      </c>
      <c r="G765" t="s">
        <v>57</v>
      </c>
      <c r="H765" s="13" t="s">
        <v>55</v>
      </c>
      <c r="I765" t="s">
        <v>56</v>
      </c>
      <c r="J765">
        <v>1</v>
      </c>
      <c r="K765">
        <v>21.5</v>
      </c>
      <c r="L765">
        <v>17.5</v>
      </c>
      <c r="M765">
        <v>4</v>
      </c>
      <c r="N765">
        <v>100</v>
      </c>
    </row>
    <row r="766" spans="1:14" x14ac:dyDescent="0.35">
      <c r="A766">
        <v>2</v>
      </c>
      <c r="B766" s="11" t="s">
        <v>68</v>
      </c>
      <c r="C766" t="s">
        <v>28</v>
      </c>
      <c r="D766" t="s">
        <v>79</v>
      </c>
      <c r="E766" t="s">
        <v>81</v>
      </c>
      <c r="F766" t="s">
        <v>17</v>
      </c>
      <c r="G766" t="s">
        <v>57</v>
      </c>
      <c r="H766" s="13" t="s">
        <v>55</v>
      </c>
      <c r="I766" t="s">
        <v>56</v>
      </c>
      <c r="J766">
        <v>1</v>
      </c>
      <c r="K766">
        <v>19.600000000000001</v>
      </c>
      <c r="L766">
        <v>16.5</v>
      </c>
      <c r="M766">
        <v>3</v>
      </c>
      <c r="N766">
        <v>67</v>
      </c>
    </row>
    <row r="767" spans="1:14" x14ac:dyDescent="0.35">
      <c r="A767">
        <v>2</v>
      </c>
      <c r="B767" s="11" t="s">
        <v>68</v>
      </c>
      <c r="C767" t="s">
        <v>28</v>
      </c>
      <c r="D767" t="s">
        <v>79</v>
      </c>
      <c r="E767" t="s">
        <v>81</v>
      </c>
      <c r="F767" t="s">
        <v>73</v>
      </c>
      <c r="G767" t="s">
        <v>124</v>
      </c>
      <c r="H767" s="13" t="s">
        <v>183</v>
      </c>
      <c r="I767" t="s">
        <v>49</v>
      </c>
      <c r="J767">
        <v>1</v>
      </c>
      <c r="K767">
        <v>16</v>
      </c>
      <c r="L767">
        <v>13.2</v>
      </c>
      <c r="M767">
        <v>5.5</v>
      </c>
      <c r="N767">
        <v>80</v>
      </c>
    </row>
    <row r="768" spans="1:14" x14ac:dyDescent="0.35">
      <c r="A768">
        <v>2</v>
      </c>
      <c r="B768" s="11" t="s">
        <v>68</v>
      </c>
      <c r="C768" t="s">
        <v>28</v>
      </c>
      <c r="D768" t="s">
        <v>79</v>
      </c>
      <c r="E768" t="s">
        <v>81</v>
      </c>
      <c r="F768" t="s">
        <v>69</v>
      </c>
      <c r="G768" t="s">
        <v>180</v>
      </c>
      <c r="H768" s="13" t="s">
        <v>52</v>
      </c>
      <c r="I768" t="s">
        <v>54</v>
      </c>
      <c r="J768">
        <v>1</v>
      </c>
      <c r="K768">
        <v>4.8</v>
      </c>
    </row>
    <row r="769" spans="1:14" x14ac:dyDescent="0.35">
      <c r="A769">
        <v>2</v>
      </c>
      <c r="B769" s="11" t="s">
        <v>68</v>
      </c>
      <c r="C769" t="s">
        <v>28</v>
      </c>
      <c r="D769" t="s">
        <v>79</v>
      </c>
      <c r="E769" t="s">
        <v>81</v>
      </c>
      <c r="F769" t="s">
        <v>69</v>
      </c>
      <c r="G769" t="s">
        <v>180</v>
      </c>
      <c r="H769" s="13" t="s">
        <v>52</v>
      </c>
      <c r="I769" t="s">
        <v>54</v>
      </c>
      <c r="J769">
        <v>1</v>
      </c>
      <c r="K769">
        <v>5.5</v>
      </c>
    </row>
    <row r="770" spans="1:14" x14ac:dyDescent="0.35">
      <c r="A770">
        <v>2</v>
      </c>
      <c r="B770" s="11" t="s">
        <v>68</v>
      </c>
      <c r="C770" t="s">
        <v>28</v>
      </c>
      <c r="D770" t="s">
        <v>79</v>
      </c>
      <c r="E770" t="s">
        <v>81</v>
      </c>
      <c r="F770" t="s">
        <v>73</v>
      </c>
      <c r="G770" t="s">
        <v>124</v>
      </c>
      <c r="H770" s="13" t="s">
        <v>183</v>
      </c>
      <c r="I770" t="s">
        <v>49</v>
      </c>
      <c r="J770">
        <v>1</v>
      </c>
      <c r="K770">
        <v>12.6</v>
      </c>
      <c r="L770">
        <v>11.5</v>
      </c>
      <c r="M770">
        <v>4</v>
      </c>
      <c r="N770">
        <v>33</v>
      </c>
    </row>
    <row r="771" spans="1:14" x14ac:dyDescent="0.35">
      <c r="A771">
        <v>2</v>
      </c>
      <c r="B771" s="11" t="s">
        <v>68</v>
      </c>
      <c r="C771" t="s">
        <v>28</v>
      </c>
      <c r="D771" t="s">
        <v>79</v>
      </c>
      <c r="E771" t="s">
        <v>81</v>
      </c>
      <c r="F771" t="s">
        <v>73</v>
      </c>
      <c r="G771" t="s">
        <v>124</v>
      </c>
      <c r="H771" s="13" t="s">
        <v>183</v>
      </c>
      <c r="I771" t="s">
        <v>49</v>
      </c>
      <c r="J771">
        <v>1</v>
      </c>
      <c r="K771">
        <v>11.4</v>
      </c>
      <c r="L771">
        <v>9</v>
      </c>
      <c r="M771">
        <v>3.5</v>
      </c>
      <c r="N771">
        <v>24</v>
      </c>
    </row>
    <row r="772" spans="1:14" x14ac:dyDescent="0.35">
      <c r="A772">
        <v>3</v>
      </c>
      <c r="B772" s="11" t="s">
        <v>68</v>
      </c>
      <c r="C772" t="s">
        <v>28</v>
      </c>
      <c r="D772" t="s">
        <v>79</v>
      </c>
      <c r="E772" t="s">
        <v>81</v>
      </c>
      <c r="F772" t="s">
        <v>69</v>
      </c>
      <c r="G772" t="s">
        <v>180</v>
      </c>
      <c r="H772" s="13" t="s">
        <v>52</v>
      </c>
      <c r="I772" t="s">
        <v>54</v>
      </c>
      <c r="J772">
        <v>1</v>
      </c>
      <c r="K772">
        <v>5.2</v>
      </c>
    </row>
    <row r="773" spans="1:14" x14ac:dyDescent="0.35">
      <c r="A773">
        <v>4</v>
      </c>
      <c r="B773" s="11" t="s">
        <v>68</v>
      </c>
      <c r="C773" t="s">
        <v>28</v>
      </c>
      <c r="D773" t="s">
        <v>79</v>
      </c>
      <c r="E773" t="s">
        <v>81</v>
      </c>
      <c r="F773" t="s">
        <v>69</v>
      </c>
      <c r="G773" t="s">
        <v>180</v>
      </c>
      <c r="H773" s="13" t="s">
        <v>52</v>
      </c>
      <c r="I773" t="s">
        <v>54</v>
      </c>
      <c r="J773">
        <v>1</v>
      </c>
      <c r="K773">
        <v>5.4</v>
      </c>
    </row>
    <row r="774" spans="1:14" x14ac:dyDescent="0.35">
      <c r="A774">
        <v>1</v>
      </c>
      <c r="B774" s="11" t="s">
        <v>68</v>
      </c>
      <c r="C774" t="s">
        <v>28</v>
      </c>
      <c r="D774" t="s">
        <v>79</v>
      </c>
      <c r="E774" t="s">
        <v>81</v>
      </c>
      <c r="F774" t="s">
        <v>69</v>
      </c>
      <c r="G774" t="s">
        <v>180</v>
      </c>
      <c r="H774" s="13" t="s">
        <v>52</v>
      </c>
      <c r="I774" t="s">
        <v>54</v>
      </c>
      <c r="J774">
        <v>1</v>
      </c>
      <c r="K774">
        <v>5.3</v>
      </c>
    </row>
    <row r="775" spans="1:14" x14ac:dyDescent="0.35">
      <c r="A775">
        <v>1</v>
      </c>
      <c r="B775" s="11" t="s">
        <v>68</v>
      </c>
      <c r="C775" t="s">
        <v>28</v>
      </c>
      <c r="D775" t="s">
        <v>79</v>
      </c>
      <c r="E775" t="s">
        <v>81</v>
      </c>
      <c r="F775" t="s">
        <v>69</v>
      </c>
      <c r="G775" t="s">
        <v>180</v>
      </c>
      <c r="H775" s="13" t="s">
        <v>52</v>
      </c>
      <c r="I775" t="s">
        <v>54</v>
      </c>
      <c r="J775">
        <v>1</v>
      </c>
      <c r="K775">
        <v>5</v>
      </c>
    </row>
    <row r="776" spans="1:14" x14ac:dyDescent="0.35">
      <c r="A776">
        <v>2</v>
      </c>
      <c r="B776" s="11" t="s">
        <v>68</v>
      </c>
      <c r="C776" t="s">
        <v>28</v>
      </c>
      <c r="D776" t="s">
        <v>79</v>
      </c>
      <c r="E776" t="s">
        <v>81</v>
      </c>
      <c r="F776" t="s">
        <v>69</v>
      </c>
      <c r="G776" t="s">
        <v>180</v>
      </c>
      <c r="H776" s="13" t="s">
        <v>52</v>
      </c>
      <c r="I776" t="s">
        <v>54</v>
      </c>
      <c r="J776">
        <v>1</v>
      </c>
      <c r="K776">
        <v>5.3</v>
      </c>
    </row>
    <row r="777" spans="1:14" x14ac:dyDescent="0.35">
      <c r="A777">
        <v>1</v>
      </c>
      <c r="B777" s="11" t="s">
        <v>68</v>
      </c>
      <c r="C777" t="s">
        <v>28</v>
      </c>
      <c r="D777" t="s">
        <v>76</v>
      </c>
      <c r="E777" t="s">
        <v>50</v>
      </c>
      <c r="F777" t="s">
        <v>35</v>
      </c>
      <c r="G777" t="s">
        <v>169</v>
      </c>
      <c r="H777" s="13" t="s">
        <v>170</v>
      </c>
      <c r="I777" t="s">
        <v>171</v>
      </c>
      <c r="J777">
        <v>1</v>
      </c>
      <c r="N777">
        <v>695</v>
      </c>
    </row>
    <row r="778" spans="1:14" x14ac:dyDescent="0.35">
      <c r="A778">
        <v>1</v>
      </c>
      <c r="B778" s="11" t="s">
        <v>68</v>
      </c>
      <c r="C778" t="s">
        <v>28</v>
      </c>
      <c r="D778" t="s">
        <v>76</v>
      </c>
      <c r="E778" t="s">
        <v>50</v>
      </c>
      <c r="F778" s="8" t="s">
        <v>77</v>
      </c>
      <c r="G778" t="s">
        <v>174</v>
      </c>
      <c r="H778" s="13" t="s">
        <v>175</v>
      </c>
      <c r="I778" t="s">
        <v>56</v>
      </c>
      <c r="J778">
        <v>1</v>
      </c>
      <c r="K778">
        <v>23</v>
      </c>
      <c r="L778">
        <v>19</v>
      </c>
      <c r="M778">
        <v>3.5</v>
      </c>
      <c r="N778">
        <v>100</v>
      </c>
    </row>
    <row r="779" spans="1:14" x14ac:dyDescent="0.35">
      <c r="A779">
        <v>1</v>
      </c>
      <c r="B779" s="11" t="s">
        <v>68</v>
      </c>
      <c r="C779" t="s">
        <v>28</v>
      </c>
      <c r="D779" t="s">
        <v>76</v>
      </c>
      <c r="E779" t="s">
        <v>50</v>
      </c>
      <c r="F779" t="s">
        <v>73</v>
      </c>
      <c r="G779" t="s">
        <v>173</v>
      </c>
      <c r="H779" s="13" t="s">
        <v>172</v>
      </c>
      <c r="I779" t="s">
        <v>49</v>
      </c>
      <c r="J779">
        <v>10</v>
      </c>
      <c r="K779">
        <v>7.2</v>
      </c>
      <c r="L779">
        <v>5.5</v>
      </c>
      <c r="M779">
        <v>2.2000000000000002</v>
      </c>
      <c r="N779">
        <v>37</v>
      </c>
    </row>
    <row r="780" spans="1:14" x14ac:dyDescent="0.35">
      <c r="A780">
        <v>1</v>
      </c>
      <c r="B780" s="11" t="s">
        <v>68</v>
      </c>
      <c r="C780" t="s">
        <v>28</v>
      </c>
      <c r="D780" t="s">
        <v>76</v>
      </c>
      <c r="E780" t="s">
        <v>50</v>
      </c>
      <c r="F780" t="s">
        <v>17</v>
      </c>
      <c r="G780" t="s">
        <v>57</v>
      </c>
      <c r="H780" s="13" t="s">
        <v>55</v>
      </c>
      <c r="I780" t="s">
        <v>56</v>
      </c>
      <c r="J780">
        <v>42</v>
      </c>
      <c r="K780">
        <v>8.1999999999999993</v>
      </c>
      <c r="L780">
        <v>6</v>
      </c>
      <c r="M780">
        <v>1.1000000000000001</v>
      </c>
      <c r="N780">
        <v>68</v>
      </c>
    </row>
    <row r="781" spans="1:14" x14ac:dyDescent="0.35">
      <c r="A781">
        <v>1</v>
      </c>
      <c r="B781" s="11" t="s">
        <v>68</v>
      </c>
      <c r="C781" t="s">
        <v>28</v>
      </c>
      <c r="D781" t="s">
        <v>76</v>
      </c>
      <c r="E781" t="s">
        <v>50</v>
      </c>
      <c r="F781" t="s">
        <v>182</v>
      </c>
      <c r="G781" t="s">
        <v>20</v>
      </c>
      <c r="H781" s="13" t="s">
        <v>80</v>
      </c>
      <c r="I781" t="s">
        <v>40</v>
      </c>
      <c r="J781">
        <v>1</v>
      </c>
      <c r="K781">
        <v>56</v>
      </c>
      <c r="M781">
        <v>2</v>
      </c>
      <c r="N781">
        <v>111</v>
      </c>
    </row>
    <row r="782" spans="1:14" x14ac:dyDescent="0.35">
      <c r="A782">
        <v>2</v>
      </c>
      <c r="B782" s="11" t="s">
        <v>68</v>
      </c>
      <c r="C782" t="s">
        <v>28</v>
      </c>
      <c r="D782" t="s">
        <v>76</v>
      </c>
      <c r="E782" t="s">
        <v>50</v>
      </c>
      <c r="F782" t="s">
        <v>35</v>
      </c>
      <c r="G782" t="s">
        <v>169</v>
      </c>
      <c r="H782" s="13" t="s">
        <v>170</v>
      </c>
      <c r="I782" t="s">
        <v>171</v>
      </c>
      <c r="N782">
        <v>1186</v>
      </c>
    </row>
    <row r="783" spans="1:14" x14ac:dyDescent="0.35">
      <c r="A783">
        <v>2</v>
      </c>
      <c r="B783" s="11" t="s">
        <v>68</v>
      </c>
      <c r="C783" t="s">
        <v>28</v>
      </c>
      <c r="D783" t="s">
        <v>76</v>
      </c>
      <c r="E783" t="s">
        <v>50</v>
      </c>
      <c r="F783" t="s">
        <v>17</v>
      </c>
      <c r="G783" t="s">
        <v>57</v>
      </c>
      <c r="H783" s="13" t="s">
        <v>55</v>
      </c>
      <c r="I783" t="s">
        <v>56</v>
      </c>
      <c r="J783">
        <v>1</v>
      </c>
      <c r="K783">
        <v>25</v>
      </c>
      <c r="L783">
        <v>21.5</v>
      </c>
      <c r="M783">
        <v>4.5</v>
      </c>
      <c r="N783">
        <v>146</v>
      </c>
    </row>
    <row r="784" spans="1:14" x14ac:dyDescent="0.35">
      <c r="A784">
        <v>2</v>
      </c>
      <c r="B784" s="11" t="s">
        <v>68</v>
      </c>
      <c r="C784" t="s">
        <v>28</v>
      </c>
      <c r="D784" t="s">
        <v>76</v>
      </c>
      <c r="E784" t="s">
        <v>50</v>
      </c>
      <c r="F784" t="s">
        <v>17</v>
      </c>
      <c r="G784" t="s">
        <v>57</v>
      </c>
      <c r="H784" s="13" t="s">
        <v>55</v>
      </c>
      <c r="I784" t="s">
        <v>56</v>
      </c>
      <c r="J784">
        <v>1</v>
      </c>
      <c r="K784">
        <v>18.100000000000001</v>
      </c>
      <c r="L784">
        <v>15</v>
      </c>
      <c r="M784">
        <v>2.5</v>
      </c>
      <c r="N784">
        <v>50</v>
      </c>
    </row>
    <row r="785" spans="1:14" x14ac:dyDescent="0.35">
      <c r="A785">
        <v>2</v>
      </c>
      <c r="B785" s="11" t="s">
        <v>68</v>
      </c>
      <c r="C785" t="s">
        <v>28</v>
      </c>
      <c r="D785" t="s">
        <v>76</v>
      </c>
      <c r="E785" t="s">
        <v>50</v>
      </c>
      <c r="F785" t="s">
        <v>21</v>
      </c>
      <c r="G785" t="s">
        <v>41</v>
      </c>
      <c r="H785" s="13" t="s">
        <v>43</v>
      </c>
      <c r="I785" t="s">
        <v>42</v>
      </c>
      <c r="J785">
        <v>2</v>
      </c>
      <c r="K785">
        <v>11</v>
      </c>
      <c r="L785">
        <v>8.6</v>
      </c>
      <c r="M785">
        <v>2.4</v>
      </c>
      <c r="N785">
        <v>13</v>
      </c>
    </row>
    <row r="786" spans="1:14" x14ac:dyDescent="0.35">
      <c r="A786">
        <v>2</v>
      </c>
      <c r="B786" s="11" t="s">
        <v>68</v>
      </c>
      <c r="C786" t="s">
        <v>28</v>
      </c>
      <c r="D786" t="s">
        <v>76</v>
      </c>
      <c r="E786" t="s">
        <v>50</v>
      </c>
      <c r="F786" t="s">
        <v>73</v>
      </c>
      <c r="G786" t="s">
        <v>124</v>
      </c>
      <c r="H786" s="13" t="s">
        <v>183</v>
      </c>
      <c r="I786" t="s">
        <v>49</v>
      </c>
      <c r="J786">
        <v>1</v>
      </c>
      <c r="K786">
        <v>8.5</v>
      </c>
      <c r="L786">
        <v>7</v>
      </c>
      <c r="M786">
        <v>2.5</v>
      </c>
      <c r="N786">
        <v>8</v>
      </c>
    </row>
    <row r="787" spans="1:14" x14ac:dyDescent="0.35">
      <c r="A787">
        <v>2</v>
      </c>
      <c r="B787" s="11" t="s">
        <v>68</v>
      </c>
      <c r="C787" t="s">
        <v>28</v>
      </c>
      <c r="D787" t="s">
        <v>76</v>
      </c>
      <c r="E787" t="s">
        <v>50</v>
      </c>
      <c r="F787" t="s">
        <v>17</v>
      </c>
      <c r="G787" t="s">
        <v>57</v>
      </c>
      <c r="H787" s="13" t="s">
        <v>55</v>
      </c>
      <c r="I787" t="s">
        <v>56</v>
      </c>
      <c r="J787">
        <v>22</v>
      </c>
      <c r="K787">
        <v>8.6999999999999993</v>
      </c>
      <c r="L787">
        <v>6.5</v>
      </c>
      <c r="M787">
        <v>1.2</v>
      </c>
      <c r="N787">
        <v>6</v>
      </c>
    </row>
    <row r="788" spans="1:14" x14ac:dyDescent="0.35">
      <c r="A788">
        <v>2</v>
      </c>
      <c r="B788" s="11" t="s">
        <v>68</v>
      </c>
      <c r="C788" t="s">
        <v>28</v>
      </c>
      <c r="D788" t="s">
        <v>76</v>
      </c>
      <c r="E788" t="s">
        <v>50</v>
      </c>
      <c r="F788" t="s">
        <v>182</v>
      </c>
      <c r="G788" t="s">
        <v>20</v>
      </c>
      <c r="H788" s="13" t="s">
        <v>80</v>
      </c>
      <c r="I788" t="s">
        <v>40</v>
      </c>
      <c r="J788">
        <v>1</v>
      </c>
      <c r="K788">
        <v>48</v>
      </c>
      <c r="M788">
        <v>2.1</v>
      </c>
      <c r="N788">
        <v>88</v>
      </c>
    </row>
    <row r="789" spans="1:14" x14ac:dyDescent="0.35">
      <c r="A789">
        <v>3</v>
      </c>
      <c r="B789" s="11" t="s">
        <v>68</v>
      </c>
      <c r="C789" t="s">
        <v>28</v>
      </c>
      <c r="D789" t="s">
        <v>76</v>
      </c>
      <c r="E789" t="s">
        <v>50</v>
      </c>
      <c r="F789" t="s">
        <v>35</v>
      </c>
      <c r="G789" t="s">
        <v>169</v>
      </c>
      <c r="H789" s="13" t="s">
        <v>170</v>
      </c>
      <c r="I789" t="s">
        <v>171</v>
      </c>
      <c r="N789">
        <v>993</v>
      </c>
    </row>
    <row r="790" spans="1:14" x14ac:dyDescent="0.35">
      <c r="A790">
        <v>3</v>
      </c>
      <c r="B790" s="11" t="s">
        <v>68</v>
      </c>
      <c r="C790" t="s">
        <v>28</v>
      </c>
      <c r="D790" t="s">
        <v>76</v>
      </c>
      <c r="E790" t="s">
        <v>50</v>
      </c>
      <c r="F790" t="s">
        <v>73</v>
      </c>
      <c r="G790" t="s">
        <v>173</v>
      </c>
      <c r="H790" s="13" t="s">
        <v>172</v>
      </c>
      <c r="I790" t="s">
        <v>49</v>
      </c>
      <c r="J790">
        <v>1</v>
      </c>
      <c r="K790">
        <v>9.5</v>
      </c>
      <c r="L790">
        <v>8</v>
      </c>
      <c r="M790">
        <v>3.4</v>
      </c>
      <c r="N790">
        <v>16</v>
      </c>
    </row>
    <row r="791" spans="1:14" x14ac:dyDescent="0.35">
      <c r="A791">
        <v>3</v>
      </c>
      <c r="B791" s="11" t="s">
        <v>68</v>
      </c>
      <c r="C791" t="s">
        <v>28</v>
      </c>
      <c r="D791" t="s">
        <v>76</v>
      </c>
      <c r="E791" t="s">
        <v>50</v>
      </c>
      <c r="F791" t="s">
        <v>73</v>
      </c>
      <c r="G791" t="s">
        <v>173</v>
      </c>
      <c r="H791" s="13" t="s">
        <v>172</v>
      </c>
      <c r="I791" t="s">
        <v>49</v>
      </c>
      <c r="J791">
        <v>1</v>
      </c>
      <c r="K791">
        <v>8.6</v>
      </c>
      <c r="L791">
        <v>7</v>
      </c>
      <c r="M791">
        <v>3</v>
      </c>
      <c r="N791">
        <v>11</v>
      </c>
    </row>
    <row r="792" spans="1:14" x14ac:dyDescent="0.35">
      <c r="A792">
        <v>3</v>
      </c>
      <c r="B792" s="11" t="s">
        <v>68</v>
      </c>
      <c r="C792" t="s">
        <v>28</v>
      </c>
      <c r="D792" t="s">
        <v>76</v>
      </c>
      <c r="E792" t="s">
        <v>50</v>
      </c>
      <c r="F792" t="s">
        <v>73</v>
      </c>
      <c r="G792" t="s">
        <v>173</v>
      </c>
      <c r="H792" s="13" t="s">
        <v>172</v>
      </c>
      <c r="I792" t="s">
        <v>49</v>
      </c>
      <c r="J792">
        <v>1</v>
      </c>
      <c r="K792">
        <v>6.2</v>
      </c>
      <c r="L792">
        <v>5</v>
      </c>
      <c r="M792">
        <v>2</v>
      </c>
      <c r="N792">
        <v>4</v>
      </c>
    </row>
    <row r="793" spans="1:14" x14ac:dyDescent="0.35">
      <c r="A793">
        <v>3</v>
      </c>
      <c r="B793" s="11" t="s">
        <v>68</v>
      </c>
      <c r="C793" t="s">
        <v>28</v>
      </c>
      <c r="D793" t="s">
        <v>76</v>
      </c>
      <c r="E793" t="s">
        <v>50</v>
      </c>
      <c r="F793" s="8" t="s">
        <v>77</v>
      </c>
      <c r="G793" t="s">
        <v>174</v>
      </c>
      <c r="H793" s="13" t="s">
        <v>175</v>
      </c>
      <c r="I793" t="s">
        <v>56</v>
      </c>
      <c r="J793">
        <v>1</v>
      </c>
      <c r="K793">
        <v>19.399999999999999</v>
      </c>
      <c r="L793">
        <v>16</v>
      </c>
      <c r="M793">
        <v>3.4</v>
      </c>
      <c r="N793">
        <v>60</v>
      </c>
    </row>
    <row r="794" spans="1:14" x14ac:dyDescent="0.35">
      <c r="A794">
        <v>3</v>
      </c>
      <c r="B794" s="11" t="s">
        <v>68</v>
      </c>
      <c r="C794" t="s">
        <v>28</v>
      </c>
      <c r="D794" t="s">
        <v>76</v>
      </c>
      <c r="E794" t="s">
        <v>50</v>
      </c>
      <c r="F794" t="s">
        <v>17</v>
      </c>
      <c r="G794" t="s">
        <v>57</v>
      </c>
      <c r="H794" s="13" t="s">
        <v>55</v>
      </c>
      <c r="I794" t="s">
        <v>56</v>
      </c>
      <c r="J794">
        <v>1</v>
      </c>
      <c r="K794">
        <v>7.3</v>
      </c>
      <c r="L794">
        <v>5.5</v>
      </c>
      <c r="M794">
        <v>1.1000000000000001</v>
      </c>
      <c r="N794">
        <v>72</v>
      </c>
    </row>
    <row r="795" spans="1:14" x14ac:dyDescent="0.35">
      <c r="A795">
        <v>3</v>
      </c>
      <c r="B795" s="11" t="s">
        <v>68</v>
      </c>
      <c r="C795" t="s">
        <v>28</v>
      </c>
      <c r="D795" t="s">
        <v>76</v>
      </c>
      <c r="E795" t="s">
        <v>50</v>
      </c>
      <c r="F795" t="s">
        <v>34</v>
      </c>
      <c r="G795" t="s">
        <v>47</v>
      </c>
      <c r="H795" s="13" t="s">
        <v>38</v>
      </c>
      <c r="I795" t="s">
        <v>39</v>
      </c>
      <c r="J795">
        <v>1</v>
      </c>
      <c r="K795">
        <v>5</v>
      </c>
      <c r="L795">
        <v>3.5</v>
      </c>
      <c r="M795">
        <v>4</v>
      </c>
      <c r="N795">
        <v>227</v>
      </c>
    </row>
    <row r="796" spans="1:14" x14ac:dyDescent="0.35">
      <c r="A796">
        <v>3</v>
      </c>
      <c r="B796" s="11" t="s">
        <v>68</v>
      </c>
      <c r="C796" t="s">
        <v>28</v>
      </c>
      <c r="D796" t="s">
        <v>76</v>
      </c>
      <c r="E796" t="s">
        <v>50</v>
      </c>
      <c r="F796" t="s">
        <v>182</v>
      </c>
      <c r="G796" t="s">
        <v>20</v>
      </c>
      <c r="H796" s="13" t="s">
        <v>80</v>
      </c>
      <c r="I796" t="s">
        <v>40</v>
      </c>
      <c r="J796">
        <v>1</v>
      </c>
      <c r="K796">
        <v>54</v>
      </c>
      <c r="M796">
        <v>2.5</v>
      </c>
      <c r="N796">
        <v>106</v>
      </c>
    </row>
    <row r="797" spans="1:14" x14ac:dyDescent="0.35">
      <c r="A797">
        <v>4</v>
      </c>
      <c r="B797" s="11" t="s">
        <v>68</v>
      </c>
      <c r="C797" t="s">
        <v>28</v>
      </c>
      <c r="D797" t="s">
        <v>76</v>
      </c>
      <c r="E797" t="s">
        <v>50</v>
      </c>
      <c r="F797" t="s">
        <v>35</v>
      </c>
      <c r="G797" t="s">
        <v>169</v>
      </c>
      <c r="H797" s="13" t="s">
        <v>170</v>
      </c>
      <c r="I797" t="s">
        <v>171</v>
      </c>
      <c r="N797">
        <v>449</v>
      </c>
    </row>
    <row r="798" spans="1:14" x14ac:dyDescent="0.35">
      <c r="A798">
        <v>4</v>
      </c>
      <c r="B798" s="11" t="s">
        <v>68</v>
      </c>
      <c r="C798" t="s">
        <v>28</v>
      </c>
      <c r="D798" t="s">
        <v>76</v>
      </c>
      <c r="E798" t="s">
        <v>50</v>
      </c>
      <c r="F798" t="s">
        <v>73</v>
      </c>
      <c r="G798" t="s">
        <v>124</v>
      </c>
      <c r="H798" s="13" t="s">
        <v>183</v>
      </c>
      <c r="I798" t="s">
        <v>49</v>
      </c>
      <c r="J798">
        <v>3</v>
      </c>
      <c r="K798">
        <v>7</v>
      </c>
      <c r="L798">
        <v>5.5</v>
      </c>
      <c r="M798">
        <v>2.2999999999999998</v>
      </c>
      <c r="N798">
        <v>6</v>
      </c>
    </row>
    <row r="799" spans="1:14" x14ac:dyDescent="0.35">
      <c r="A799">
        <v>4</v>
      </c>
      <c r="B799" s="11" t="s">
        <v>68</v>
      </c>
      <c r="C799" t="s">
        <v>28</v>
      </c>
      <c r="D799" t="s">
        <v>76</v>
      </c>
      <c r="E799" t="s">
        <v>50</v>
      </c>
      <c r="F799" t="s">
        <v>73</v>
      </c>
      <c r="G799" t="s">
        <v>124</v>
      </c>
      <c r="H799" s="13" t="s">
        <v>183</v>
      </c>
      <c r="I799" t="s">
        <v>49</v>
      </c>
      <c r="J799">
        <v>7</v>
      </c>
      <c r="K799">
        <v>5</v>
      </c>
      <c r="L799">
        <v>4</v>
      </c>
      <c r="M799">
        <v>1.1000000000000001</v>
      </c>
      <c r="N799">
        <v>3</v>
      </c>
    </row>
    <row r="800" spans="1:14" x14ac:dyDescent="0.35">
      <c r="A800">
        <v>4</v>
      </c>
      <c r="B800" s="11" t="s">
        <v>68</v>
      </c>
      <c r="C800" t="s">
        <v>28</v>
      </c>
      <c r="D800" t="s">
        <v>76</v>
      </c>
      <c r="E800" t="s">
        <v>50</v>
      </c>
      <c r="F800" t="s">
        <v>17</v>
      </c>
      <c r="G800" t="s">
        <v>57</v>
      </c>
      <c r="H800" s="13" t="s">
        <v>55</v>
      </c>
      <c r="I800" t="s">
        <v>56</v>
      </c>
      <c r="J800">
        <v>104</v>
      </c>
      <c r="K800">
        <v>9</v>
      </c>
      <c r="L800">
        <v>6.5</v>
      </c>
      <c r="M800">
        <v>1.5</v>
      </c>
      <c r="N800">
        <v>36</v>
      </c>
    </row>
    <row r="801" spans="1:14" x14ac:dyDescent="0.35">
      <c r="A801">
        <v>4</v>
      </c>
      <c r="B801" s="11" t="s">
        <v>68</v>
      </c>
      <c r="C801" t="s">
        <v>28</v>
      </c>
      <c r="D801" t="s">
        <v>76</v>
      </c>
      <c r="E801" t="s">
        <v>50</v>
      </c>
      <c r="F801" t="s">
        <v>182</v>
      </c>
      <c r="G801" t="s">
        <v>20</v>
      </c>
      <c r="H801" s="13" t="s">
        <v>80</v>
      </c>
      <c r="I801" t="s">
        <v>40</v>
      </c>
      <c r="J801">
        <v>1</v>
      </c>
      <c r="K801">
        <v>42</v>
      </c>
      <c r="M801">
        <v>1.5</v>
      </c>
      <c r="N801">
        <v>70</v>
      </c>
    </row>
    <row r="802" spans="1:14" x14ac:dyDescent="0.35">
      <c r="A802">
        <v>3</v>
      </c>
      <c r="B802" s="11" t="s">
        <v>68</v>
      </c>
      <c r="C802" t="s">
        <v>27</v>
      </c>
      <c r="D802" t="s">
        <v>76</v>
      </c>
      <c r="E802" t="s">
        <v>50</v>
      </c>
      <c r="F802" t="s">
        <v>35</v>
      </c>
      <c r="G802" t="s">
        <v>169</v>
      </c>
      <c r="H802" s="13" t="s">
        <v>170</v>
      </c>
      <c r="I802" t="s">
        <v>171</v>
      </c>
      <c r="N802">
        <v>748</v>
      </c>
    </row>
    <row r="803" spans="1:14" x14ac:dyDescent="0.35">
      <c r="A803">
        <v>3</v>
      </c>
      <c r="B803" s="11" t="s">
        <v>68</v>
      </c>
      <c r="C803" t="s">
        <v>27</v>
      </c>
      <c r="D803" t="s">
        <v>76</v>
      </c>
      <c r="E803" t="s">
        <v>50</v>
      </c>
      <c r="F803" t="s">
        <v>23</v>
      </c>
      <c r="G803" t="s">
        <v>44</v>
      </c>
      <c r="H803" s="13" t="s">
        <v>45</v>
      </c>
      <c r="I803" t="s">
        <v>59</v>
      </c>
      <c r="J803">
        <v>1</v>
      </c>
      <c r="K803">
        <v>22</v>
      </c>
      <c r="L803">
        <v>17.3</v>
      </c>
      <c r="M803">
        <v>3.5</v>
      </c>
      <c r="N803">
        <v>99</v>
      </c>
    </row>
    <row r="804" spans="1:14" x14ac:dyDescent="0.35">
      <c r="A804">
        <v>3</v>
      </c>
      <c r="B804" s="11" t="s">
        <v>68</v>
      </c>
      <c r="C804" t="s">
        <v>27</v>
      </c>
      <c r="D804" t="s">
        <v>76</v>
      </c>
      <c r="E804" t="s">
        <v>50</v>
      </c>
      <c r="F804" t="s">
        <v>73</v>
      </c>
      <c r="G804" t="s">
        <v>124</v>
      </c>
      <c r="H804" s="13" t="s">
        <v>183</v>
      </c>
      <c r="I804" t="s">
        <v>49</v>
      </c>
      <c r="J804">
        <v>1</v>
      </c>
      <c r="K804">
        <v>6.5</v>
      </c>
      <c r="L804">
        <v>5.2</v>
      </c>
      <c r="M804">
        <v>2</v>
      </c>
      <c r="N804">
        <v>5</v>
      </c>
    </row>
    <row r="805" spans="1:14" x14ac:dyDescent="0.35">
      <c r="A805">
        <v>3</v>
      </c>
      <c r="B805" s="11" t="s">
        <v>68</v>
      </c>
      <c r="C805" t="s">
        <v>27</v>
      </c>
      <c r="D805" t="s">
        <v>76</v>
      </c>
      <c r="E805" t="s">
        <v>50</v>
      </c>
      <c r="F805" t="s">
        <v>21</v>
      </c>
      <c r="G805" t="s">
        <v>41</v>
      </c>
      <c r="H805" s="13" t="s">
        <v>43</v>
      </c>
      <c r="I805" t="s">
        <v>42</v>
      </c>
      <c r="J805">
        <v>1</v>
      </c>
      <c r="K805">
        <v>6.8</v>
      </c>
      <c r="L805">
        <v>5</v>
      </c>
      <c r="M805">
        <v>1.5</v>
      </c>
      <c r="N805">
        <v>3</v>
      </c>
    </row>
    <row r="806" spans="1:14" x14ac:dyDescent="0.35">
      <c r="A806">
        <v>3</v>
      </c>
      <c r="B806" s="11" t="s">
        <v>68</v>
      </c>
      <c r="C806" t="s">
        <v>27</v>
      </c>
      <c r="D806" t="s">
        <v>76</v>
      </c>
      <c r="E806" t="s">
        <v>50</v>
      </c>
      <c r="F806" t="s">
        <v>77</v>
      </c>
      <c r="G806" t="s">
        <v>174</v>
      </c>
      <c r="H806" s="13" t="s">
        <v>175</v>
      </c>
      <c r="I806" t="s">
        <v>56</v>
      </c>
      <c r="J806">
        <v>1</v>
      </c>
      <c r="K806">
        <v>6.8</v>
      </c>
      <c r="L806">
        <v>5</v>
      </c>
      <c r="M806">
        <v>1.5</v>
      </c>
      <c r="N806">
        <v>3</v>
      </c>
    </row>
    <row r="807" spans="1:14" x14ac:dyDescent="0.35">
      <c r="A807">
        <v>3</v>
      </c>
      <c r="B807" s="11" t="s">
        <v>68</v>
      </c>
      <c r="C807" t="s">
        <v>27</v>
      </c>
      <c r="D807" t="s">
        <v>76</v>
      </c>
      <c r="E807" t="s">
        <v>50</v>
      </c>
      <c r="F807" t="s">
        <v>77</v>
      </c>
      <c r="G807" t="s">
        <v>174</v>
      </c>
      <c r="H807" s="13" t="s">
        <v>175</v>
      </c>
      <c r="I807" t="s">
        <v>56</v>
      </c>
      <c r="J807">
        <v>1</v>
      </c>
      <c r="K807">
        <v>5</v>
      </c>
      <c r="L807">
        <v>4</v>
      </c>
      <c r="M807">
        <v>1</v>
      </c>
      <c r="N807">
        <v>2</v>
      </c>
    </row>
    <row r="808" spans="1:14" x14ac:dyDescent="0.35">
      <c r="A808">
        <v>3</v>
      </c>
      <c r="B808" s="11" t="s">
        <v>68</v>
      </c>
      <c r="C808" t="s">
        <v>27</v>
      </c>
      <c r="D808" t="s">
        <v>76</v>
      </c>
      <c r="E808" t="s">
        <v>50</v>
      </c>
      <c r="F808" t="s">
        <v>17</v>
      </c>
      <c r="G808" t="s">
        <v>57</v>
      </c>
      <c r="H808" s="13" t="s">
        <v>55</v>
      </c>
      <c r="I808" t="s">
        <v>56</v>
      </c>
      <c r="J808">
        <v>1</v>
      </c>
      <c r="K808">
        <v>8</v>
      </c>
      <c r="L808">
        <v>6.2</v>
      </c>
      <c r="M808">
        <v>2</v>
      </c>
      <c r="N808">
        <v>12</v>
      </c>
    </row>
    <row r="809" spans="1:14" x14ac:dyDescent="0.35">
      <c r="A809">
        <v>3</v>
      </c>
      <c r="B809" s="11" t="s">
        <v>68</v>
      </c>
      <c r="C809" t="s">
        <v>27</v>
      </c>
      <c r="D809" t="s">
        <v>76</v>
      </c>
      <c r="E809" t="s">
        <v>50</v>
      </c>
      <c r="F809" t="s">
        <v>17</v>
      </c>
      <c r="G809" t="s">
        <v>57</v>
      </c>
      <c r="H809" s="13" t="s">
        <v>55</v>
      </c>
      <c r="I809" t="s">
        <v>56</v>
      </c>
      <c r="J809">
        <v>1</v>
      </c>
      <c r="K809">
        <v>5.5</v>
      </c>
      <c r="L809">
        <v>4.2</v>
      </c>
      <c r="M809">
        <v>1.6</v>
      </c>
      <c r="N809">
        <v>16</v>
      </c>
    </row>
    <row r="810" spans="1:14" x14ac:dyDescent="0.35">
      <c r="A810">
        <v>4</v>
      </c>
      <c r="B810" s="11" t="s">
        <v>68</v>
      </c>
      <c r="C810" t="s">
        <v>28</v>
      </c>
      <c r="D810" t="s">
        <v>76</v>
      </c>
      <c r="E810" t="s">
        <v>50</v>
      </c>
      <c r="F810" t="s">
        <v>35</v>
      </c>
      <c r="G810" t="s">
        <v>169</v>
      </c>
      <c r="H810" s="13" t="s">
        <v>170</v>
      </c>
      <c r="I810" t="s">
        <v>171</v>
      </c>
      <c r="N810">
        <v>356</v>
      </c>
    </row>
    <row r="811" spans="1:14" x14ac:dyDescent="0.35">
      <c r="A811">
        <v>4</v>
      </c>
      <c r="B811" s="11" t="s">
        <v>68</v>
      </c>
      <c r="C811" t="s">
        <v>28</v>
      </c>
      <c r="D811" t="s">
        <v>76</v>
      </c>
      <c r="E811" t="s">
        <v>50</v>
      </c>
      <c r="F811" t="s">
        <v>73</v>
      </c>
      <c r="G811" t="s">
        <v>124</v>
      </c>
      <c r="H811" s="13" t="s">
        <v>183</v>
      </c>
      <c r="I811" t="s">
        <v>49</v>
      </c>
      <c r="J811">
        <v>1</v>
      </c>
      <c r="K811">
        <v>9.1</v>
      </c>
      <c r="L811">
        <v>7.2</v>
      </c>
      <c r="M811">
        <v>2.5</v>
      </c>
      <c r="N811">
        <v>11</v>
      </c>
    </row>
    <row r="812" spans="1:14" x14ac:dyDescent="0.35">
      <c r="A812">
        <v>4</v>
      </c>
      <c r="B812" s="11" t="s">
        <v>68</v>
      </c>
      <c r="C812" t="s">
        <v>28</v>
      </c>
      <c r="D812" t="s">
        <v>76</v>
      </c>
      <c r="E812" t="s">
        <v>50</v>
      </c>
      <c r="F812" t="s">
        <v>73</v>
      </c>
      <c r="G812" t="s">
        <v>124</v>
      </c>
      <c r="H812" s="13" t="s">
        <v>183</v>
      </c>
      <c r="I812" t="s">
        <v>49</v>
      </c>
      <c r="J812">
        <v>1</v>
      </c>
      <c r="K812">
        <v>6.5</v>
      </c>
      <c r="L812">
        <v>5</v>
      </c>
      <c r="M812">
        <v>2</v>
      </c>
      <c r="N812">
        <v>5</v>
      </c>
    </row>
    <row r="813" spans="1:14" x14ac:dyDescent="0.35">
      <c r="A813">
        <v>4</v>
      </c>
      <c r="B813" s="11" t="s">
        <v>68</v>
      </c>
      <c r="C813" t="s">
        <v>28</v>
      </c>
      <c r="D813" t="s">
        <v>76</v>
      </c>
      <c r="E813" t="s">
        <v>50</v>
      </c>
      <c r="F813" t="s">
        <v>73</v>
      </c>
      <c r="G813" t="s">
        <v>124</v>
      </c>
      <c r="H813" s="13" t="s">
        <v>183</v>
      </c>
      <c r="I813" t="s">
        <v>49</v>
      </c>
      <c r="J813">
        <v>1</v>
      </c>
      <c r="K813">
        <v>7.5</v>
      </c>
      <c r="L813">
        <v>6.2</v>
      </c>
      <c r="M813">
        <v>2.2999999999999998</v>
      </c>
      <c r="N813">
        <v>6</v>
      </c>
    </row>
    <row r="814" spans="1:14" x14ac:dyDescent="0.35">
      <c r="A814">
        <v>4</v>
      </c>
      <c r="B814" s="11" t="s">
        <v>68</v>
      </c>
      <c r="C814" t="s">
        <v>28</v>
      </c>
      <c r="D814" t="s">
        <v>76</v>
      </c>
      <c r="E814" t="s">
        <v>50</v>
      </c>
      <c r="F814" t="s">
        <v>73</v>
      </c>
      <c r="G814" t="s">
        <v>173</v>
      </c>
      <c r="H814" s="13" t="s">
        <v>172</v>
      </c>
      <c r="I814" t="s">
        <v>49</v>
      </c>
      <c r="J814">
        <v>1</v>
      </c>
      <c r="K814">
        <v>5.8</v>
      </c>
      <c r="L814">
        <v>4</v>
      </c>
      <c r="M814">
        <v>2</v>
      </c>
      <c r="N814">
        <v>8</v>
      </c>
    </row>
    <row r="815" spans="1:14" x14ac:dyDescent="0.35">
      <c r="A815">
        <v>4</v>
      </c>
      <c r="B815" s="11" t="s">
        <v>68</v>
      </c>
      <c r="C815" t="s">
        <v>28</v>
      </c>
      <c r="D815" t="s">
        <v>76</v>
      </c>
      <c r="E815" t="s">
        <v>50</v>
      </c>
      <c r="F815" t="s">
        <v>73</v>
      </c>
      <c r="G815" t="s">
        <v>173</v>
      </c>
      <c r="H815" s="13" t="s">
        <v>172</v>
      </c>
      <c r="I815" t="s">
        <v>49</v>
      </c>
      <c r="J815">
        <v>5</v>
      </c>
      <c r="K815">
        <v>6</v>
      </c>
      <c r="L815">
        <v>4.8</v>
      </c>
      <c r="M815">
        <v>1.5</v>
      </c>
      <c r="N815">
        <v>5</v>
      </c>
    </row>
    <row r="816" spans="1:14" x14ac:dyDescent="0.35">
      <c r="A816">
        <v>4</v>
      </c>
      <c r="B816" s="11" t="s">
        <v>68</v>
      </c>
      <c r="C816" t="s">
        <v>28</v>
      </c>
      <c r="D816" t="s">
        <v>76</v>
      </c>
      <c r="E816" t="s">
        <v>50</v>
      </c>
      <c r="F816" t="s">
        <v>17</v>
      </c>
      <c r="G816" t="s">
        <v>57</v>
      </c>
      <c r="H816" s="13" t="s">
        <v>55</v>
      </c>
      <c r="I816" t="s">
        <v>56</v>
      </c>
      <c r="J816">
        <v>1</v>
      </c>
      <c r="K816">
        <v>5.2</v>
      </c>
      <c r="L816">
        <v>4.5</v>
      </c>
      <c r="M816">
        <v>1.5</v>
      </c>
      <c r="N816">
        <v>2</v>
      </c>
    </row>
    <row r="817" spans="1:14" x14ac:dyDescent="0.35">
      <c r="A817">
        <v>4</v>
      </c>
      <c r="B817" s="11" t="s">
        <v>68</v>
      </c>
      <c r="C817" t="s">
        <v>28</v>
      </c>
      <c r="D817" t="s">
        <v>76</v>
      </c>
      <c r="E817" t="s">
        <v>50</v>
      </c>
      <c r="F817" t="s">
        <v>21</v>
      </c>
      <c r="G817" t="s">
        <v>41</v>
      </c>
      <c r="H817" s="13" t="s">
        <v>43</v>
      </c>
      <c r="I817" t="s">
        <v>42</v>
      </c>
      <c r="J817">
        <v>1</v>
      </c>
      <c r="K817">
        <v>9</v>
      </c>
      <c r="L817">
        <v>7.1</v>
      </c>
      <c r="M817">
        <v>2.2999999999999998</v>
      </c>
      <c r="N817">
        <v>7</v>
      </c>
    </row>
    <row r="818" spans="1:14" x14ac:dyDescent="0.35">
      <c r="A818">
        <v>4</v>
      </c>
      <c r="B818" s="11" t="s">
        <v>68</v>
      </c>
      <c r="C818" t="s">
        <v>28</v>
      </c>
      <c r="D818" t="s">
        <v>76</v>
      </c>
      <c r="E818" t="s">
        <v>50</v>
      </c>
      <c r="F818" t="s">
        <v>17</v>
      </c>
      <c r="G818" t="s">
        <v>57</v>
      </c>
      <c r="H818" s="13" t="s">
        <v>55</v>
      </c>
      <c r="I818" t="s">
        <v>56</v>
      </c>
      <c r="J818">
        <v>1</v>
      </c>
      <c r="K818">
        <v>6.5</v>
      </c>
      <c r="L818">
        <v>5</v>
      </c>
      <c r="M818">
        <v>1.5</v>
      </c>
      <c r="N818">
        <v>18</v>
      </c>
    </row>
    <row r="819" spans="1:14" x14ac:dyDescent="0.35">
      <c r="A819">
        <v>1</v>
      </c>
      <c r="B819" s="11" t="s">
        <v>68</v>
      </c>
      <c r="C819" t="s">
        <v>28</v>
      </c>
      <c r="D819" t="s">
        <v>76</v>
      </c>
      <c r="E819" t="s">
        <v>50</v>
      </c>
      <c r="F819" t="s">
        <v>35</v>
      </c>
      <c r="G819" t="s">
        <v>169</v>
      </c>
      <c r="H819" s="13" t="s">
        <v>170</v>
      </c>
      <c r="I819" t="s">
        <v>171</v>
      </c>
      <c r="N819">
        <v>3084</v>
      </c>
    </row>
    <row r="820" spans="1:14" x14ac:dyDescent="0.35">
      <c r="A820">
        <v>1</v>
      </c>
      <c r="B820" s="11" t="s">
        <v>68</v>
      </c>
      <c r="C820" t="s">
        <v>28</v>
      </c>
      <c r="D820" t="s">
        <v>76</v>
      </c>
      <c r="E820" t="s">
        <v>50</v>
      </c>
      <c r="F820" t="s">
        <v>34</v>
      </c>
      <c r="G820" t="s">
        <v>47</v>
      </c>
      <c r="H820" s="13" t="s">
        <v>38</v>
      </c>
      <c r="I820" t="s">
        <v>39</v>
      </c>
      <c r="J820">
        <v>1</v>
      </c>
      <c r="K820">
        <v>8.5</v>
      </c>
      <c r="L820">
        <v>4</v>
      </c>
      <c r="M820">
        <v>5.5</v>
      </c>
      <c r="N820">
        <v>76</v>
      </c>
    </row>
    <row r="821" spans="1:14" x14ac:dyDescent="0.35">
      <c r="A821">
        <v>1</v>
      </c>
      <c r="B821" s="11" t="s">
        <v>68</v>
      </c>
      <c r="C821" t="s">
        <v>28</v>
      </c>
      <c r="D821" t="s">
        <v>76</v>
      </c>
      <c r="E821" t="s">
        <v>50</v>
      </c>
      <c r="F821" t="s">
        <v>73</v>
      </c>
      <c r="G821" t="s">
        <v>124</v>
      </c>
      <c r="H821" s="13" t="s">
        <v>183</v>
      </c>
      <c r="I821" t="s">
        <v>49</v>
      </c>
      <c r="J821">
        <v>1</v>
      </c>
      <c r="K821">
        <v>11.3</v>
      </c>
      <c r="L821">
        <v>9.1999999999999993</v>
      </c>
      <c r="M821">
        <v>3.5</v>
      </c>
      <c r="N821">
        <v>26</v>
      </c>
    </row>
    <row r="822" spans="1:14" x14ac:dyDescent="0.35">
      <c r="A822">
        <v>1</v>
      </c>
      <c r="B822" s="11" t="s">
        <v>68</v>
      </c>
      <c r="C822" t="s">
        <v>28</v>
      </c>
      <c r="D822" t="s">
        <v>76</v>
      </c>
      <c r="E822" t="s">
        <v>50</v>
      </c>
      <c r="F822" t="s">
        <v>73</v>
      </c>
      <c r="G822" t="s">
        <v>124</v>
      </c>
      <c r="H822" s="13" t="s">
        <v>183</v>
      </c>
      <c r="I822" t="s">
        <v>49</v>
      </c>
      <c r="J822">
        <v>1</v>
      </c>
      <c r="K822">
        <v>10.199999999999999</v>
      </c>
      <c r="L822">
        <v>8.1</v>
      </c>
      <c r="M822">
        <v>3</v>
      </c>
      <c r="N822">
        <v>19</v>
      </c>
    </row>
    <row r="823" spans="1:14" x14ac:dyDescent="0.35">
      <c r="A823">
        <v>1</v>
      </c>
      <c r="B823" s="11" t="s">
        <v>68</v>
      </c>
      <c r="C823" t="s">
        <v>28</v>
      </c>
      <c r="D823" t="s">
        <v>76</v>
      </c>
      <c r="E823" t="s">
        <v>50</v>
      </c>
      <c r="F823" t="s">
        <v>73</v>
      </c>
      <c r="G823" t="s">
        <v>124</v>
      </c>
      <c r="H823" s="13" t="s">
        <v>183</v>
      </c>
      <c r="I823" t="s">
        <v>49</v>
      </c>
      <c r="J823">
        <v>1</v>
      </c>
      <c r="K823">
        <v>8.5</v>
      </c>
      <c r="L823">
        <v>6</v>
      </c>
      <c r="M823">
        <v>2.5</v>
      </c>
      <c r="N823">
        <v>10</v>
      </c>
    </row>
    <row r="824" spans="1:14" x14ac:dyDescent="0.35">
      <c r="A824">
        <v>1</v>
      </c>
      <c r="B824" s="11" t="s">
        <v>68</v>
      </c>
      <c r="C824" t="s">
        <v>28</v>
      </c>
      <c r="D824" t="s">
        <v>76</v>
      </c>
      <c r="E824" t="s">
        <v>50</v>
      </c>
      <c r="F824" t="s">
        <v>73</v>
      </c>
      <c r="G824" t="s">
        <v>124</v>
      </c>
      <c r="H824" s="13" t="s">
        <v>183</v>
      </c>
      <c r="I824" t="s">
        <v>49</v>
      </c>
      <c r="J824">
        <v>1</v>
      </c>
      <c r="K824">
        <v>8.6999999999999993</v>
      </c>
      <c r="L824">
        <v>7.2</v>
      </c>
      <c r="M824">
        <v>2.4</v>
      </c>
      <c r="N824">
        <v>12</v>
      </c>
    </row>
    <row r="825" spans="1:14" x14ac:dyDescent="0.35">
      <c r="A825">
        <v>1</v>
      </c>
      <c r="B825" s="11" t="s">
        <v>68</v>
      </c>
      <c r="C825" t="s">
        <v>28</v>
      </c>
      <c r="D825" t="s">
        <v>76</v>
      </c>
      <c r="E825" t="s">
        <v>50</v>
      </c>
      <c r="F825" t="s">
        <v>73</v>
      </c>
      <c r="G825" t="s">
        <v>173</v>
      </c>
      <c r="H825" s="13" t="s">
        <v>172</v>
      </c>
      <c r="I825" t="s">
        <v>49</v>
      </c>
      <c r="J825">
        <v>1</v>
      </c>
      <c r="K825">
        <v>9.1999999999999993</v>
      </c>
      <c r="L825">
        <v>7</v>
      </c>
      <c r="M825">
        <v>3</v>
      </c>
      <c r="N825">
        <v>13</v>
      </c>
    </row>
    <row r="826" spans="1:14" x14ac:dyDescent="0.35">
      <c r="A826">
        <v>1</v>
      </c>
      <c r="B826" s="11" t="s">
        <v>68</v>
      </c>
      <c r="C826" t="s">
        <v>28</v>
      </c>
      <c r="D826" t="s">
        <v>76</v>
      </c>
      <c r="E826" t="s">
        <v>50</v>
      </c>
      <c r="F826" t="s">
        <v>73</v>
      </c>
      <c r="G826" t="s">
        <v>173</v>
      </c>
      <c r="H826" s="13" t="s">
        <v>172</v>
      </c>
      <c r="I826" t="s">
        <v>49</v>
      </c>
      <c r="J826">
        <v>1</v>
      </c>
      <c r="K826">
        <v>8.1999999999999993</v>
      </c>
      <c r="L826">
        <v>6.5</v>
      </c>
      <c r="M826">
        <v>2.5</v>
      </c>
      <c r="N826">
        <v>9</v>
      </c>
    </row>
    <row r="827" spans="1:14" x14ac:dyDescent="0.35">
      <c r="A827">
        <v>1</v>
      </c>
      <c r="B827" s="11" t="s">
        <v>68</v>
      </c>
      <c r="C827" t="s">
        <v>28</v>
      </c>
      <c r="D827" t="s">
        <v>76</v>
      </c>
      <c r="E827" t="s">
        <v>50</v>
      </c>
      <c r="F827" t="s">
        <v>73</v>
      </c>
      <c r="G827" t="s">
        <v>173</v>
      </c>
      <c r="H827" s="13" t="s">
        <v>172</v>
      </c>
      <c r="I827" t="s">
        <v>49</v>
      </c>
      <c r="J827">
        <v>1</v>
      </c>
      <c r="K827">
        <v>7.4</v>
      </c>
      <c r="L827">
        <v>6</v>
      </c>
      <c r="M827">
        <v>2</v>
      </c>
      <c r="N827">
        <v>6</v>
      </c>
    </row>
    <row r="828" spans="1:14" x14ac:dyDescent="0.35">
      <c r="A828">
        <v>1</v>
      </c>
      <c r="B828" s="11" t="s">
        <v>68</v>
      </c>
      <c r="C828" t="s">
        <v>28</v>
      </c>
      <c r="D828" t="s">
        <v>76</v>
      </c>
      <c r="E828" t="s">
        <v>50</v>
      </c>
      <c r="F828" t="s">
        <v>73</v>
      </c>
      <c r="G828" t="s">
        <v>173</v>
      </c>
      <c r="H828" s="13" t="s">
        <v>172</v>
      </c>
      <c r="I828" t="s">
        <v>49</v>
      </c>
      <c r="J828">
        <v>1</v>
      </c>
      <c r="K828">
        <v>12</v>
      </c>
      <c r="L828">
        <v>9.5</v>
      </c>
      <c r="M828">
        <v>4</v>
      </c>
      <c r="N828">
        <v>29</v>
      </c>
    </row>
    <row r="829" spans="1:14" x14ac:dyDescent="0.35">
      <c r="A829">
        <v>1</v>
      </c>
      <c r="B829" s="11" t="s">
        <v>68</v>
      </c>
      <c r="C829" t="s">
        <v>28</v>
      </c>
      <c r="D829" t="s">
        <v>76</v>
      </c>
      <c r="E829" t="s">
        <v>50</v>
      </c>
      <c r="F829" t="s">
        <v>73</v>
      </c>
      <c r="G829" t="s">
        <v>173</v>
      </c>
      <c r="H829" s="13" t="s">
        <v>172</v>
      </c>
      <c r="I829" t="s">
        <v>49</v>
      </c>
      <c r="J829">
        <v>1</v>
      </c>
      <c r="K829">
        <v>8.5</v>
      </c>
      <c r="L829">
        <v>6.5</v>
      </c>
      <c r="M829">
        <v>2.5</v>
      </c>
      <c r="N829">
        <v>10</v>
      </c>
    </row>
    <row r="830" spans="1:14" x14ac:dyDescent="0.35">
      <c r="A830">
        <v>1</v>
      </c>
      <c r="B830" s="11" t="s">
        <v>68</v>
      </c>
      <c r="C830" t="s">
        <v>28</v>
      </c>
      <c r="D830" t="s">
        <v>76</v>
      </c>
      <c r="E830" t="s">
        <v>50</v>
      </c>
      <c r="F830" t="s">
        <v>73</v>
      </c>
      <c r="G830" t="s">
        <v>173</v>
      </c>
      <c r="H830" s="13" t="s">
        <v>172</v>
      </c>
      <c r="I830" t="s">
        <v>49</v>
      </c>
      <c r="J830">
        <v>1</v>
      </c>
      <c r="K830">
        <v>10.199999999999999</v>
      </c>
      <c r="L830">
        <v>8.5</v>
      </c>
      <c r="M830">
        <v>3</v>
      </c>
      <c r="N830">
        <v>16</v>
      </c>
    </row>
    <row r="831" spans="1:14" x14ac:dyDescent="0.35">
      <c r="A831">
        <v>1</v>
      </c>
      <c r="B831" s="11" t="s">
        <v>68</v>
      </c>
      <c r="C831" t="s">
        <v>28</v>
      </c>
      <c r="D831" t="s">
        <v>76</v>
      </c>
      <c r="E831" t="s">
        <v>50</v>
      </c>
      <c r="F831" t="s">
        <v>73</v>
      </c>
      <c r="G831" t="s">
        <v>173</v>
      </c>
      <c r="H831" s="13" t="s">
        <v>172</v>
      </c>
      <c r="I831" t="s">
        <v>49</v>
      </c>
      <c r="J831">
        <v>1</v>
      </c>
      <c r="K831">
        <v>9.1999999999999993</v>
      </c>
      <c r="L831">
        <v>7.1</v>
      </c>
      <c r="M831">
        <v>3</v>
      </c>
      <c r="N831">
        <v>13</v>
      </c>
    </row>
    <row r="832" spans="1:14" x14ac:dyDescent="0.35">
      <c r="A832">
        <v>1</v>
      </c>
      <c r="B832" s="11" t="s">
        <v>68</v>
      </c>
      <c r="C832" t="s">
        <v>28</v>
      </c>
      <c r="D832" t="s">
        <v>76</v>
      </c>
      <c r="E832" t="s">
        <v>50</v>
      </c>
      <c r="F832" t="s">
        <v>73</v>
      </c>
      <c r="G832" t="s">
        <v>173</v>
      </c>
      <c r="H832" s="13" t="s">
        <v>172</v>
      </c>
      <c r="I832" t="s">
        <v>49</v>
      </c>
      <c r="J832">
        <v>1</v>
      </c>
      <c r="K832">
        <v>10.3</v>
      </c>
      <c r="L832">
        <v>8</v>
      </c>
      <c r="M832">
        <v>3</v>
      </c>
      <c r="N832">
        <v>17</v>
      </c>
    </row>
    <row r="833" spans="1:14" x14ac:dyDescent="0.35">
      <c r="A833">
        <v>1</v>
      </c>
      <c r="B833" s="11" t="s">
        <v>68</v>
      </c>
      <c r="C833" t="s">
        <v>28</v>
      </c>
      <c r="D833" t="s">
        <v>76</v>
      </c>
      <c r="E833" t="s">
        <v>50</v>
      </c>
      <c r="F833" t="s">
        <v>21</v>
      </c>
      <c r="G833" t="s">
        <v>41</v>
      </c>
      <c r="H833" s="13" t="s">
        <v>43</v>
      </c>
      <c r="I833" t="s">
        <v>42</v>
      </c>
      <c r="J833">
        <v>1</v>
      </c>
      <c r="K833">
        <v>13.1</v>
      </c>
      <c r="L833">
        <v>11</v>
      </c>
      <c r="M833">
        <v>3.5</v>
      </c>
      <c r="N833">
        <v>28</v>
      </c>
    </row>
    <row r="834" spans="1:14" x14ac:dyDescent="0.35">
      <c r="A834">
        <v>1</v>
      </c>
      <c r="B834" s="11" t="s">
        <v>68</v>
      </c>
      <c r="C834" t="s">
        <v>28</v>
      </c>
      <c r="D834" t="s">
        <v>76</v>
      </c>
      <c r="E834" t="s">
        <v>50</v>
      </c>
      <c r="F834" t="s">
        <v>21</v>
      </c>
      <c r="G834" t="s">
        <v>41</v>
      </c>
      <c r="H834" s="13" t="s">
        <v>43</v>
      </c>
      <c r="I834" t="s">
        <v>42</v>
      </c>
      <c r="J834">
        <v>1</v>
      </c>
      <c r="K834">
        <v>11</v>
      </c>
      <c r="L834">
        <v>9.1999999999999993</v>
      </c>
      <c r="M834">
        <v>3</v>
      </c>
      <c r="N834">
        <v>49</v>
      </c>
    </row>
    <row r="835" spans="1:14" x14ac:dyDescent="0.35">
      <c r="A835">
        <v>1</v>
      </c>
      <c r="B835" s="11" t="s">
        <v>68</v>
      </c>
      <c r="C835" t="s">
        <v>28</v>
      </c>
      <c r="D835" t="s">
        <v>76</v>
      </c>
      <c r="E835" t="s">
        <v>50</v>
      </c>
      <c r="F835" t="s">
        <v>17</v>
      </c>
      <c r="G835" t="s">
        <v>57</v>
      </c>
      <c r="H835" s="13" t="s">
        <v>55</v>
      </c>
      <c r="I835" t="s">
        <v>56</v>
      </c>
      <c r="J835">
        <v>1</v>
      </c>
      <c r="K835">
        <v>9.1999999999999993</v>
      </c>
      <c r="L835">
        <v>6.5</v>
      </c>
      <c r="M835">
        <v>1.3</v>
      </c>
      <c r="N835">
        <v>84</v>
      </c>
    </row>
    <row r="836" spans="1:14" x14ac:dyDescent="0.35">
      <c r="A836">
        <v>1</v>
      </c>
      <c r="B836" s="11" t="s">
        <v>68</v>
      </c>
      <c r="C836" t="s">
        <v>28</v>
      </c>
      <c r="D836" t="s">
        <v>76</v>
      </c>
      <c r="E836" t="s">
        <v>50</v>
      </c>
      <c r="F836" t="s">
        <v>182</v>
      </c>
      <c r="G836" t="s">
        <v>20</v>
      </c>
      <c r="H836" s="13" t="s">
        <v>80</v>
      </c>
      <c r="I836" t="s">
        <v>40</v>
      </c>
      <c r="J836">
        <v>1</v>
      </c>
      <c r="K836">
        <v>32</v>
      </c>
      <c r="M836">
        <v>2.5</v>
      </c>
      <c r="N836">
        <v>42</v>
      </c>
    </row>
    <row r="837" spans="1:14" x14ac:dyDescent="0.35">
      <c r="A837">
        <v>4</v>
      </c>
      <c r="B837" s="11" t="s">
        <v>68</v>
      </c>
      <c r="C837" t="s">
        <v>28</v>
      </c>
      <c r="D837" t="s">
        <v>76</v>
      </c>
      <c r="E837" t="s">
        <v>50</v>
      </c>
      <c r="F837" t="s">
        <v>35</v>
      </c>
      <c r="G837" t="s">
        <v>169</v>
      </c>
      <c r="H837" s="13" t="s">
        <v>170</v>
      </c>
      <c r="I837" t="s">
        <v>171</v>
      </c>
      <c r="N837">
        <v>830</v>
      </c>
    </row>
    <row r="838" spans="1:14" x14ac:dyDescent="0.35">
      <c r="A838">
        <v>4</v>
      </c>
      <c r="B838" s="11" t="s">
        <v>68</v>
      </c>
      <c r="C838" t="s">
        <v>28</v>
      </c>
      <c r="D838" t="s">
        <v>76</v>
      </c>
      <c r="E838" t="s">
        <v>50</v>
      </c>
      <c r="F838" t="s">
        <v>17</v>
      </c>
      <c r="G838" t="s">
        <v>57</v>
      </c>
      <c r="H838" s="13" t="s">
        <v>55</v>
      </c>
      <c r="I838" t="s">
        <v>56</v>
      </c>
      <c r="J838">
        <v>1</v>
      </c>
      <c r="K838">
        <v>23.2</v>
      </c>
      <c r="L838">
        <v>19</v>
      </c>
      <c r="M838">
        <v>3.4</v>
      </c>
      <c r="N838">
        <v>102</v>
      </c>
    </row>
    <row r="839" spans="1:14" x14ac:dyDescent="0.35">
      <c r="A839">
        <v>4</v>
      </c>
      <c r="B839" s="11" t="s">
        <v>68</v>
      </c>
      <c r="C839" t="s">
        <v>28</v>
      </c>
      <c r="D839" t="s">
        <v>76</v>
      </c>
      <c r="E839" t="s">
        <v>50</v>
      </c>
      <c r="F839" t="s">
        <v>17</v>
      </c>
      <c r="G839" t="s">
        <v>57</v>
      </c>
      <c r="H839" s="13" t="s">
        <v>55</v>
      </c>
      <c r="I839" t="s">
        <v>56</v>
      </c>
      <c r="J839">
        <v>1</v>
      </c>
      <c r="K839">
        <v>7.2</v>
      </c>
      <c r="L839">
        <v>6.4</v>
      </c>
      <c r="M839">
        <v>1</v>
      </c>
      <c r="N839">
        <v>37</v>
      </c>
    </row>
    <row r="840" spans="1:14" x14ac:dyDescent="0.35">
      <c r="A840">
        <v>4</v>
      </c>
      <c r="B840" s="11" t="s">
        <v>68</v>
      </c>
      <c r="C840" t="s">
        <v>28</v>
      </c>
      <c r="D840" t="s">
        <v>76</v>
      </c>
      <c r="E840" t="s">
        <v>50</v>
      </c>
      <c r="F840" t="s">
        <v>17</v>
      </c>
      <c r="G840" t="s">
        <v>57</v>
      </c>
      <c r="H840" s="13" t="s">
        <v>55</v>
      </c>
      <c r="I840" t="s">
        <v>56</v>
      </c>
      <c r="J840">
        <v>1</v>
      </c>
      <c r="K840">
        <v>5.5</v>
      </c>
      <c r="L840">
        <v>4.5</v>
      </c>
      <c r="M840">
        <v>1.5</v>
      </c>
      <c r="N840">
        <v>2</v>
      </c>
    </row>
    <row r="841" spans="1:14" ht="15.75" customHeight="1" x14ac:dyDescent="0.35">
      <c r="A841">
        <v>4</v>
      </c>
      <c r="B841" s="11" t="s">
        <v>68</v>
      </c>
      <c r="C841" t="s">
        <v>28</v>
      </c>
      <c r="D841" t="s">
        <v>76</v>
      </c>
      <c r="E841" t="s">
        <v>50</v>
      </c>
      <c r="F841" t="s">
        <v>69</v>
      </c>
      <c r="G841" t="s">
        <v>180</v>
      </c>
      <c r="H841" s="13" t="s">
        <v>52</v>
      </c>
      <c r="I841" t="s">
        <v>54</v>
      </c>
      <c r="J841">
        <v>1</v>
      </c>
      <c r="K841">
        <v>5.7</v>
      </c>
    </row>
    <row r="842" spans="1:14" x14ac:dyDescent="0.35">
      <c r="A842">
        <v>4</v>
      </c>
      <c r="B842" s="11" t="s">
        <v>68</v>
      </c>
      <c r="C842" t="s">
        <v>28</v>
      </c>
      <c r="D842" t="s">
        <v>76</v>
      </c>
      <c r="E842" t="s">
        <v>50</v>
      </c>
      <c r="F842" t="s">
        <v>69</v>
      </c>
      <c r="G842" t="s">
        <v>180</v>
      </c>
      <c r="H842" s="13" t="s">
        <v>52</v>
      </c>
      <c r="I842" t="s">
        <v>54</v>
      </c>
      <c r="J842">
        <v>1</v>
      </c>
      <c r="K842">
        <v>5.6</v>
      </c>
    </row>
    <row r="843" spans="1:14" x14ac:dyDescent="0.35">
      <c r="A843">
        <v>4</v>
      </c>
      <c r="B843" s="11" t="s">
        <v>68</v>
      </c>
      <c r="C843" t="s">
        <v>28</v>
      </c>
      <c r="D843" t="s">
        <v>76</v>
      </c>
      <c r="E843" t="s">
        <v>50</v>
      </c>
      <c r="F843" t="s">
        <v>73</v>
      </c>
      <c r="G843" t="s">
        <v>124</v>
      </c>
      <c r="H843" s="13" t="s">
        <v>183</v>
      </c>
      <c r="I843" t="s">
        <v>49</v>
      </c>
      <c r="J843">
        <v>1</v>
      </c>
      <c r="K843">
        <v>10</v>
      </c>
      <c r="L843">
        <v>7.2</v>
      </c>
      <c r="M843">
        <v>3</v>
      </c>
      <c r="N843">
        <v>15</v>
      </c>
    </row>
    <row r="844" spans="1:14" x14ac:dyDescent="0.35">
      <c r="A844">
        <v>4</v>
      </c>
      <c r="B844" s="11" t="s">
        <v>68</v>
      </c>
      <c r="C844" t="s">
        <v>28</v>
      </c>
      <c r="D844" t="s">
        <v>76</v>
      </c>
      <c r="E844" t="s">
        <v>50</v>
      </c>
      <c r="F844" t="s">
        <v>73</v>
      </c>
      <c r="G844" t="s">
        <v>124</v>
      </c>
      <c r="H844" s="13" t="s">
        <v>183</v>
      </c>
      <c r="I844" t="s">
        <v>49</v>
      </c>
      <c r="J844">
        <v>1</v>
      </c>
      <c r="K844">
        <v>8</v>
      </c>
      <c r="L844">
        <v>6.5</v>
      </c>
      <c r="M844">
        <v>2.5</v>
      </c>
      <c r="N844">
        <v>8</v>
      </c>
    </row>
    <row r="845" spans="1:14" x14ac:dyDescent="0.35">
      <c r="A845">
        <v>4</v>
      </c>
      <c r="B845" s="11" t="s">
        <v>68</v>
      </c>
      <c r="C845" t="s">
        <v>28</v>
      </c>
      <c r="D845" t="s">
        <v>76</v>
      </c>
      <c r="E845" t="s">
        <v>50</v>
      </c>
      <c r="F845" t="s">
        <v>73</v>
      </c>
      <c r="G845" t="s">
        <v>124</v>
      </c>
      <c r="H845" s="13" t="s">
        <v>183</v>
      </c>
      <c r="I845" t="s">
        <v>49</v>
      </c>
      <c r="J845">
        <v>1</v>
      </c>
      <c r="K845">
        <v>7.5</v>
      </c>
      <c r="L845">
        <v>6</v>
      </c>
      <c r="M845">
        <v>2</v>
      </c>
      <c r="N845">
        <v>8</v>
      </c>
    </row>
    <row r="846" spans="1:14" x14ac:dyDescent="0.35">
      <c r="A846">
        <v>4</v>
      </c>
      <c r="B846" s="11" t="s">
        <v>68</v>
      </c>
      <c r="C846" t="s">
        <v>28</v>
      </c>
      <c r="D846" t="s">
        <v>76</v>
      </c>
      <c r="E846" t="s">
        <v>50</v>
      </c>
      <c r="F846" t="s">
        <v>73</v>
      </c>
      <c r="G846" t="s">
        <v>124</v>
      </c>
      <c r="H846" s="13" t="s">
        <v>183</v>
      </c>
      <c r="I846" t="s">
        <v>49</v>
      </c>
      <c r="J846">
        <v>1</v>
      </c>
      <c r="K846">
        <v>6.4</v>
      </c>
      <c r="L846">
        <v>5.5</v>
      </c>
      <c r="M846">
        <v>2</v>
      </c>
      <c r="N846">
        <v>6</v>
      </c>
    </row>
    <row r="847" spans="1:14" x14ac:dyDescent="0.35">
      <c r="A847">
        <v>4</v>
      </c>
      <c r="B847" s="11" t="s">
        <v>68</v>
      </c>
      <c r="C847" t="s">
        <v>28</v>
      </c>
      <c r="D847" t="s">
        <v>76</v>
      </c>
      <c r="E847" t="s">
        <v>50</v>
      </c>
      <c r="F847" t="s">
        <v>73</v>
      </c>
      <c r="G847" t="s">
        <v>124</v>
      </c>
      <c r="H847" s="13" t="s">
        <v>183</v>
      </c>
      <c r="I847" t="s">
        <v>49</v>
      </c>
      <c r="J847">
        <v>1</v>
      </c>
      <c r="K847">
        <v>10</v>
      </c>
      <c r="L847">
        <v>8.1999999999999993</v>
      </c>
      <c r="M847">
        <v>3</v>
      </c>
      <c r="N847">
        <v>17</v>
      </c>
    </row>
    <row r="848" spans="1:14" x14ac:dyDescent="0.35">
      <c r="A848">
        <v>4</v>
      </c>
      <c r="B848" s="11" t="s">
        <v>68</v>
      </c>
      <c r="C848" t="s">
        <v>28</v>
      </c>
      <c r="D848" t="s">
        <v>76</v>
      </c>
      <c r="E848" t="s">
        <v>50</v>
      </c>
      <c r="F848" t="s">
        <v>73</v>
      </c>
      <c r="G848" t="s">
        <v>124</v>
      </c>
      <c r="H848" s="13" t="s">
        <v>183</v>
      </c>
      <c r="I848" t="s">
        <v>49</v>
      </c>
      <c r="J848">
        <v>1</v>
      </c>
      <c r="K848">
        <v>6</v>
      </c>
      <c r="L848">
        <v>4.5</v>
      </c>
      <c r="M848">
        <v>1.5</v>
      </c>
      <c r="N848">
        <v>4</v>
      </c>
    </row>
    <row r="849" spans="1:14" x14ac:dyDescent="0.35">
      <c r="A849">
        <v>3</v>
      </c>
      <c r="B849" s="11" t="s">
        <v>68</v>
      </c>
      <c r="C849" t="s">
        <v>28</v>
      </c>
      <c r="D849" t="s">
        <v>76</v>
      </c>
      <c r="E849" t="s">
        <v>50</v>
      </c>
      <c r="F849" t="s">
        <v>35</v>
      </c>
      <c r="G849" t="s">
        <v>169</v>
      </c>
      <c r="H849" s="13" t="s">
        <v>170</v>
      </c>
      <c r="I849" t="s">
        <v>171</v>
      </c>
      <c r="N849">
        <v>332</v>
      </c>
    </row>
    <row r="850" spans="1:14" x14ac:dyDescent="0.35">
      <c r="A850">
        <v>3</v>
      </c>
      <c r="B850" s="11" t="s">
        <v>68</v>
      </c>
      <c r="C850" t="s">
        <v>28</v>
      </c>
      <c r="D850" t="s">
        <v>76</v>
      </c>
      <c r="E850" t="s">
        <v>50</v>
      </c>
      <c r="F850" t="s">
        <v>17</v>
      </c>
      <c r="G850" t="s">
        <v>57</v>
      </c>
      <c r="H850" s="13" t="s">
        <v>55</v>
      </c>
      <c r="I850" t="s">
        <v>56</v>
      </c>
      <c r="J850">
        <v>1</v>
      </c>
      <c r="K850">
        <v>9.5</v>
      </c>
      <c r="L850">
        <v>7</v>
      </c>
      <c r="M850">
        <v>2</v>
      </c>
      <c r="N850">
        <v>40</v>
      </c>
    </row>
    <row r="851" spans="1:14" x14ac:dyDescent="0.35">
      <c r="A851">
        <v>2</v>
      </c>
      <c r="B851" s="11" t="s">
        <v>68</v>
      </c>
      <c r="C851" t="s">
        <v>28</v>
      </c>
      <c r="D851" t="s">
        <v>76</v>
      </c>
      <c r="E851" t="s">
        <v>50</v>
      </c>
      <c r="F851" t="s">
        <v>17</v>
      </c>
      <c r="G851" t="s">
        <v>57</v>
      </c>
      <c r="H851" s="13" t="s">
        <v>55</v>
      </c>
      <c r="I851" t="s">
        <v>56</v>
      </c>
      <c r="J851">
        <v>1</v>
      </c>
      <c r="K851">
        <v>10</v>
      </c>
      <c r="L851">
        <v>8.5</v>
      </c>
      <c r="M851">
        <v>2</v>
      </c>
      <c r="N851">
        <v>14</v>
      </c>
    </row>
    <row r="852" spans="1:14" x14ac:dyDescent="0.35">
      <c r="A852">
        <v>2</v>
      </c>
      <c r="B852" s="11" t="s">
        <v>68</v>
      </c>
      <c r="C852" t="s">
        <v>28</v>
      </c>
      <c r="D852" t="s">
        <v>76</v>
      </c>
      <c r="E852" t="s">
        <v>50</v>
      </c>
      <c r="F852" t="s">
        <v>73</v>
      </c>
      <c r="G852" t="s">
        <v>124</v>
      </c>
      <c r="H852" s="13" t="s">
        <v>183</v>
      </c>
      <c r="I852" t="s">
        <v>49</v>
      </c>
      <c r="J852">
        <v>1</v>
      </c>
      <c r="K852">
        <v>10.199999999999999</v>
      </c>
      <c r="L852">
        <v>8</v>
      </c>
      <c r="M852">
        <v>2.5</v>
      </c>
      <c r="N852">
        <v>16</v>
      </c>
    </row>
    <row r="853" spans="1:14" x14ac:dyDescent="0.35">
      <c r="A853">
        <v>2</v>
      </c>
      <c r="B853" s="11" t="s">
        <v>68</v>
      </c>
      <c r="C853" t="s">
        <v>28</v>
      </c>
      <c r="D853" t="s">
        <v>76</v>
      </c>
      <c r="E853" t="s">
        <v>50</v>
      </c>
      <c r="F853" t="s">
        <v>34</v>
      </c>
      <c r="G853" t="s">
        <v>47</v>
      </c>
      <c r="H853" s="13" t="s">
        <v>38</v>
      </c>
      <c r="I853" t="s">
        <v>39</v>
      </c>
      <c r="J853">
        <v>1</v>
      </c>
      <c r="K853">
        <v>7</v>
      </c>
      <c r="L853">
        <v>6</v>
      </c>
      <c r="M853">
        <v>6.5</v>
      </c>
      <c r="N853">
        <v>191</v>
      </c>
    </row>
    <row r="854" spans="1:14" x14ac:dyDescent="0.35">
      <c r="A854">
        <v>2</v>
      </c>
      <c r="B854" s="11" t="s">
        <v>68</v>
      </c>
      <c r="C854" t="s">
        <v>28</v>
      </c>
      <c r="D854" t="s">
        <v>76</v>
      </c>
      <c r="E854" t="s">
        <v>50</v>
      </c>
      <c r="F854" t="s">
        <v>34</v>
      </c>
      <c r="G854" t="s">
        <v>47</v>
      </c>
      <c r="H854" s="13" t="s">
        <v>38</v>
      </c>
      <c r="I854" t="s">
        <v>39</v>
      </c>
      <c r="J854">
        <v>1</v>
      </c>
      <c r="K854">
        <v>8.5</v>
      </c>
      <c r="L854">
        <v>6.5</v>
      </c>
      <c r="M854">
        <v>6</v>
      </c>
      <c r="N854">
        <v>117</v>
      </c>
    </row>
    <row r="855" spans="1:14" x14ac:dyDescent="0.35">
      <c r="A855">
        <v>2</v>
      </c>
      <c r="B855" s="11" t="s">
        <v>68</v>
      </c>
      <c r="C855" t="s">
        <v>28</v>
      </c>
      <c r="D855" t="s">
        <v>76</v>
      </c>
      <c r="E855" t="s">
        <v>50</v>
      </c>
      <c r="F855" t="s">
        <v>69</v>
      </c>
      <c r="G855" t="s">
        <v>180</v>
      </c>
      <c r="H855" s="13" t="s">
        <v>52</v>
      </c>
      <c r="I855" t="s">
        <v>54</v>
      </c>
      <c r="J855">
        <v>1</v>
      </c>
      <c r="K855">
        <v>5.2</v>
      </c>
    </row>
    <row r="856" spans="1:14" x14ac:dyDescent="0.35">
      <c r="A856">
        <v>2</v>
      </c>
      <c r="B856" s="11" t="s">
        <v>68</v>
      </c>
      <c r="C856" t="s">
        <v>28</v>
      </c>
      <c r="D856" t="s">
        <v>76</v>
      </c>
      <c r="E856" t="s">
        <v>50</v>
      </c>
      <c r="F856" t="s">
        <v>69</v>
      </c>
      <c r="G856" t="s">
        <v>180</v>
      </c>
      <c r="H856" s="13" t="s">
        <v>52</v>
      </c>
      <c r="I856" t="s">
        <v>54</v>
      </c>
      <c r="J856">
        <v>1</v>
      </c>
      <c r="K856">
        <v>5.4</v>
      </c>
    </row>
    <row r="857" spans="1:14" x14ac:dyDescent="0.35">
      <c r="A857">
        <v>2</v>
      </c>
      <c r="B857" s="11" t="s">
        <v>68</v>
      </c>
      <c r="C857" t="s">
        <v>28</v>
      </c>
      <c r="D857" t="s">
        <v>76</v>
      </c>
      <c r="E857" t="s">
        <v>50</v>
      </c>
      <c r="F857" t="s">
        <v>69</v>
      </c>
      <c r="G857" t="s">
        <v>180</v>
      </c>
      <c r="H857" s="13" t="s">
        <v>52</v>
      </c>
      <c r="I857" t="s">
        <v>54</v>
      </c>
      <c r="J857">
        <v>1</v>
      </c>
      <c r="K857">
        <v>5.4</v>
      </c>
    </row>
    <row r="858" spans="1:14" x14ac:dyDescent="0.35">
      <c r="A858">
        <v>2</v>
      </c>
      <c r="B858" s="11" t="s">
        <v>68</v>
      </c>
      <c r="C858" t="s">
        <v>28</v>
      </c>
      <c r="D858" t="s">
        <v>76</v>
      </c>
      <c r="E858" t="s">
        <v>50</v>
      </c>
      <c r="F858" t="s">
        <v>73</v>
      </c>
      <c r="G858" t="s">
        <v>124</v>
      </c>
      <c r="H858" s="13" t="s">
        <v>183</v>
      </c>
      <c r="I858" t="s">
        <v>49</v>
      </c>
      <c r="J858">
        <v>30</v>
      </c>
      <c r="K858">
        <v>9.1999999999999993</v>
      </c>
      <c r="L858">
        <v>7.5</v>
      </c>
      <c r="M858">
        <v>2.5</v>
      </c>
      <c r="N858">
        <v>548</v>
      </c>
    </row>
    <row r="859" spans="1:14" x14ac:dyDescent="0.35">
      <c r="A859">
        <v>1</v>
      </c>
      <c r="B859" s="11" t="s">
        <v>68</v>
      </c>
      <c r="C859" t="s">
        <v>28</v>
      </c>
      <c r="D859" t="s">
        <v>76</v>
      </c>
      <c r="E859" t="s">
        <v>50</v>
      </c>
      <c r="F859" t="s">
        <v>73</v>
      </c>
      <c r="G859" t="s">
        <v>124</v>
      </c>
      <c r="H859" s="13" t="s">
        <v>183</v>
      </c>
      <c r="I859" t="s">
        <v>49</v>
      </c>
      <c r="J859">
        <v>1</v>
      </c>
      <c r="K859">
        <v>17</v>
      </c>
      <c r="L859">
        <v>15.5</v>
      </c>
      <c r="M859">
        <v>3.5</v>
      </c>
      <c r="N859">
        <v>74</v>
      </c>
    </row>
    <row r="860" spans="1:14" x14ac:dyDescent="0.35">
      <c r="A860">
        <v>1</v>
      </c>
      <c r="B860" s="11" t="s">
        <v>68</v>
      </c>
      <c r="C860" t="s">
        <v>28</v>
      </c>
      <c r="D860" t="s">
        <v>76</v>
      </c>
      <c r="E860" t="s">
        <v>50</v>
      </c>
      <c r="F860" t="s">
        <v>73</v>
      </c>
      <c r="G860" t="s">
        <v>173</v>
      </c>
      <c r="H860" s="13" t="s">
        <v>172</v>
      </c>
      <c r="I860" t="s">
        <v>49</v>
      </c>
      <c r="J860">
        <v>1</v>
      </c>
      <c r="K860">
        <v>15</v>
      </c>
      <c r="L860">
        <v>12.2</v>
      </c>
      <c r="M860">
        <v>4</v>
      </c>
      <c r="N860">
        <v>58</v>
      </c>
    </row>
    <row r="861" spans="1:14" x14ac:dyDescent="0.35">
      <c r="A861">
        <v>1</v>
      </c>
      <c r="B861" s="11" t="s">
        <v>68</v>
      </c>
      <c r="C861" t="s">
        <v>28</v>
      </c>
      <c r="D861" t="s">
        <v>76</v>
      </c>
      <c r="E861" t="s">
        <v>50</v>
      </c>
      <c r="F861" t="s">
        <v>73</v>
      </c>
      <c r="G861" t="s">
        <v>173</v>
      </c>
      <c r="H861" s="13" t="s">
        <v>172</v>
      </c>
      <c r="I861" t="s">
        <v>49</v>
      </c>
      <c r="J861">
        <v>1</v>
      </c>
      <c r="K861">
        <v>16.5</v>
      </c>
      <c r="L861">
        <v>14.3</v>
      </c>
      <c r="M861">
        <v>4.2</v>
      </c>
      <c r="N861">
        <v>77</v>
      </c>
    </row>
    <row r="862" spans="1:14" x14ac:dyDescent="0.35">
      <c r="A862">
        <v>1</v>
      </c>
      <c r="B862" s="11" t="s">
        <v>68</v>
      </c>
      <c r="C862" t="s">
        <v>28</v>
      </c>
      <c r="D862" t="s">
        <v>76</v>
      </c>
      <c r="E862" t="s">
        <v>50</v>
      </c>
      <c r="F862" t="s">
        <v>73</v>
      </c>
      <c r="G862" t="s">
        <v>173</v>
      </c>
      <c r="H862" s="13" t="s">
        <v>172</v>
      </c>
      <c r="I862" t="s">
        <v>49</v>
      </c>
      <c r="J862">
        <v>1</v>
      </c>
      <c r="K862">
        <v>12.3</v>
      </c>
      <c r="L862">
        <v>10.5</v>
      </c>
      <c r="M862">
        <v>3.5</v>
      </c>
      <c r="N862">
        <v>36</v>
      </c>
    </row>
    <row r="863" spans="1:14" x14ac:dyDescent="0.35">
      <c r="A863">
        <v>1</v>
      </c>
      <c r="B863" s="11" t="s">
        <v>68</v>
      </c>
      <c r="C863" t="s">
        <v>28</v>
      </c>
      <c r="D863" t="s">
        <v>76</v>
      </c>
      <c r="E863" t="s">
        <v>50</v>
      </c>
      <c r="F863" t="s">
        <v>73</v>
      </c>
      <c r="G863" t="s">
        <v>124</v>
      </c>
      <c r="H863" s="13" t="s">
        <v>183</v>
      </c>
      <c r="I863" t="s">
        <v>49</v>
      </c>
      <c r="J863">
        <v>1</v>
      </c>
      <c r="K863">
        <v>16.2</v>
      </c>
      <c r="L863">
        <v>13.5</v>
      </c>
      <c r="M863">
        <v>5</v>
      </c>
      <c r="N863">
        <v>63</v>
      </c>
    </row>
    <row r="864" spans="1:14" x14ac:dyDescent="0.35">
      <c r="A864">
        <v>1</v>
      </c>
      <c r="B864" s="11" t="s">
        <v>68</v>
      </c>
      <c r="C864" t="s">
        <v>28</v>
      </c>
      <c r="D864" t="s">
        <v>76</v>
      </c>
      <c r="E864" t="s">
        <v>50</v>
      </c>
      <c r="F864" t="s">
        <v>73</v>
      </c>
      <c r="G864" t="s">
        <v>124</v>
      </c>
      <c r="H864" s="13" t="s">
        <v>183</v>
      </c>
      <c r="I864" t="s">
        <v>49</v>
      </c>
      <c r="J864">
        <v>1</v>
      </c>
      <c r="K864">
        <v>11.5</v>
      </c>
      <c r="L864">
        <v>10.199999999999999</v>
      </c>
      <c r="M864">
        <v>3.5</v>
      </c>
      <c r="N864">
        <v>31</v>
      </c>
    </row>
    <row r="865" spans="1:14" x14ac:dyDescent="0.35">
      <c r="A865">
        <v>4</v>
      </c>
      <c r="B865" s="11" t="s">
        <v>68</v>
      </c>
      <c r="C865" t="s">
        <v>28</v>
      </c>
      <c r="D865" t="s">
        <v>76</v>
      </c>
      <c r="E865" t="s">
        <v>50</v>
      </c>
      <c r="F865" t="s">
        <v>35</v>
      </c>
      <c r="G865" t="s">
        <v>169</v>
      </c>
      <c r="H865" s="13" t="s">
        <v>170</v>
      </c>
      <c r="I865" t="s">
        <v>171</v>
      </c>
      <c r="N865">
        <v>281</v>
      </c>
    </row>
    <row r="866" spans="1:14" x14ac:dyDescent="0.35">
      <c r="A866">
        <v>4</v>
      </c>
      <c r="B866" s="11" t="s">
        <v>68</v>
      </c>
      <c r="C866" t="s">
        <v>28</v>
      </c>
      <c r="D866" t="s">
        <v>76</v>
      </c>
      <c r="E866" t="s">
        <v>50</v>
      </c>
      <c r="F866" t="s">
        <v>17</v>
      </c>
      <c r="G866" t="s">
        <v>57</v>
      </c>
      <c r="H866" s="13" t="s">
        <v>55</v>
      </c>
      <c r="I866" t="s">
        <v>56</v>
      </c>
      <c r="J866">
        <v>1</v>
      </c>
      <c r="K866">
        <v>7.4</v>
      </c>
      <c r="L866">
        <v>6.2</v>
      </c>
      <c r="M866">
        <v>1.2</v>
      </c>
      <c r="N866">
        <v>3</v>
      </c>
    </row>
    <row r="867" spans="1:14" x14ac:dyDescent="0.35">
      <c r="A867">
        <v>4</v>
      </c>
      <c r="B867" s="11" t="s">
        <v>68</v>
      </c>
      <c r="C867" t="s">
        <v>28</v>
      </c>
      <c r="D867" t="s">
        <v>76</v>
      </c>
      <c r="E867" t="s">
        <v>50</v>
      </c>
      <c r="F867" t="s">
        <v>17</v>
      </c>
      <c r="G867" t="s">
        <v>57</v>
      </c>
      <c r="H867" s="13" t="s">
        <v>55</v>
      </c>
      <c r="I867" t="s">
        <v>56</v>
      </c>
      <c r="J867">
        <v>1</v>
      </c>
      <c r="K867">
        <v>6.9</v>
      </c>
      <c r="L867">
        <v>6</v>
      </c>
      <c r="M867">
        <v>1.1000000000000001</v>
      </c>
      <c r="N867">
        <v>2</v>
      </c>
    </row>
    <row r="868" spans="1:14" x14ac:dyDescent="0.35">
      <c r="A868">
        <v>4</v>
      </c>
      <c r="B868" s="11" t="s">
        <v>68</v>
      </c>
      <c r="C868" t="s">
        <v>28</v>
      </c>
      <c r="D868" t="s">
        <v>76</v>
      </c>
      <c r="E868" t="s">
        <v>50</v>
      </c>
      <c r="F868" t="s">
        <v>17</v>
      </c>
      <c r="G868" t="s">
        <v>57</v>
      </c>
      <c r="H868" s="13" t="s">
        <v>55</v>
      </c>
      <c r="I868" t="s">
        <v>56</v>
      </c>
      <c r="J868">
        <v>1</v>
      </c>
      <c r="K868">
        <v>7</v>
      </c>
      <c r="L868">
        <v>6.4</v>
      </c>
      <c r="M868">
        <v>0.9</v>
      </c>
      <c r="N868">
        <v>2</v>
      </c>
    </row>
    <row r="869" spans="1:14" x14ac:dyDescent="0.35">
      <c r="A869">
        <v>4</v>
      </c>
      <c r="B869" s="11" t="s">
        <v>68</v>
      </c>
      <c r="C869" t="s">
        <v>28</v>
      </c>
      <c r="D869" t="s">
        <v>76</v>
      </c>
      <c r="E869" t="s">
        <v>50</v>
      </c>
      <c r="F869" t="s">
        <v>17</v>
      </c>
      <c r="G869" t="s">
        <v>57</v>
      </c>
      <c r="H869" s="13" t="s">
        <v>55</v>
      </c>
      <c r="I869" t="s">
        <v>56</v>
      </c>
      <c r="J869">
        <v>1</v>
      </c>
      <c r="K869">
        <v>7</v>
      </c>
      <c r="L869">
        <v>6.1</v>
      </c>
      <c r="M869">
        <v>1.1000000000000001</v>
      </c>
      <c r="N869">
        <v>2</v>
      </c>
    </row>
    <row r="870" spans="1:14" x14ac:dyDescent="0.35">
      <c r="A870">
        <v>4</v>
      </c>
      <c r="B870" s="11" t="s">
        <v>68</v>
      </c>
      <c r="C870" t="s">
        <v>28</v>
      </c>
      <c r="D870" t="s">
        <v>76</v>
      </c>
      <c r="E870" t="s">
        <v>50</v>
      </c>
      <c r="F870" t="s">
        <v>17</v>
      </c>
      <c r="G870" t="s">
        <v>57</v>
      </c>
      <c r="H870" s="13" t="s">
        <v>55</v>
      </c>
      <c r="I870" t="s">
        <v>56</v>
      </c>
      <c r="J870">
        <v>1</v>
      </c>
      <c r="K870">
        <v>8.6999999999999993</v>
      </c>
      <c r="L870">
        <v>6.9</v>
      </c>
      <c r="M870">
        <v>1.3</v>
      </c>
      <c r="N870">
        <v>4</v>
      </c>
    </row>
    <row r="871" spans="1:14" x14ac:dyDescent="0.35">
      <c r="A871">
        <v>4</v>
      </c>
      <c r="B871" s="11" t="s">
        <v>68</v>
      </c>
      <c r="C871" t="s">
        <v>28</v>
      </c>
      <c r="D871" t="s">
        <v>76</v>
      </c>
      <c r="E871" t="s">
        <v>50</v>
      </c>
      <c r="F871" t="s">
        <v>17</v>
      </c>
      <c r="G871" t="s">
        <v>57</v>
      </c>
      <c r="H871" s="13" t="s">
        <v>55</v>
      </c>
      <c r="I871" t="s">
        <v>56</v>
      </c>
      <c r="J871">
        <v>1</v>
      </c>
      <c r="K871">
        <v>7.6</v>
      </c>
      <c r="L871">
        <v>5.6</v>
      </c>
      <c r="M871">
        <v>1.1000000000000001</v>
      </c>
      <c r="N871">
        <v>3</v>
      </c>
    </row>
    <row r="872" spans="1:14" x14ac:dyDescent="0.35">
      <c r="A872">
        <v>4</v>
      </c>
      <c r="B872" s="11" t="s">
        <v>68</v>
      </c>
      <c r="C872" t="s">
        <v>28</v>
      </c>
      <c r="D872" t="s">
        <v>76</v>
      </c>
      <c r="E872" t="s">
        <v>50</v>
      </c>
      <c r="F872" t="s">
        <v>17</v>
      </c>
      <c r="G872" t="s">
        <v>57</v>
      </c>
      <c r="H872" s="13" t="s">
        <v>55</v>
      </c>
      <c r="I872" t="s">
        <v>56</v>
      </c>
      <c r="J872">
        <v>1</v>
      </c>
      <c r="K872">
        <v>9.1</v>
      </c>
      <c r="L872">
        <v>6.5</v>
      </c>
      <c r="M872">
        <v>1.4</v>
      </c>
      <c r="N872">
        <v>5</v>
      </c>
    </row>
    <row r="873" spans="1:14" x14ac:dyDescent="0.35">
      <c r="A873">
        <v>4</v>
      </c>
      <c r="B873" s="11" t="s">
        <v>68</v>
      </c>
      <c r="C873" t="s">
        <v>28</v>
      </c>
      <c r="D873" t="s">
        <v>76</v>
      </c>
      <c r="E873" t="s">
        <v>50</v>
      </c>
      <c r="F873" t="s">
        <v>17</v>
      </c>
      <c r="G873" t="s">
        <v>57</v>
      </c>
      <c r="H873" s="13" t="s">
        <v>55</v>
      </c>
      <c r="I873" t="s">
        <v>56</v>
      </c>
      <c r="J873">
        <v>1</v>
      </c>
      <c r="K873">
        <v>8.1</v>
      </c>
      <c r="L873">
        <v>6.2</v>
      </c>
      <c r="M873">
        <v>1.3</v>
      </c>
      <c r="N873">
        <v>4</v>
      </c>
    </row>
    <row r="874" spans="1:14" x14ac:dyDescent="0.35">
      <c r="A874">
        <v>4</v>
      </c>
      <c r="B874" s="11" t="s">
        <v>68</v>
      </c>
      <c r="C874" t="s">
        <v>28</v>
      </c>
      <c r="D874" t="s">
        <v>76</v>
      </c>
      <c r="E874" t="s">
        <v>50</v>
      </c>
      <c r="F874" t="s">
        <v>17</v>
      </c>
      <c r="G874" t="s">
        <v>57</v>
      </c>
      <c r="H874" s="13" t="s">
        <v>55</v>
      </c>
      <c r="I874" t="s">
        <v>56</v>
      </c>
      <c r="J874">
        <v>1</v>
      </c>
      <c r="K874">
        <v>11</v>
      </c>
      <c r="L874">
        <v>7</v>
      </c>
      <c r="M874">
        <v>1.5</v>
      </c>
      <c r="N874">
        <v>4</v>
      </c>
    </row>
    <row r="875" spans="1:14" x14ac:dyDescent="0.35">
      <c r="A875">
        <v>4</v>
      </c>
      <c r="B875" s="11" t="s">
        <v>68</v>
      </c>
      <c r="C875" t="s">
        <v>28</v>
      </c>
      <c r="D875" t="s">
        <v>76</v>
      </c>
      <c r="E875" t="s">
        <v>50</v>
      </c>
      <c r="F875" t="s">
        <v>17</v>
      </c>
      <c r="G875" t="s">
        <v>57</v>
      </c>
      <c r="H875" s="13" t="s">
        <v>55</v>
      </c>
      <c r="I875" t="s">
        <v>56</v>
      </c>
      <c r="J875">
        <v>1</v>
      </c>
      <c r="K875">
        <v>7.6</v>
      </c>
      <c r="L875">
        <v>5.6</v>
      </c>
      <c r="M875">
        <v>1.2</v>
      </c>
      <c r="N875">
        <v>3</v>
      </c>
    </row>
    <row r="876" spans="1:14" x14ac:dyDescent="0.35">
      <c r="A876">
        <v>4</v>
      </c>
      <c r="B876" s="11" t="s">
        <v>68</v>
      </c>
      <c r="C876" t="s">
        <v>28</v>
      </c>
      <c r="D876" t="s">
        <v>76</v>
      </c>
      <c r="E876" t="s">
        <v>50</v>
      </c>
      <c r="F876" t="s">
        <v>17</v>
      </c>
      <c r="G876" t="s">
        <v>57</v>
      </c>
      <c r="H876" s="13" t="s">
        <v>55</v>
      </c>
      <c r="I876" t="s">
        <v>56</v>
      </c>
      <c r="J876">
        <v>1</v>
      </c>
      <c r="K876">
        <v>7.5</v>
      </c>
      <c r="L876">
        <v>5.5</v>
      </c>
      <c r="M876">
        <v>1</v>
      </c>
      <c r="N876">
        <v>3</v>
      </c>
    </row>
    <row r="877" spans="1:14" x14ac:dyDescent="0.35">
      <c r="A877">
        <v>4</v>
      </c>
      <c r="B877" s="11" t="s">
        <v>68</v>
      </c>
      <c r="C877" t="s">
        <v>28</v>
      </c>
      <c r="D877" t="s">
        <v>76</v>
      </c>
      <c r="E877" t="s">
        <v>50</v>
      </c>
      <c r="F877" t="s">
        <v>17</v>
      </c>
      <c r="G877" t="s">
        <v>57</v>
      </c>
      <c r="H877" s="13" t="s">
        <v>55</v>
      </c>
      <c r="I877" t="s">
        <v>56</v>
      </c>
      <c r="J877">
        <v>1</v>
      </c>
      <c r="K877">
        <v>8.4</v>
      </c>
      <c r="L877">
        <v>5.4</v>
      </c>
      <c r="M877">
        <v>1</v>
      </c>
      <c r="N877">
        <v>3</v>
      </c>
    </row>
    <row r="878" spans="1:14" x14ac:dyDescent="0.35">
      <c r="A878">
        <v>4</v>
      </c>
      <c r="B878" s="11" t="s">
        <v>68</v>
      </c>
      <c r="C878" t="s">
        <v>28</v>
      </c>
      <c r="D878" t="s">
        <v>76</v>
      </c>
      <c r="E878" t="s">
        <v>50</v>
      </c>
      <c r="F878" t="s">
        <v>17</v>
      </c>
      <c r="G878" t="s">
        <v>57</v>
      </c>
      <c r="H878" s="13" t="s">
        <v>55</v>
      </c>
      <c r="I878" t="s">
        <v>56</v>
      </c>
      <c r="J878">
        <v>1</v>
      </c>
      <c r="K878">
        <v>7</v>
      </c>
      <c r="L878">
        <v>5.9</v>
      </c>
      <c r="M878">
        <v>1.3</v>
      </c>
      <c r="N878">
        <v>3</v>
      </c>
    </row>
    <row r="879" spans="1:14" x14ac:dyDescent="0.35">
      <c r="A879">
        <v>4</v>
      </c>
      <c r="B879" s="11" t="s">
        <v>68</v>
      </c>
      <c r="C879" t="s">
        <v>28</v>
      </c>
      <c r="D879" t="s">
        <v>76</v>
      </c>
      <c r="E879" t="s">
        <v>50</v>
      </c>
      <c r="F879" t="s">
        <v>17</v>
      </c>
      <c r="G879" t="s">
        <v>57</v>
      </c>
      <c r="H879" s="13" t="s">
        <v>55</v>
      </c>
      <c r="I879" t="s">
        <v>56</v>
      </c>
      <c r="J879">
        <v>1</v>
      </c>
      <c r="K879">
        <v>6.2</v>
      </c>
      <c r="L879">
        <v>5.2</v>
      </c>
      <c r="M879">
        <v>1.2</v>
      </c>
      <c r="N879">
        <v>3</v>
      </c>
    </row>
    <row r="880" spans="1:14" x14ac:dyDescent="0.35">
      <c r="A880">
        <v>4</v>
      </c>
      <c r="B880" s="11" t="s">
        <v>68</v>
      </c>
      <c r="C880" t="s">
        <v>28</v>
      </c>
      <c r="D880" t="s">
        <v>76</v>
      </c>
      <c r="E880" t="s">
        <v>50</v>
      </c>
      <c r="F880" t="s">
        <v>17</v>
      </c>
      <c r="G880" t="s">
        <v>57</v>
      </c>
      <c r="H880" s="13" t="s">
        <v>55</v>
      </c>
      <c r="I880" t="s">
        <v>56</v>
      </c>
      <c r="J880">
        <v>1</v>
      </c>
      <c r="K880">
        <v>5.0999999999999996</v>
      </c>
      <c r="L880">
        <v>4.8</v>
      </c>
      <c r="M880">
        <v>0.9</v>
      </c>
      <c r="N880">
        <v>2</v>
      </c>
    </row>
    <row r="881" spans="1:14" x14ac:dyDescent="0.35">
      <c r="A881">
        <v>4</v>
      </c>
      <c r="B881" s="11" t="s">
        <v>68</v>
      </c>
      <c r="C881" t="s">
        <v>28</v>
      </c>
      <c r="D881" t="s">
        <v>76</v>
      </c>
      <c r="E881" t="s">
        <v>50</v>
      </c>
      <c r="F881" t="s">
        <v>73</v>
      </c>
      <c r="G881" t="s">
        <v>124</v>
      </c>
      <c r="H881" s="13" t="s">
        <v>183</v>
      </c>
      <c r="I881" t="s">
        <v>49</v>
      </c>
      <c r="J881">
        <v>1</v>
      </c>
      <c r="K881">
        <v>11.3</v>
      </c>
      <c r="L881">
        <v>8.9</v>
      </c>
      <c r="M881">
        <v>3.2</v>
      </c>
      <c r="N881">
        <v>23</v>
      </c>
    </row>
    <row r="882" spans="1:14" x14ac:dyDescent="0.35">
      <c r="A882">
        <v>4</v>
      </c>
      <c r="B882" s="11" t="s">
        <v>68</v>
      </c>
      <c r="C882" t="s">
        <v>28</v>
      </c>
      <c r="D882" t="s">
        <v>76</v>
      </c>
      <c r="E882" t="s">
        <v>50</v>
      </c>
      <c r="F882" t="s">
        <v>73</v>
      </c>
      <c r="G882" t="s">
        <v>124</v>
      </c>
      <c r="H882" s="13" t="s">
        <v>183</v>
      </c>
      <c r="I882" t="s">
        <v>49</v>
      </c>
      <c r="J882">
        <v>1</v>
      </c>
      <c r="K882">
        <v>11.3</v>
      </c>
      <c r="L882">
        <v>8.9</v>
      </c>
      <c r="M882">
        <v>3.2</v>
      </c>
      <c r="N882">
        <v>20</v>
      </c>
    </row>
    <row r="883" spans="1:14" x14ac:dyDescent="0.35">
      <c r="A883">
        <v>4</v>
      </c>
      <c r="B883" s="11" t="s">
        <v>68</v>
      </c>
      <c r="C883" t="s">
        <v>28</v>
      </c>
      <c r="D883" t="s">
        <v>76</v>
      </c>
      <c r="E883" t="s">
        <v>50</v>
      </c>
      <c r="F883" t="s">
        <v>73</v>
      </c>
      <c r="G883" t="s">
        <v>124</v>
      </c>
      <c r="H883" s="13" t="s">
        <v>183</v>
      </c>
      <c r="I883" t="s">
        <v>49</v>
      </c>
      <c r="J883">
        <v>1</v>
      </c>
      <c r="K883">
        <v>11</v>
      </c>
      <c r="L883">
        <v>8.8000000000000007</v>
      </c>
      <c r="M883">
        <v>3.3</v>
      </c>
      <c r="N883">
        <v>22</v>
      </c>
    </row>
    <row r="884" spans="1:14" x14ac:dyDescent="0.35">
      <c r="A884">
        <v>4</v>
      </c>
      <c r="B884" s="11" t="s">
        <v>68</v>
      </c>
      <c r="C884" t="s">
        <v>28</v>
      </c>
      <c r="D884" t="s">
        <v>76</v>
      </c>
      <c r="E884" t="s">
        <v>50</v>
      </c>
      <c r="F884" t="s">
        <v>73</v>
      </c>
      <c r="G884" t="s">
        <v>124</v>
      </c>
      <c r="H884" s="13" t="s">
        <v>183</v>
      </c>
      <c r="I884" t="s">
        <v>49</v>
      </c>
      <c r="J884">
        <v>1</v>
      </c>
      <c r="K884">
        <v>9.4</v>
      </c>
      <c r="L884">
        <v>7.8</v>
      </c>
      <c r="M884">
        <v>2.1</v>
      </c>
      <c r="N884">
        <v>12</v>
      </c>
    </row>
    <row r="885" spans="1:14" x14ac:dyDescent="0.35">
      <c r="A885">
        <v>4</v>
      </c>
      <c r="B885" s="11" t="s">
        <v>68</v>
      </c>
      <c r="C885" t="s">
        <v>28</v>
      </c>
      <c r="D885" t="s">
        <v>76</v>
      </c>
      <c r="E885" t="s">
        <v>50</v>
      </c>
      <c r="F885" t="s">
        <v>73</v>
      </c>
      <c r="G885" t="s">
        <v>124</v>
      </c>
      <c r="H885" s="13" t="s">
        <v>183</v>
      </c>
      <c r="I885" t="s">
        <v>49</v>
      </c>
      <c r="J885">
        <v>1</v>
      </c>
      <c r="K885">
        <v>6.8</v>
      </c>
      <c r="L885">
        <v>5.9</v>
      </c>
      <c r="M885">
        <v>2.1</v>
      </c>
      <c r="N885">
        <v>6</v>
      </c>
    </row>
    <row r="886" spans="1:14" x14ac:dyDescent="0.35">
      <c r="A886">
        <v>4</v>
      </c>
      <c r="B886" s="11" t="s">
        <v>68</v>
      </c>
      <c r="C886" t="s">
        <v>28</v>
      </c>
      <c r="D886" t="s">
        <v>76</v>
      </c>
      <c r="E886" t="s">
        <v>50</v>
      </c>
      <c r="F886" t="s">
        <v>73</v>
      </c>
      <c r="G886" t="s">
        <v>124</v>
      </c>
      <c r="H886" s="13" t="s">
        <v>183</v>
      </c>
      <c r="I886" t="s">
        <v>49</v>
      </c>
      <c r="J886">
        <v>1</v>
      </c>
      <c r="K886">
        <v>6.6</v>
      </c>
      <c r="L886">
        <v>5.9</v>
      </c>
      <c r="M886">
        <v>1.8</v>
      </c>
      <c r="N886">
        <v>5</v>
      </c>
    </row>
    <row r="887" spans="1:14" x14ac:dyDescent="0.35">
      <c r="A887">
        <v>4</v>
      </c>
      <c r="B887" s="11" t="s">
        <v>68</v>
      </c>
      <c r="C887" t="s">
        <v>28</v>
      </c>
      <c r="D887" t="s">
        <v>76</v>
      </c>
      <c r="E887" t="s">
        <v>50</v>
      </c>
      <c r="F887" t="s">
        <v>73</v>
      </c>
      <c r="G887" t="s">
        <v>124</v>
      </c>
      <c r="H887" s="13" t="s">
        <v>183</v>
      </c>
      <c r="I887" t="s">
        <v>49</v>
      </c>
      <c r="J887">
        <v>1</v>
      </c>
      <c r="K887">
        <v>6.4</v>
      </c>
      <c r="L887">
        <v>5</v>
      </c>
      <c r="M887">
        <v>1.4</v>
      </c>
      <c r="N887">
        <v>4</v>
      </c>
    </row>
    <row r="888" spans="1:14" x14ac:dyDescent="0.35">
      <c r="A888">
        <v>4</v>
      </c>
      <c r="B888" s="11" t="s">
        <v>68</v>
      </c>
      <c r="C888" t="s">
        <v>28</v>
      </c>
      <c r="D888" t="s">
        <v>76</v>
      </c>
      <c r="E888" t="s">
        <v>50</v>
      </c>
      <c r="F888" t="s">
        <v>73</v>
      </c>
      <c r="G888" t="s">
        <v>124</v>
      </c>
      <c r="H888" s="13" t="s">
        <v>183</v>
      </c>
      <c r="I888" t="s">
        <v>49</v>
      </c>
      <c r="J888">
        <v>1</v>
      </c>
      <c r="K888">
        <v>7.7</v>
      </c>
      <c r="L888">
        <v>5.9</v>
      </c>
      <c r="M888">
        <v>1.9</v>
      </c>
      <c r="N888">
        <v>5</v>
      </c>
    </row>
    <row r="889" spans="1:14" x14ac:dyDescent="0.35">
      <c r="A889">
        <v>4</v>
      </c>
      <c r="B889" s="11" t="s">
        <v>68</v>
      </c>
      <c r="C889" t="s">
        <v>28</v>
      </c>
      <c r="D889" t="s">
        <v>76</v>
      </c>
      <c r="E889" t="s">
        <v>50</v>
      </c>
      <c r="F889" t="s">
        <v>73</v>
      </c>
      <c r="G889" t="s">
        <v>124</v>
      </c>
      <c r="H889" s="13" t="s">
        <v>183</v>
      </c>
      <c r="I889" t="s">
        <v>49</v>
      </c>
      <c r="J889">
        <v>1</v>
      </c>
      <c r="K889">
        <v>6</v>
      </c>
      <c r="L889">
        <v>4.9000000000000004</v>
      </c>
      <c r="M889">
        <v>1.3</v>
      </c>
      <c r="N889">
        <v>4</v>
      </c>
    </row>
    <row r="890" spans="1:14" x14ac:dyDescent="0.35">
      <c r="A890">
        <v>4</v>
      </c>
      <c r="B890" s="11" t="s">
        <v>68</v>
      </c>
      <c r="C890" t="s">
        <v>28</v>
      </c>
      <c r="D890" t="s">
        <v>76</v>
      </c>
      <c r="E890" t="s">
        <v>50</v>
      </c>
      <c r="F890" t="s">
        <v>73</v>
      </c>
      <c r="G890" t="s">
        <v>173</v>
      </c>
      <c r="H890" s="13" t="s">
        <v>172</v>
      </c>
      <c r="I890" t="s">
        <v>49</v>
      </c>
      <c r="J890">
        <v>1</v>
      </c>
      <c r="K890">
        <v>6.2</v>
      </c>
      <c r="L890">
        <v>5</v>
      </c>
      <c r="M890">
        <v>1.5</v>
      </c>
      <c r="N890">
        <v>4</v>
      </c>
    </row>
    <row r="891" spans="1:14" x14ac:dyDescent="0.35">
      <c r="A891">
        <v>4</v>
      </c>
      <c r="B891" s="11" t="s">
        <v>68</v>
      </c>
      <c r="C891" t="s">
        <v>28</v>
      </c>
      <c r="D891" t="s">
        <v>76</v>
      </c>
      <c r="E891" t="s">
        <v>50</v>
      </c>
      <c r="F891" t="s">
        <v>73</v>
      </c>
      <c r="G891" t="s">
        <v>173</v>
      </c>
      <c r="H891" s="13" t="s">
        <v>172</v>
      </c>
      <c r="I891" t="s">
        <v>49</v>
      </c>
      <c r="J891">
        <v>1</v>
      </c>
      <c r="K891">
        <v>5.6</v>
      </c>
      <c r="L891">
        <v>4.5</v>
      </c>
      <c r="M891">
        <v>1.6</v>
      </c>
      <c r="N891">
        <v>3</v>
      </c>
    </row>
    <row r="892" spans="1:14" x14ac:dyDescent="0.35">
      <c r="A892">
        <v>4</v>
      </c>
      <c r="B892" s="11" t="s">
        <v>68</v>
      </c>
      <c r="C892" t="s">
        <v>28</v>
      </c>
      <c r="D892" t="s">
        <v>76</v>
      </c>
      <c r="E892" t="s">
        <v>50</v>
      </c>
      <c r="F892" t="s">
        <v>73</v>
      </c>
      <c r="G892" t="s">
        <v>173</v>
      </c>
      <c r="H892" s="13" t="s">
        <v>172</v>
      </c>
      <c r="I892" t="s">
        <v>49</v>
      </c>
      <c r="J892">
        <v>1</v>
      </c>
      <c r="K892">
        <v>5.8</v>
      </c>
      <c r="L892">
        <v>4.4000000000000004</v>
      </c>
      <c r="M892">
        <v>1.4</v>
      </c>
      <c r="N892">
        <v>3</v>
      </c>
    </row>
    <row r="893" spans="1:14" x14ac:dyDescent="0.35">
      <c r="A893">
        <v>4</v>
      </c>
      <c r="B893" s="11" t="s">
        <v>68</v>
      </c>
      <c r="C893" t="s">
        <v>28</v>
      </c>
      <c r="D893" t="s">
        <v>76</v>
      </c>
      <c r="E893" t="s">
        <v>50</v>
      </c>
      <c r="F893" t="s">
        <v>73</v>
      </c>
      <c r="G893" t="s">
        <v>173</v>
      </c>
      <c r="H893" s="13" t="s">
        <v>172</v>
      </c>
      <c r="I893" t="s">
        <v>49</v>
      </c>
      <c r="J893">
        <v>1</v>
      </c>
      <c r="K893">
        <v>5.5</v>
      </c>
      <c r="L893">
        <v>4.9000000000000004</v>
      </c>
      <c r="M893">
        <v>1.4</v>
      </c>
      <c r="N893">
        <v>0.6</v>
      </c>
    </row>
    <row r="894" spans="1:14" x14ac:dyDescent="0.35">
      <c r="A894">
        <v>4</v>
      </c>
      <c r="B894" s="11" t="s">
        <v>68</v>
      </c>
      <c r="C894" t="s">
        <v>28</v>
      </c>
      <c r="D894" t="s">
        <v>76</v>
      </c>
      <c r="E894" t="s">
        <v>50</v>
      </c>
      <c r="F894" t="s">
        <v>73</v>
      </c>
      <c r="G894" t="s">
        <v>173</v>
      </c>
      <c r="H894" s="13" t="s">
        <v>172</v>
      </c>
      <c r="I894" t="s">
        <v>49</v>
      </c>
      <c r="J894">
        <v>1</v>
      </c>
      <c r="K894">
        <v>4.5</v>
      </c>
      <c r="L894">
        <v>3.5</v>
      </c>
      <c r="M894">
        <v>1.2</v>
      </c>
      <c r="N894">
        <v>0.4</v>
      </c>
    </row>
    <row r="895" spans="1:14" x14ac:dyDescent="0.35">
      <c r="A895">
        <v>4</v>
      </c>
      <c r="B895" s="11" t="s">
        <v>68</v>
      </c>
      <c r="C895" t="s">
        <v>28</v>
      </c>
      <c r="D895" t="s">
        <v>76</v>
      </c>
      <c r="E895" t="s">
        <v>50</v>
      </c>
      <c r="F895" t="s">
        <v>73</v>
      </c>
      <c r="G895" t="s">
        <v>173</v>
      </c>
      <c r="H895" s="13" t="s">
        <v>172</v>
      </c>
      <c r="I895" t="s">
        <v>49</v>
      </c>
      <c r="J895">
        <v>1</v>
      </c>
      <c r="K895">
        <v>13.2</v>
      </c>
      <c r="L895">
        <v>10.5</v>
      </c>
      <c r="M895">
        <v>4</v>
      </c>
      <c r="N895">
        <v>37</v>
      </c>
    </row>
    <row r="896" spans="1:14" x14ac:dyDescent="0.35">
      <c r="A896">
        <v>3</v>
      </c>
      <c r="B896" s="11" t="s">
        <v>25</v>
      </c>
      <c r="C896" t="s">
        <v>27</v>
      </c>
      <c r="D896" t="s">
        <v>76</v>
      </c>
      <c r="E896" t="s">
        <v>50</v>
      </c>
      <c r="F896" t="s">
        <v>35</v>
      </c>
      <c r="G896" t="s">
        <v>169</v>
      </c>
      <c r="H896" s="13" t="s">
        <v>170</v>
      </c>
      <c r="I896" t="s">
        <v>171</v>
      </c>
      <c r="N896">
        <v>1029</v>
      </c>
    </row>
    <row r="897" spans="1:14" x14ac:dyDescent="0.35">
      <c r="A897">
        <v>3</v>
      </c>
      <c r="B897" s="11" t="s">
        <v>25</v>
      </c>
      <c r="C897" t="s">
        <v>27</v>
      </c>
      <c r="D897" t="s">
        <v>76</v>
      </c>
      <c r="E897" t="s">
        <v>50</v>
      </c>
      <c r="F897" t="s">
        <v>73</v>
      </c>
      <c r="G897" t="s">
        <v>124</v>
      </c>
      <c r="H897" s="13" t="s">
        <v>183</v>
      </c>
      <c r="I897" t="s">
        <v>49</v>
      </c>
      <c r="J897">
        <v>1</v>
      </c>
      <c r="K897">
        <v>9.5</v>
      </c>
      <c r="L897">
        <v>7</v>
      </c>
      <c r="M897">
        <v>2.5</v>
      </c>
      <c r="N897">
        <v>11</v>
      </c>
    </row>
    <row r="898" spans="1:14" x14ac:dyDescent="0.35">
      <c r="A898">
        <v>3</v>
      </c>
      <c r="B898" s="11" t="s">
        <v>25</v>
      </c>
      <c r="C898" t="s">
        <v>27</v>
      </c>
      <c r="D898" t="s">
        <v>76</v>
      </c>
      <c r="E898" t="s">
        <v>50</v>
      </c>
      <c r="F898" t="s">
        <v>17</v>
      </c>
      <c r="G898" t="s">
        <v>57</v>
      </c>
      <c r="H898" s="13" t="s">
        <v>55</v>
      </c>
      <c r="I898" t="s">
        <v>56</v>
      </c>
      <c r="J898">
        <v>1</v>
      </c>
      <c r="K898">
        <v>7.7</v>
      </c>
      <c r="L898">
        <v>5.5</v>
      </c>
      <c r="M898">
        <v>1</v>
      </c>
      <c r="N898">
        <v>3</v>
      </c>
    </row>
    <row r="899" spans="1:14" x14ac:dyDescent="0.35">
      <c r="A899">
        <v>3</v>
      </c>
      <c r="B899" s="11" t="s">
        <v>25</v>
      </c>
      <c r="C899" t="s">
        <v>27</v>
      </c>
      <c r="D899" t="s">
        <v>76</v>
      </c>
      <c r="E899" t="s">
        <v>50</v>
      </c>
      <c r="F899" t="s">
        <v>17</v>
      </c>
      <c r="G899" t="s">
        <v>57</v>
      </c>
      <c r="H899" s="13" t="s">
        <v>55</v>
      </c>
      <c r="I899" t="s">
        <v>56</v>
      </c>
      <c r="J899">
        <v>1</v>
      </c>
      <c r="K899">
        <v>5.5</v>
      </c>
      <c r="L899">
        <v>4</v>
      </c>
      <c r="M899">
        <v>1</v>
      </c>
      <c r="N899">
        <v>2</v>
      </c>
    </row>
    <row r="900" spans="1:14" x14ac:dyDescent="0.35">
      <c r="A900">
        <v>3</v>
      </c>
      <c r="B900" s="11" t="s">
        <v>25</v>
      </c>
      <c r="C900" t="s">
        <v>27</v>
      </c>
      <c r="D900" t="s">
        <v>76</v>
      </c>
      <c r="E900" t="s">
        <v>50</v>
      </c>
      <c r="F900" t="s">
        <v>17</v>
      </c>
      <c r="G900" t="s">
        <v>57</v>
      </c>
      <c r="H900" s="13" t="s">
        <v>55</v>
      </c>
      <c r="I900" t="s">
        <v>56</v>
      </c>
      <c r="J900">
        <v>1</v>
      </c>
      <c r="K900">
        <v>5.2</v>
      </c>
      <c r="L900">
        <v>4</v>
      </c>
      <c r="M900">
        <v>1</v>
      </c>
      <c r="N900">
        <v>1</v>
      </c>
    </row>
    <row r="901" spans="1:14" x14ac:dyDescent="0.35">
      <c r="A901">
        <v>3</v>
      </c>
      <c r="B901" s="11" t="s">
        <v>25</v>
      </c>
      <c r="C901" t="s">
        <v>27</v>
      </c>
      <c r="D901" t="s">
        <v>76</v>
      </c>
      <c r="E901" t="s">
        <v>50</v>
      </c>
      <c r="F901" t="s">
        <v>69</v>
      </c>
      <c r="G901" t="s">
        <v>180</v>
      </c>
      <c r="H901" s="13" t="s">
        <v>52</v>
      </c>
      <c r="I901" t="s">
        <v>54</v>
      </c>
      <c r="J901">
        <v>1</v>
      </c>
      <c r="K901">
        <v>5.6</v>
      </c>
    </row>
    <row r="902" spans="1:14" x14ac:dyDescent="0.35">
      <c r="A902">
        <v>1</v>
      </c>
      <c r="B902" s="11" t="s">
        <v>25</v>
      </c>
      <c r="C902" t="s">
        <v>28</v>
      </c>
      <c r="D902" t="s">
        <v>76</v>
      </c>
      <c r="E902" t="s">
        <v>50</v>
      </c>
      <c r="F902" t="s">
        <v>35</v>
      </c>
      <c r="G902" t="s">
        <v>169</v>
      </c>
      <c r="H902" s="13" t="s">
        <v>170</v>
      </c>
      <c r="I902" t="s">
        <v>171</v>
      </c>
      <c r="N902">
        <v>203</v>
      </c>
    </row>
    <row r="903" spans="1:14" x14ac:dyDescent="0.35">
      <c r="A903">
        <v>1</v>
      </c>
      <c r="B903" s="11" t="s">
        <v>25</v>
      </c>
      <c r="C903" t="s">
        <v>28</v>
      </c>
      <c r="D903" t="s">
        <v>76</v>
      </c>
      <c r="E903" t="s">
        <v>50</v>
      </c>
      <c r="F903" t="s">
        <v>73</v>
      </c>
      <c r="G903" t="s">
        <v>124</v>
      </c>
      <c r="H903" s="13" t="s">
        <v>183</v>
      </c>
      <c r="I903" t="s">
        <v>49</v>
      </c>
      <c r="J903">
        <v>1</v>
      </c>
      <c r="K903">
        <v>11</v>
      </c>
      <c r="L903">
        <v>5.8</v>
      </c>
      <c r="M903">
        <v>3</v>
      </c>
      <c r="N903">
        <v>23</v>
      </c>
    </row>
    <row r="904" spans="1:14" x14ac:dyDescent="0.35">
      <c r="A904">
        <v>1</v>
      </c>
      <c r="B904" s="11" t="s">
        <v>25</v>
      </c>
      <c r="C904" t="s">
        <v>28</v>
      </c>
      <c r="D904" t="s">
        <v>76</v>
      </c>
      <c r="E904" t="s">
        <v>50</v>
      </c>
      <c r="F904" t="s">
        <v>73</v>
      </c>
      <c r="G904" t="s">
        <v>124</v>
      </c>
      <c r="H904" s="13" t="s">
        <v>183</v>
      </c>
      <c r="I904" t="s">
        <v>49</v>
      </c>
      <c r="J904">
        <v>1</v>
      </c>
      <c r="K904">
        <v>10</v>
      </c>
      <c r="L904">
        <v>8.5</v>
      </c>
      <c r="M904">
        <v>3</v>
      </c>
      <c r="N904">
        <v>19</v>
      </c>
    </row>
    <row r="905" spans="1:14" x14ac:dyDescent="0.35">
      <c r="A905">
        <v>1</v>
      </c>
      <c r="B905" s="11" t="s">
        <v>25</v>
      </c>
      <c r="C905" t="s">
        <v>28</v>
      </c>
      <c r="D905" t="s">
        <v>76</v>
      </c>
      <c r="E905" t="s">
        <v>50</v>
      </c>
      <c r="F905" t="s">
        <v>73</v>
      </c>
      <c r="G905" t="s">
        <v>124</v>
      </c>
      <c r="H905" s="13" t="s">
        <v>183</v>
      </c>
      <c r="I905" t="s">
        <v>49</v>
      </c>
      <c r="J905">
        <v>1</v>
      </c>
      <c r="K905">
        <v>8</v>
      </c>
      <c r="L905">
        <v>6.3</v>
      </c>
      <c r="M905">
        <v>2.5</v>
      </c>
      <c r="N905">
        <v>10</v>
      </c>
    </row>
    <row r="906" spans="1:14" x14ac:dyDescent="0.35">
      <c r="A906">
        <v>1</v>
      </c>
      <c r="B906" s="11" t="s">
        <v>25</v>
      </c>
      <c r="C906" t="s">
        <v>28</v>
      </c>
      <c r="D906" t="s">
        <v>76</v>
      </c>
      <c r="E906" t="s">
        <v>50</v>
      </c>
      <c r="F906" t="s">
        <v>73</v>
      </c>
      <c r="G906" t="s">
        <v>124</v>
      </c>
      <c r="H906" s="13" t="s">
        <v>183</v>
      </c>
      <c r="I906" t="s">
        <v>49</v>
      </c>
      <c r="J906">
        <v>1</v>
      </c>
      <c r="K906">
        <v>5.5</v>
      </c>
      <c r="L906">
        <v>4</v>
      </c>
      <c r="M906">
        <v>2</v>
      </c>
      <c r="N906">
        <v>3</v>
      </c>
    </row>
    <row r="907" spans="1:14" x14ac:dyDescent="0.35">
      <c r="A907">
        <v>1</v>
      </c>
      <c r="B907" s="11" t="s">
        <v>25</v>
      </c>
      <c r="C907" t="s">
        <v>28</v>
      </c>
      <c r="D907" t="s">
        <v>76</v>
      </c>
      <c r="E907" t="s">
        <v>50</v>
      </c>
      <c r="F907" t="s">
        <v>73</v>
      </c>
      <c r="G907" t="s">
        <v>124</v>
      </c>
      <c r="H907" s="13" t="s">
        <v>183</v>
      </c>
      <c r="I907" t="s">
        <v>49</v>
      </c>
      <c r="J907">
        <v>1</v>
      </c>
      <c r="K907">
        <v>6</v>
      </c>
      <c r="L907">
        <v>4.2</v>
      </c>
      <c r="M907">
        <v>2</v>
      </c>
      <c r="N907">
        <v>4</v>
      </c>
    </row>
    <row r="908" spans="1:14" x14ac:dyDescent="0.35">
      <c r="A908">
        <v>1</v>
      </c>
      <c r="B908" s="11" t="s">
        <v>25</v>
      </c>
      <c r="C908" t="s">
        <v>28</v>
      </c>
      <c r="D908" t="s">
        <v>76</v>
      </c>
      <c r="E908" t="s">
        <v>50</v>
      </c>
      <c r="F908" t="s">
        <v>73</v>
      </c>
      <c r="G908" t="s">
        <v>124</v>
      </c>
      <c r="H908" s="13" t="s">
        <v>183</v>
      </c>
      <c r="I908" t="s">
        <v>49</v>
      </c>
      <c r="J908">
        <v>1</v>
      </c>
      <c r="K908">
        <v>6</v>
      </c>
      <c r="L908">
        <v>4.5</v>
      </c>
      <c r="M908">
        <v>1.7</v>
      </c>
      <c r="N908">
        <v>4</v>
      </c>
    </row>
    <row r="909" spans="1:14" x14ac:dyDescent="0.35">
      <c r="A909">
        <v>1</v>
      </c>
      <c r="B909" s="11" t="s">
        <v>25</v>
      </c>
      <c r="C909" t="s">
        <v>28</v>
      </c>
      <c r="D909" t="s">
        <v>76</v>
      </c>
      <c r="E909" t="s">
        <v>50</v>
      </c>
      <c r="F909" t="s">
        <v>73</v>
      </c>
      <c r="G909" t="s">
        <v>173</v>
      </c>
      <c r="H909" s="13" t="s">
        <v>172</v>
      </c>
      <c r="I909" t="s">
        <v>49</v>
      </c>
      <c r="J909">
        <v>1</v>
      </c>
      <c r="K909">
        <v>5</v>
      </c>
      <c r="L909">
        <v>3.4</v>
      </c>
      <c r="M909">
        <v>1.5</v>
      </c>
      <c r="N909">
        <v>2</v>
      </c>
    </row>
    <row r="910" spans="1:14" x14ac:dyDescent="0.35">
      <c r="A910">
        <v>1</v>
      </c>
      <c r="B910" s="11" t="s">
        <v>25</v>
      </c>
      <c r="C910" t="s">
        <v>28</v>
      </c>
      <c r="D910" t="s">
        <v>76</v>
      </c>
      <c r="E910" t="s">
        <v>50</v>
      </c>
      <c r="F910" t="s">
        <v>73</v>
      </c>
      <c r="G910" t="s">
        <v>173</v>
      </c>
      <c r="H910" s="13" t="s">
        <v>172</v>
      </c>
      <c r="I910" t="s">
        <v>49</v>
      </c>
      <c r="J910">
        <v>1</v>
      </c>
      <c r="K910">
        <v>4.7</v>
      </c>
      <c r="L910">
        <v>3.4</v>
      </c>
      <c r="M910">
        <v>1.3</v>
      </c>
      <c r="N910">
        <v>2</v>
      </c>
    </row>
    <row r="911" spans="1:14" x14ac:dyDescent="0.35">
      <c r="A911">
        <v>1</v>
      </c>
      <c r="B911" s="11" t="s">
        <v>25</v>
      </c>
      <c r="C911" t="s">
        <v>28</v>
      </c>
      <c r="D911" t="s">
        <v>76</v>
      </c>
      <c r="E911" t="s">
        <v>50</v>
      </c>
      <c r="F911" t="s">
        <v>73</v>
      </c>
      <c r="G911" t="s">
        <v>173</v>
      </c>
      <c r="H911" s="13" t="s">
        <v>172</v>
      </c>
      <c r="I911" t="s">
        <v>49</v>
      </c>
      <c r="J911">
        <v>1</v>
      </c>
      <c r="K911">
        <v>4.5999999999999996</v>
      </c>
      <c r="L911">
        <v>3.5</v>
      </c>
      <c r="M911">
        <v>1.4</v>
      </c>
      <c r="N911">
        <v>2</v>
      </c>
    </row>
    <row r="912" spans="1:14" x14ac:dyDescent="0.35">
      <c r="A912">
        <v>1</v>
      </c>
      <c r="B912" s="11" t="s">
        <v>25</v>
      </c>
      <c r="C912" t="s">
        <v>28</v>
      </c>
      <c r="D912" t="s">
        <v>76</v>
      </c>
      <c r="E912" t="s">
        <v>50</v>
      </c>
      <c r="F912" t="s">
        <v>17</v>
      </c>
      <c r="G912" t="s">
        <v>57</v>
      </c>
      <c r="H912" s="13" t="s">
        <v>55</v>
      </c>
      <c r="I912" t="s">
        <v>56</v>
      </c>
      <c r="J912">
        <v>1</v>
      </c>
      <c r="K912">
        <v>8.3000000000000007</v>
      </c>
      <c r="L912">
        <v>6</v>
      </c>
      <c r="M912">
        <v>1.2</v>
      </c>
      <c r="N912">
        <v>6</v>
      </c>
    </row>
    <row r="913" spans="1:14" x14ac:dyDescent="0.35">
      <c r="A913">
        <v>1</v>
      </c>
      <c r="B913" s="11" t="s">
        <v>25</v>
      </c>
      <c r="C913" t="s">
        <v>28</v>
      </c>
      <c r="D913" t="s">
        <v>76</v>
      </c>
      <c r="E913" t="s">
        <v>50</v>
      </c>
      <c r="F913" t="s">
        <v>17</v>
      </c>
      <c r="G913" t="s">
        <v>57</v>
      </c>
      <c r="H913" s="13" t="s">
        <v>55</v>
      </c>
      <c r="I913" t="s">
        <v>56</v>
      </c>
      <c r="J913">
        <v>1</v>
      </c>
      <c r="K913">
        <v>7.2</v>
      </c>
      <c r="L913">
        <v>5.5</v>
      </c>
      <c r="M913">
        <v>1</v>
      </c>
      <c r="N913">
        <v>3</v>
      </c>
    </row>
    <row r="914" spans="1:14" x14ac:dyDescent="0.35">
      <c r="A914">
        <v>1</v>
      </c>
      <c r="B914" s="11" t="s">
        <v>25</v>
      </c>
      <c r="C914" t="s">
        <v>28</v>
      </c>
      <c r="D914" t="s">
        <v>76</v>
      </c>
      <c r="E914" t="s">
        <v>50</v>
      </c>
      <c r="F914" t="s">
        <v>17</v>
      </c>
      <c r="G914" t="s">
        <v>57</v>
      </c>
      <c r="H914" s="13" t="s">
        <v>55</v>
      </c>
      <c r="I914" t="s">
        <v>56</v>
      </c>
      <c r="J914">
        <v>1</v>
      </c>
      <c r="K914">
        <v>6.6</v>
      </c>
      <c r="L914">
        <v>5</v>
      </c>
      <c r="M914">
        <v>1</v>
      </c>
      <c r="N914">
        <v>2</v>
      </c>
    </row>
    <row r="915" spans="1:14" x14ac:dyDescent="0.35">
      <c r="A915">
        <v>1</v>
      </c>
      <c r="B915" s="11" t="s">
        <v>25</v>
      </c>
      <c r="C915" t="s">
        <v>28</v>
      </c>
      <c r="D915" t="s">
        <v>76</v>
      </c>
      <c r="E915" t="s">
        <v>50</v>
      </c>
      <c r="F915" t="s">
        <v>17</v>
      </c>
      <c r="G915" t="s">
        <v>57</v>
      </c>
      <c r="H915" s="13" t="s">
        <v>55</v>
      </c>
      <c r="I915" t="s">
        <v>56</v>
      </c>
      <c r="J915">
        <v>1</v>
      </c>
      <c r="K915">
        <v>5.6</v>
      </c>
      <c r="L915">
        <v>4.5</v>
      </c>
      <c r="M915">
        <v>1</v>
      </c>
      <c r="N915">
        <v>2</v>
      </c>
    </row>
    <row r="916" spans="1:14" x14ac:dyDescent="0.35">
      <c r="A916">
        <v>1</v>
      </c>
      <c r="B916" s="11" t="s">
        <v>25</v>
      </c>
      <c r="C916" t="s">
        <v>28</v>
      </c>
      <c r="D916" t="s">
        <v>76</v>
      </c>
      <c r="E916" t="s">
        <v>50</v>
      </c>
      <c r="F916" t="s">
        <v>17</v>
      </c>
      <c r="G916" t="s">
        <v>57</v>
      </c>
      <c r="H916" s="13" t="s">
        <v>55</v>
      </c>
      <c r="I916" t="s">
        <v>56</v>
      </c>
      <c r="J916">
        <v>1</v>
      </c>
      <c r="K916">
        <v>5.9</v>
      </c>
      <c r="L916">
        <v>4.5</v>
      </c>
      <c r="M916">
        <v>1</v>
      </c>
      <c r="N916">
        <v>2</v>
      </c>
    </row>
    <row r="917" spans="1:14" x14ac:dyDescent="0.35">
      <c r="A917">
        <v>1</v>
      </c>
      <c r="B917" s="11" t="s">
        <v>25</v>
      </c>
      <c r="C917" t="s">
        <v>28</v>
      </c>
      <c r="D917" t="s">
        <v>76</v>
      </c>
      <c r="E917" t="s">
        <v>50</v>
      </c>
      <c r="F917" t="s">
        <v>17</v>
      </c>
      <c r="G917" t="s">
        <v>57</v>
      </c>
      <c r="H917" s="13" t="s">
        <v>55</v>
      </c>
      <c r="I917" t="s">
        <v>56</v>
      </c>
      <c r="J917">
        <v>1</v>
      </c>
      <c r="K917">
        <v>6.3</v>
      </c>
      <c r="L917">
        <v>5</v>
      </c>
      <c r="M917">
        <v>1</v>
      </c>
      <c r="N917">
        <v>2</v>
      </c>
    </row>
    <row r="918" spans="1:14" x14ac:dyDescent="0.35">
      <c r="A918">
        <v>1</v>
      </c>
      <c r="B918" s="11" t="s">
        <v>25</v>
      </c>
      <c r="C918" t="s">
        <v>28</v>
      </c>
      <c r="D918" t="s">
        <v>76</v>
      </c>
      <c r="E918" t="s">
        <v>50</v>
      </c>
      <c r="F918" t="s">
        <v>17</v>
      </c>
      <c r="G918" t="s">
        <v>57</v>
      </c>
      <c r="H918" s="13" t="s">
        <v>55</v>
      </c>
      <c r="I918" t="s">
        <v>56</v>
      </c>
      <c r="J918">
        <v>1</v>
      </c>
      <c r="K918">
        <v>5.5</v>
      </c>
      <c r="L918">
        <v>4.4000000000000004</v>
      </c>
      <c r="M918">
        <v>1</v>
      </c>
      <c r="N918">
        <v>2</v>
      </c>
    </row>
    <row r="919" spans="1:14" x14ac:dyDescent="0.35">
      <c r="A919">
        <v>1</v>
      </c>
      <c r="B919" s="11" t="s">
        <v>25</v>
      </c>
      <c r="C919" t="s">
        <v>28</v>
      </c>
      <c r="D919" t="s">
        <v>76</v>
      </c>
      <c r="E919" t="s">
        <v>50</v>
      </c>
      <c r="F919" t="s">
        <v>17</v>
      </c>
      <c r="G919" t="s">
        <v>57</v>
      </c>
      <c r="H919" s="13" t="s">
        <v>55</v>
      </c>
      <c r="I919" t="s">
        <v>56</v>
      </c>
      <c r="J919">
        <v>1</v>
      </c>
      <c r="K919">
        <v>6.2</v>
      </c>
      <c r="L919">
        <v>4.4000000000000004</v>
      </c>
      <c r="M919">
        <v>1</v>
      </c>
      <c r="N919">
        <v>3</v>
      </c>
    </row>
    <row r="920" spans="1:14" x14ac:dyDescent="0.35">
      <c r="A920">
        <v>1</v>
      </c>
      <c r="B920" s="11" t="s">
        <v>25</v>
      </c>
      <c r="C920" t="s">
        <v>28</v>
      </c>
      <c r="D920" t="s">
        <v>76</v>
      </c>
      <c r="E920" t="s">
        <v>50</v>
      </c>
      <c r="F920" t="s">
        <v>17</v>
      </c>
      <c r="G920" t="s">
        <v>57</v>
      </c>
      <c r="H920" s="13" t="s">
        <v>55</v>
      </c>
      <c r="I920" t="s">
        <v>56</v>
      </c>
      <c r="J920">
        <v>1</v>
      </c>
      <c r="K920">
        <v>6.7</v>
      </c>
      <c r="L920">
        <v>5</v>
      </c>
      <c r="M920">
        <v>1.5</v>
      </c>
      <c r="N920">
        <v>2</v>
      </c>
    </row>
    <row r="921" spans="1:14" x14ac:dyDescent="0.35">
      <c r="A921">
        <v>1</v>
      </c>
      <c r="B921" s="11" t="s">
        <v>25</v>
      </c>
      <c r="C921" t="s">
        <v>28</v>
      </c>
      <c r="D921" t="s">
        <v>76</v>
      </c>
      <c r="E921" t="s">
        <v>50</v>
      </c>
      <c r="F921" t="s">
        <v>17</v>
      </c>
      <c r="G921" t="s">
        <v>57</v>
      </c>
      <c r="H921" s="13" t="s">
        <v>55</v>
      </c>
      <c r="I921" t="s">
        <v>56</v>
      </c>
      <c r="J921">
        <v>1</v>
      </c>
      <c r="K921">
        <v>6.5</v>
      </c>
      <c r="L921">
        <v>4.8</v>
      </c>
      <c r="M921">
        <v>1</v>
      </c>
      <c r="N921">
        <v>2</v>
      </c>
    </row>
    <row r="922" spans="1:14" x14ac:dyDescent="0.35">
      <c r="A922">
        <v>1</v>
      </c>
      <c r="B922" s="11" t="s">
        <v>25</v>
      </c>
      <c r="C922" t="s">
        <v>28</v>
      </c>
      <c r="D922" t="s">
        <v>76</v>
      </c>
      <c r="E922" t="s">
        <v>50</v>
      </c>
      <c r="F922" t="s">
        <v>17</v>
      </c>
      <c r="G922" t="s">
        <v>57</v>
      </c>
      <c r="H922" s="13" t="s">
        <v>55</v>
      </c>
      <c r="I922" t="s">
        <v>56</v>
      </c>
      <c r="J922">
        <v>1</v>
      </c>
      <c r="K922">
        <v>6</v>
      </c>
      <c r="L922">
        <v>4.5</v>
      </c>
      <c r="M922">
        <v>1</v>
      </c>
      <c r="N922">
        <v>2</v>
      </c>
    </row>
    <row r="923" spans="1:14" x14ac:dyDescent="0.35">
      <c r="A923">
        <v>1</v>
      </c>
      <c r="B923" s="11" t="s">
        <v>25</v>
      </c>
      <c r="C923" t="s">
        <v>28</v>
      </c>
      <c r="D923" t="s">
        <v>76</v>
      </c>
      <c r="E923" t="s">
        <v>50</v>
      </c>
      <c r="F923" t="s">
        <v>69</v>
      </c>
      <c r="G923" t="s">
        <v>179</v>
      </c>
      <c r="H923" s="13" t="s">
        <v>58</v>
      </c>
      <c r="I923" t="s">
        <v>54</v>
      </c>
      <c r="J923">
        <v>1</v>
      </c>
      <c r="K923" s="8">
        <v>5.4</v>
      </c>
    </row>
    <row r="924" spans="1:14" x14ac:dyDescent="0.35">
      <c r="A924">
        <v>1</v>
      </c>
      <c r="B924" s="11" t="s">
        <v>25</v>
      </c>
      <c r="C924" t="s">
        <v>28</v>
      </c>
      <c r="D924" t="s">
        <v>76</v>
      </c>
      <c r="E924" t="s">
        <v>50</v>
      </c>
      <c r="F924" t="s">
        <v>69</v>
      </c>
      <c r="G924" t="s">
        <v>180</v>
      </c>
      <c r="H924" s="13" t="s">
        <v>52</v>
      </c>
      <c r="I924" t="s">
        <v>54</v>
      </c>
      <c r="J924">
        <v>1</v>
      </c>
      <c r="K924" s="8">
        <v>5.3</v>
      </c>
    </row>
    <row r="925" spans="1:14" x14ac:dyDescent="0.35">
      <c r="A925">
        <v>1</v>
      </c>
      <c r="B925" s="11" t="s">
        <v>25</v>
      </c>
      <c r="C925" t="s">
        <v>28</v>
      </c>
      <c r="D925" t="s">
        <v>76</v>
      </c>
      <c r="E925" t="s">
        <v>50</v>
      </c>
      <c r="F925" t="s">
        <v>69</v>
      </c>
      <c r="G925" t="s">
        <v>180</v>
      </c>
      <c r="H925" s="13" t="s">
        <v>52</v>
      </c>
      <c r="I925" t="s">
        <v>54</v>
      </c>
      <c r="J925">
        <v>1</v>
      </c>
      <c r="K925" s="8">
        <v>5.3</v>
      </c>
    </row>
    <row r="926" spans="1:14" x14ac:dyDescent="0.35">
      <c r="A926">
        <v>1</v>
      </c>
      <c r="B926" s="11" t="s">
        <v>25</v>
      </c>
      <c r="C926" t="s">
        <v>28</v>
      </c>
      <c r="D926" t="s">
        <v>76</v>
      </c>
      <c r="E926" t="s">
        <v>50</v>
      </c>
      <c r="F926" t="s">
        <v>69</v>
      </c>
      <c r="G926" t="s">
        <v>180</v>
      </c>
      <c r="H926" s="13" t="s">
        <v>52</v>
      </c>
      <c r="I926" t="s">
        <v>54</v>
      </c>
      <c r="J926">
        <v>1</v>
      </c>
      <c r="K926" s="8">
        <v>5.3</v>
      </c>
    </row>
    <row r="927" spans="1:14" x14ac:dyDescent="0.35">
      <c r="A927">
        <v>1</v>
      </c>
      <c r="B927" s="11" t="s">
        <v>25</v>
      </c>
      <c r="C927" t="s">
        <v>28</v>
      </c>
      <c r="D927" t="s">
        <v>76</v>
      </c>
      <c r="E927" t="s">
        <v>50</v>
      </c>
      <c r="F927" t="s">
        <v>69</v>
      </c>
      <c r="G927" t="s">
        <v>180</v>
      </c>
      <c r="H927" s="13" t="s">
        <v>52</v>
      </c>
      <c r="I927" t="s">
        <v>54</v>
      </c>
      <c r="J927">
        <v>1</v>
      </c>
      <c r="K927" s="8">
        <v>5.4</v>
      </c>
    </row>
    <row r="928" spans="1:14" x14ac:dyDescent="0.35">
      <c r="A928">
        <v>4</v>
      </c>
      <c r="B928" s="11" t="s">
        <v>25</v>
      </c>
      <c r="C928" t="s">
        <v>28</v>
      </c>
      <c r="D928" t="s">
        <v>83</v>
      </c>
      <c r="E928" t="s">
        <v>50</v>
      </c>
      <c r="F928" t="s">
        <v>17</v>
      </c>
      <c r="G928" t="s">
        <v>57</v>
      </c>
      <c r="H928" s="13" t="s">
        <v>55</v>
      </c>
      <c r="I928" t="s">
        <v>56</v>
      </c>
      <c r="J928">
        <v>1</v>
      </c>
      <c r="K928" s="8">
        <v>21</v>
      </c>
    </row>
    <row r="929" spans="1:14" x14ac:dyDescent="0.35">
      <c r="A929">
        <v>4</v>
      </c>
      <c r="B929" s="11" t="s">
        <v>25</v>
      </c>
      <c r="C929" t="s">
        <v>28</v>
      </c>
      <c r="D929" t="s">
        <v>83</v>
      </c>
      <c r="E929" t="s">
        <v>50</v>
      </c>
      <c r="F929" t="s">
        <v>17</v>
      </c>
      <c r="G929" t="s">
        <v>57</v>
      </c>
      <c r="H929" s="13" t="s">
        <v>55</v>
      </c>
      <c r="I929" t="s">
        <v>56</v>
      </c>
      <c r="J929">
        <v>1</v>
      </c>
      <c r="K929" s="8">
        <v>21</v>
      </c>
    </row>
    <row r="930" spans="1:14" x14ac:dyDescent="0.35">
      <c r="A930">
        <v>4</v>
      </c>
      <c r="B930" s="11" t="s">
        <v>25</v>
      </c>
      <c r="C930" t="s">
        <v>28</v>
      </c>
      <c r="D930" t="s">
        <v>83</v>
      </c>
      <c r="E930" t="s">
        <v>50</v>
      </c>
      <c r="F930" t="s">
        <v>17</v>
      </c>
      <c r="G930" t="s">
        <v>57</v>
      </c>
      <c r="H930" s="13" t="s">
        <v>55</v>
      </c>
      <c r="I930" t="s">
        <v>56</v>
      </c>
      <c r="J930">
        <v>1</v>
      </c>
      <c r="K930" s="8">
        <v>23</v>
      </c>
    </row>
    <row r="931" spans="1:14" x14ac:dyDescent="0.35">
      <c r="A931">
        <v>4</v>
      </c>
      <c r="B931" s="11" t="s">
        <v>25</v>
      </c>
      <c r="C931" t="s">
        <v>28</v>
      </c>
      <c r="D931" t="s">
        <v>83</v>
      </c>
      <c r="E931" t="s">
        <v>50</v>
      </c>
      <c r="F931" t="s">
        <v>17</v>
      </c>
      <c r="G931" t="s">
        <v>57</v>
      </c>
      <c r="H931" s="13" t="s">
        <v>55</v>
      </c>
      <c r="I931" t="s">
        <v>56</v>
      </c>
      <c r="J931">
        <v>1</v>
      </c>
      <c r="K931" s="8">
        <v>24</v>
      </c>
    </row>
    <row r="932" spans="1:14" x14ac:dyDescent="0.35">
      <c r="A932">
        <v>4</v>
      </c>
      <c r="B932" s="11" t="s">
        <v>25</v>
      </c>
      <c r="C932" t="s">
        <v>28</v>
      </c>
      <c r="D932" t="s">
        <v>83</v>
      </c>
      <c r="E932" t="s">
        <v>50</v>
      </c>
      <c r="F932" t="s">
        <v>17</v>
      </c>
      <c r="G932" t="s">
        <v>57</v>
      </c>
      <c r="H932" s="13" t="s">
        <v>55</v>
      </c>
      <c r="I932" t="s">
        <v>56</v>
      </c>
      <c r="J932">
        <v>1</v>
      </c>
      <c r="K932" s="8">
        <v>26</v>
      </c>
    </row>
    <row r="933" spans="1:14" x14ac:dyDescent="0.35">
      <c r="A933">
        <v>4</v>
      </c>
      <c r="B933" s="11" t="s">
        <v>25</v>
      </c>
      <c r="C933" t="s">
        <v>28</v>
      </c>
      <c r="D933" t="s">
        <v>83</v>
      </c>
      <c r="E933" t="s">
        <v>50</v>
      </c>
      <c r="F933" t="s">
        <v>17</v>
      </c>
      <c r="G933" t="s">
        <v>57</v>
      </c>
      <c r="H933" s="13" t="s">
        <v>55</v>
      </c>
      <c r="I933" t="s">
        <v>56</v>
      </c>
      <c r="J933">
        <v>1</v>
      </c>
      <c r="K933" s="8">
        <v>25</v>
      </c>
    </row>
    <row r="934" spans="1:14" x14ac:dyDescent="0.35">
      <c r="A934">
        <v>4</v>
      </c>
      <c r="B934" s="11" t="s">
        <v>25</v>
      </c>
      <c r="C934" t="s">
        <v>28</v>
      </c>
      <c r="D934" t="s">
        <v>83</v>
      </c>
      <c r="E934" t="s">
        <v>50</v>
      </c>
      <c r="F934" t="s">
        <v>17</v>
      </c>
      <c r="G934" t="s">
        <v>57</v>
      </c>
      <c r="H934" s="13" t="s">
        <v>55</v>
      </c>
      <c r="I934" t="s">
        <v>56</v>
      </c>
      <c r="J934">
        <v>1</v>
      </c>
      <c r="K934" s="8">
        <v>22</v>
      </c>
    </row>
    <row r="935" spans="1:14" x14ac:dyDescent="0.35">
      <c r="A935">
        <v>4</v>
      </c>
      <c r="B935" s="11" t="s">
        <v>25</v>
      </c>
      <c r="C935" t="s">
        <v>28</v>
      </c>
      <c r="D935" t="s">
        <v>83</v>
      </c>
      <c r="E935" t="s">
        <v>50</v>
      </c>
      <c r="F935" t="s">
        <v>17</v>
      </c>
      <c r="G935" t="s">
        <v>57</v>
      </c>
      <c r="H935" s="13" t="s">
        <v>55</v>
      </c>
      <c r="I935" t="s">
        <v>56</v>
      </c>
      <c r="J935">
        <v>1</v>
      </c>
      <c r="K935" s="8">
        <v>24</v>
      </c>
    </row>
    <row r="936" spans="1:14" x14ac:dyDescent="0.35">
      <c r="A936">
        <v>4</v>
      </c>
      <c r="B936" s="11" t="s">
        <v>25</v>
      </c>
      <c r="C936" t="s">
        <v>28</v>
      </c>
      <c r="D936" t="s">
        <v>83</v>
      </c>
      <c r="E936" t="s">
        <v>50</v>
      </c>
      <c r="F936" t="s">
        <v>17</v>
      </c>
      <c r="G936" t="s">
        <v>57</v>
      </c>
      <c r="H936" s="13" t="s">
        <v>55</v>
      </c>
      <c r="I936" t="s">
        <v>56</v>
      </c>
      <c r="J936">
        <v>1</v>
      </c>
      <c r="K936" s="8">
        <v>26</v>
      </c>
      <c r="L936" s="8"/>
      <c r="M936" s="8"/>
      <c r="N936" s="8">
        <v>36</v>
      </c>
    </row>
    <row r="937" spans="1:14" x14ac:dyDescent="0.35">
      <c r="A937">
        <v>4</v>
      </c>
      <c r="B937" s="11" t="s">
        <v>25</v>
      </c>
      <c r="C937" t="s">
        <v>28</v>
      </c>
      <c r="D937" t="s">
        <v>83</v>
      </c>
      <c r="E937" t="s">
        <v>50</v>
      </c>
      <c r="F937" t="s">
        <v>17</v>
      </c>
      <c r="G937" t="s">
        <v>57</v>
      </c>
      <c r="H937" s="13" t="s">
        <v>55</v>
      </c>
      <c r="I937" t="s">
        <v>56</v>
      </c>
      <c r="J937">
        <v>1</v>
      </c>
      <c r="K937" s="8">
        <v>22</v>
      </c>
    </row>
    <row r="938" spans="1:14" x14ac:dyDescent="0.35">
      <c r="A938">
        <v>4</v>
      </c>
      <c r="B938" s="11" t="s">
        <v>25</v>
      </c>
      <c r="C938" t="s">
        <v>28</v>
      </c>
      <c r="D938" t="s">
        <v>83</v>
      </c>
      <c r="E938" t="s">
        <v>50</v>
      </c>
      <c r="F938" t="s">
        <v>17</v>
      </c>
      <c r="G938" t="s">
        <v>57</v>
      </c>
      <c r="H938" s="13" t="s">
        <v>55</v>
      </c>
      <c r="I938" t="s">
        <v>56</v>
      </c>
      <c r="J938">
        <v>1</v>
      </c>
      <c r="K938" s="8">
        <v>25</v>
      </c>
    </row>
    <row r="939" spans="1:14" x14ac:dyDescent="0.35">
      <c r="A939">
        <v>4</v>
      </c>
      <c r="B939" s="11" t="s">
        <v>25</v>
      </c>
      <c r="C939" t="s">
        <v>28</v>
      </c>
      <c r="D939" t="s">
        <v>83</v>
      </c>
      <c r="E939" t="s">
        <v>50</v>
      </c>
      <c r="F939" t="s">
        <v>17</v>
      </c>
      <c r="G939" t="s">
        <v>57</v>
      </c>
      <c r="H939" s="13" t="s">
        <v>55</v>
      </c>
      <c r="I939" t="s">
        <v>56</v>
      </c>
      <c r="J939">
        <v>1</v>
      </c>
      <c r="K939" s="8">
        <v>25</v>
      </c>
    </row>
    <row r="940" spans="1:14" x14ac:dyDescent="0.35">
      <c r="A940">
        <v>4</v>
      </c>
      <c r="B940" s="11" t="s">
        <v>25</v>
      </c>
      <c r="C940" t="s">
        <v>28</v>
      </c>
      <c r="D940" t="s">
        <v>83</v>
      </c>
      <c r="E940" t="s">
        <v>50</v>
      </c>
      <c r="F940" t="s">
        <v>17</v>
      </c>
      <c r="G940" t="s">
        <v>57</v>
      </c>
      <c r="H940" s="13" t="s">
        <v>55</v>
      </c>
      <c r="I940" t="s">
        <v>56</v>
      </c>
      <c r="J940">
        <v>1</v>
      </c>
      <c r="K940" s="8">
        <v>22</v>
      </c>
    </row>
    <row r="941" spans="1:14" x14ac:dyDescent="0.35">
      <c r="A941">
        <v>4</v>
      </c>
      <c r="B941" s="11" t="s">
        <v>25</v>
      </c>
      <c r="C941" t="s">
        <v>28</v>
      </c>
      <c r="D941" t="s">
        <v>83</v>
      </c>
      <c r="E941" t="s">
        <v>50</v>
      </c>
      <c r="F941" t="s">
        <v>17</v>
      </c>
      <c r="G941" t="s">
        <v>57</v>
      </c>
      <c r="H941" s="13" t="s">
        <v>55</v>
      </c>
      <c r="I941" t="s">
        <v>56</v>
      </c>
      <c r="J941">
        <v>1</v>
      </c>
      <c r="K941" s="8">
        <v>20</v>
      </c>
    </row>
    <row r="942" spans="1:14" x14ac:dyDescent="0.35">
      <c r="A942">
        <v>4</v>
      </c>
      <c r="B942" s="11" t="s">
        <v>25</v>
      </c>
      <c r="C942" t="s">
        <v>28</v>
      </c>
      <c r="D942" t="s">
        <v>83</v>
      </c>
      <c r="E942" t="s">
        <v>50</v>
      </c>
      <c r="F942" t="s">
        <v>17</v>
      </c>
      <c r="G942" t="s">
        <v>57</v>
      </c>
      <c r="H942" s="13" t="s">
        <v>55</v>
      </c>
      <c r="I942" t="s">
        <v>56</v>
      </c>
      <c r="J942">
        <v>1</v>
      </c>
      <c r="K942" s="8">
        <v>25</v>
      </c>
    </row>
    <row r="943" spans="1:14" x14ac:dyDescent="0.35">
      <c r="A943">
        <v>4</v>
      </c>
      <c r="B943" s="11" t="s">
        <v>25</v>
      </c>
      <c r="C943" t="s">
        <v>28</v>
      </c>
      <c r="D943" t="s">
        <v>83</v>
      </c>
      <c r="E943" t="s">
        <v>50</v>
      </c>
      <c r="F943" t="s">
        <v>17</v>
      </c>
      <c r="G943" t="s">
        <v>57</v>
      </c>
      <c r="H943" s="13" t="s">
        <v>55</v>
      </c>
      <c r="I943" t="s">
        <v>56</v>
      </c>
      <c r="J943">
        <v>1</v>
      </c>
      <c r="K943" s="8">
        <v>23</v>
      </c>
    </row>
    <row r="944" spans="1:14" x14ac:dyDescent="0.35">
      <c r="A944">
        <v>2</v>
      </c>
      <c r="B944" s="11" t="s">
        <v>25</v>
      </c>
      <c r="C944" t="s">
        <v>28</v>
      </c>
      <c r="D944" t="s">
        <v>83</v>
      </c>
      <c r="E944" t="s">
        <v>50</v>
      </c>
      <c r="F944" t="s">
        <v>35</v>
      </c>
      <c r="G944" t="s">
        <v>169</v>
      </c>
      <c r="H944" s="13" t="s">
        <v>170</v>
      </c>
      <c r="I944" t="s">
        <v>171</v>
      </c>
      <c r="N944">
        <v>396</v>
      </c>
    </row>
    <row r="945" spans="1:14" x14ac:dyDescent="0.35">
      <c r="A945">
        <v>2</v>
      </c>
      <c r="B945" s="11" t="s">
        <v>25</v>
      </c>
      <c r="C945" t="s">
        <v>28</v>
      </c>
      <c r="D945" t="s">
        <v>83</v>
      </c>
      <c r="E945" t="s">
        <v>50</v>
      </c>
      <c r="F945" t="s">
        <v>73</v>
      </c>
      <c r="G945" t="s">
        <v>124</v>
      </c>
      <c r="H945" s="13" t="s">
        <v>183</v>
      </c>
      <c r="I945" t="s">
        <v>49</v>
      </c>
      <c r="J945">
        <v>1</v>
      </c>
      <c r="K945">
        <v>120</v>
      </c>
      <c r="L945">
        <v>98</v>
      </c>
      <c r="M945">
        <v>32</v>
      </c>
      <c r="N945">
        <v>28</v>
      </c>
    </row>
    <row r="946" spans="1:14" x14ac:dyDescent="0.35">
      <c r="A946">
        <v>2</v>
      </c>
      <c r="B946" s="11" t="s">
        <v>25</v>
      </c>
      <c r="C946" t="s">
        <v>28</v>
      </c>
      <c r="D946" t="s">
        <v>83</v>
      </c>
      <c r="E946" t="s">
        <v>50</v>
      </c>
      <c r="F946" t="s">
        <v>125</v>
      </c>
      <c r="G946" t="s">
        <v>177</v>
      </c>
      <c r="H946" s="13" t="s">
        <v>176</v>
      </c>
      <c r="I946" t="s">
        <v>178</v>
      </c>
      <c r="J946">
        <v>1</v>
      </c>
      <c r="K946">
        <v>124</v>
      </c>
      <c r="L946">
        <v>97</v>
      </c>
      <c r="M946">
        <v>32</v>
      </c>
      <c r="N946">
        <v>19</v>
      </c>
    </row>
    <row r="947" spans="1:14" x14ac:dyDescent="0.35">
      <c r="A947">
        <v>2</v>
      </c>
      <c r="B947" s="11" t="s">
        <v>25</v>
      </c>
      <c r="C947" t="s">
        <v>28</v>
      </c>
      <c r="D947" t="s">
        <v>83</v>
      </c>
      <c r="E947" t="s">
        <v>50</v>
      </c>
      <c r="F947" t="s">
        <v>23</v>
      </c>
      <c r="G947" t="s">
        <v>184</v>
      </c>
      <c r="H947" s="13" t="s">
        <v>45</v>
      </c>
      <c r="I947" t="s">
        <v>59</v>
      </c>
      <c r="J947">
        <v>1</v>
      </c>
      <c r="K947">
        <v>187</v>
      </c>
      <c r="L947">
        <v>146</v>
      </c>
      <c r="M947">
        <v>32</v>
      </c>
      <c r="N947">
        <v>57</v>
      </c>
    </row>
    <row r="948" spans="1:14" x14ac:dyDescent="0.35">
      <c r="A948">
        <v>2</v>
      </c>
      <c r="B948" s="11" t="s">
        <v>25</v>
      </c>
      <c r="C948" t="s">
        <v>28</v>
      </c>
      <c r="D948" t="s">
        <v>83</v>
      </c>
      <c r="E948" t="s">
        <v>50</v>
      </c>
      <c r="F948" t="s">
        <v>17</v>
      </c>
      <c r="G948" t="s">
        <v>57</v>
      </c>
      <c r="H948" s="13" t="s">
        <v>55</v>
      </c>
      <c r="I948" t="s">
        <v>56</v>
      </c>
      <c r="J948">
        <v>1</v>
      </c>
      <c r="K948">
        <v>158</v>
      </c>
      <c r="L948">
        <v>121</v>
      </c>
      <c r="M948">
        <v>21</v>
      </c>
      <c r="N948">
        <v>29</v>
      </c>
    </row>
    <row r="949" spans="1:14" x14ac:dyDescent="0.35">
      <c r="A949">
        <v>2</v>
      </c>
      <c r="B949" s="11" t="s">
        <v>25</v>
      </c>
      <c r="C949" t="s">
        <v>28</v>
      </c>
      <c r="D949" t="s">
        <v>83</v>
      </c>
      <c r="E949" t="s">
        <v>50</v>
      </c>
      <c r="F949" t="s">
        <v>17</v>
      </c>
      <c r="G949" t="s">
        <v>57</v>
      </c>
      <c r="H949" s="13" t="s">
        <v>55</v>
      </c>
      <c r="I949" t="s">
        <v>56</v>
      </c>
      <c r="J949">
        <v>1</v>
      </c>
      <c r="K949">
        <v>52</v>
      </c>
      <c r="L949">
        <v>48</v>
      </c>
      <c r="M949">
        <v>9</v>
      </c>
      <c r="N949">
        <v>0.5</v>
      </c>
    </row>
    <row r="950" spans="1:14" x14ac:dyDescent="0.35">
      <c r="A950">
        <v>1</v>
      </c>
      <c r="B950" s="11" t="s">
        <v>25</v>
      </c>
      <c r="C950" t="s">
        <v>28</v>
      </c>
      <c r="D950" t="s">
        <v>83</v>
      </c>
      <c r="E950" t="s">
        <v>50</v>
      </c>
      <c r="F950" t="s">
        <v>17</v>
      </c>
      <c r="G950" t="s">
        <v>57</v>
      </c>
      <c r="H950" s="13" t="s">
        <v>55</v>
      </c>
      <c r="I950" t="s">
        <v>56</v>
      </c>
      <c r="J950">
        <v>1</v>
      </c>
      <c r="K950">
        <v>56</v>
      </c>
      <c r="L950">
        <v>49</v>
      </c>
      <c r="M950">
        <v>9</v>
      </c>
      <c r="N950">
        <v>0.5</v>
      </c>
    </row>
    <row r="951" spans="1:14" x14ac:dyDescent="0.35">
      <c r="A951">
        <v>1</v>
      </c>
      <c r="B951" s="11" t="s">
        <v>25</v>
      </c>
      <c r="C951" t="s">
        <v>28</v>
      </c>
      <c r="D951" t="s">
        <v>83</v>
      </c>
      <c r="E951" t="s">
        <v>50</v>
      </c>
      <c r="F951" t="s">
        <v>77</v>
      </c>
      <c r="G951" t="s">
        <v>174</v>
      </c>
      <c r="H951" s="13" t="s">
        <v>175</v>
      </c>
      <c r="I951" t="s">
        <v>56</v>
      </c>
      <c r="J951">
        <v>1</v>
      </c>
      <c r="K951">
        <v>74</v>
      </c>
      <c r="L951">
        <v>59</v>
      </c>
      <c r="M951">
        <v>11</v>
      </c>
      <c r="N951">
        <v>4</v>
      </c>
    </row>
    <row r="952" spans="1:14" x14ac:dyDescent="0.35">
      <c r="A952">
        <v>1</v>
      </c>
      <c r="B952" s="11" t="s">
        <v>25</v>
      </c>
      <c r="C952" t="s">
        <v>28</v>
      </c>
      <c r="D952" t="s">
        <v>83</v>
      </c>
      <c r="E952" t="s">
        <v>50</v>
      </c>
      <c r="F952" t="s">
        <v>77</v>
      </c>
      <c r="G952" t="s">
        <v>174</v>
      </c>
      <c r="H952" s="13" t="s">
        <v>175</v>
      </c>
      <c r="I952" t="s">
        <v>56</v>
      </c>
      <c r="J952">
        <v>1</v>
      </c>
      <c r="K952">
        <v>60</v>
      </c>
      <c r="L952">
        <v>49</v>
      </c>
      <c r="M952">
        <v>11</v>
      </c>
      <c r="N952">
        <v>2</v>
      </c>
    </row>
    <row r="953" spans="1:14" x14ac:dyDescent="0.35">
      <c r="A953">
        <v>1</v>
      </c>
      <c r="B953" s="11" t="s">
        <v>25</v>
      </c>
      <c r="C953" t="s">
        <v>28</v>
      </c>
      <c r="D953" t="s">
        <v>83</v>
      </c>
      <c r="E953" t="s">
        <v>50</v>
      </c>
      <c r="F953" t="s">
        <v>77</v>
      </c>
      <c r="G953" t="s">
        <v>174</v>
      </c>
      <c r="H953" s="13" t="s">
        <v>175</v>
      </c>
      <c r="I953" t="s">
        <v>56</v>
      </c>
      <c r="J953">
        <v>1</v>
      </c>
      <c r="K953">
        <v>61</v>
      </c>
      <c r="L953">
        <v>49</v>
      </c>
      <c r="M953">
        <v>11</v>
      </c>
      <c r="N953">
        <v>3</v>
      </c>
    </row>
    <row r="954" spans="1:14" x14ac:dyDescent="0.35">
      <c r="A954">
        <v>1</v>
      </c>
      <c r="B954" s="11" t="s">
        <v>25</v>
      </c>
      <c r="C954" t="s">
        <v>28</v>
      </c>
      <c r="D954" t="s">
        <v>83</v>
      </c>
      <c r="E954" t="s">
        <v>50</v>
      </c>
      <c r="F954" t="s">
        <v>77</v>
      </c>
      <c r="G954" t="s">
        <v>174</v>
      </c>
      <c r="H954" s="13" t="s">
        <v>175</v>
      </c>
      <c r="I954" t="s">
        <v>56</v>
      </c>
      <c r="J954">
        <v>1</v>
      </c>
      <c r="K954">
        <v>42</v>
      </c>
      <c r="L954">
        <v>39</v>
      </c>
      <c r="M954">
        <v>10</v>
      </c>
      <c r="N954">
        <v>1</v>
      </c>
    </row>
    <row r="955" spans="1:14" x14ac:dyDescent="0.35">
      <c r="A955">
        <v>1</v>
      </c>
      <c r="B955" s="11" t="s">
        <v>25</v>
      </c>
      <c r="C955" t="s">
        <v>28</v>
      </c>
      <c r="D955" t="s">
        <v>83</v>
      </c>
      <c r="E955" t="s">
        <v>50</v>
      </c>
      <c r="F955" t="s">
        <v>77</v>
      </c>
      <c r="G955" t="s">
        <v>174</v>
      </c>
      <c r="H955" s="13" t="s">
        <v>175</v>
      </c>
      <c r="I955" t="s">
        <v>56</v>
      </c>
      <c r="J955">
        <v>1</v>
      </c>
      <c r="K955">
        <v>197</v>
      </c>
      <c r="L955">
        <v>156</v>
      </c>
      <c r="M955">
        <v>46</v>
      </c>
      <c r="N955">
        <v>122</v>
      </c>
    </row>
    <row r="956" spans="1:14" x14ac:dyDescent="0.35">
      <c r="A956">
        <v>1</v>
      </c>
      <c r="B956" s="11" t="s">
        <v>25</v>
      </c>
      <c r="C956" t="s">
        <v>28</v>
      </c>
      <c r="D956" t="s">
        <v>83</v>
      </c>
      <c r="E956" t="s">
        <v>50</v>
      </c>
      <c r="F956" t="s">
        <v>17</v>
      </c>
      <c r="G956" t="s">
        <v>57</v>
      </c>
      <c r="H956" s="13" t="s">
        <v>55</v>
      </c>
      <c r="I956" t="s">
        <v>56</v>
      </c>
      <c r="J956">
        <v>1</v>
      </c>
      <c r="K956">
        <v>153</v>
      </c>
      <c r="L956">
        <v>120</v>
      </c>
      <c r="M956">
        <v>11</v>
      </c>
      <c r="N956">
        <v>43</v>
      </c>
    </row>
    <row r="957" spans="1:14" x14ac:dyDescent="0.35">
      <c r="A957">
        <v>1</v>
      </c>
      <c r="B957" s="11" t="s">
        <v>25</v>
      </c>
      <c r="C957" t="s">
        <v>28</v>
      </c>
      <c r="D957" t="s">
        <v>83</v>
      </c>
      <c r="E957" t="s">
        <v>50</v>
      </c>
      <c r="F957" t="s">
        <v>17</v>
      </c>
      <c r="G957" t="s">
        <v>57</v>
      </c>
      <c r="H957" s="13" t="s">
        <v>55</v>
      </c>
      <c r="I957" t="s">
        <v>56</v>
      </c>
      <c r="J957">
        <v>1</v>
      </c>
      <c r="K957">
        <v>182</v>
      </c>
      <c r="L957">
        <v>142</v>
      </c>
      <c r="M957">
        <v>26</v>
      </c>
      <c r="N957">
        <v>67</v>
      </c>
    </row>
    <row r="958" spans="1:14" x14ac:dyDescent="0.35">
      <c r="A958">
        <v>3</v>
      </c>
      <c r="B958" s="11" t="s">
        <v>25</v>
      </c>
      <c r="C958" t="s">
        <v>27</v>
      </c>
      <c r="D958" t="s">
        <v>83</v>
      </c>
      <c r="E958" t="s">
        <v>50</v>
      </c>
      <c r="F958" t="s">
        <v>35</v>
      </c>
      <c r="G958" t="s">
        <v>169</v>
      </c>
      <c r="H958" s="13" t="s">
        <v>170</v>
      </c>
      <c r="I958" t="s">
        <v>171</v>
      </c>
      <c r="N958">
        <v>191</v>
      </c>
    </row>
    <row r="959" spans="1:14" x14ac:dyDescent="0.35">
      <c r="A959">
        <v>3</v>
      </c>
      <c r="B959" s="11" t="s">
        <v>25</v>
      </c>
      <c r="C959" t="s">
        <v>27</v>
      </c>
      <c r="D959" t="s">
        <v>83</v>
      </c>
      <c r="E959" t="s">
        <v>50</v>
      </c>
      <c r="F959" t="s">
        <v>77</v>
      </c>
      <c r="G959" t="s">
        <v>174</v>
      </c>
      <c r="H959" s="13" t="s">
        <v>175</v>
      </c>
      <c r="I959" t="s">
        <v>56</v>
      </c>
      <c r="J959">
        <v>1</v>
      </c>
      <c r="K959">
        <v>59</v>
      </c>
      <c r="L959">
        <v>49</v>
      </c>
      <c r="M959">
        <v>10</v>
      </c>
      <c r="N959">
        <v>2</v>
      </c>
    </row>
    <row r="960" spans="1:14" x14ac:dyDescent="0.35">
      <c r="A960">
        <v>3</v>
      </c>
      <c r="B960" s="11" t="s">
        <v>25</v>
      </c>
      <c r="C960" t="s">
        <v>27</v>
      </c>
      <c r="D960" t="s">
        <v>83</v>
      </c>
      <c r="E960" t="s">
        <v>50</v>
      </c>
      <c r="F960" t="s">
        <v>77</v>
      </c>
      <c r="G960" t="s">
        <v>174</v>
      </c>
      <c r="H960" s="13" t="s">
        <v>175</v>
      </c>
      <c r="I960" t="s">
        <v>56</v>
      </c>
      <c r="J960">
        <v>1</v>
      </c>
      <c r="K960">
        <v>43</v>
      </c>
      <c r="L960">
        <v>35</v>
      </c>
      <c r="M960">
        <v>8</v>
      </c>
      <c r="N960">
        <v>1</v>
      </c>
    </row>
    <row r="961" spans="1:14" x14ac:dyDescent="0.35">
      <c r="A961">
        <v>3</v>
      </c>
      <c r="B961" s="11" t="s">
        <v>25</v>
      </c>
      <c r="C961" t="s">
        <v>27</v>
      </c>
      <c r="D961" t="s">
        <v>83</v>
      </c>
      <c r="E961" t="s">
        <v>50</v>
      </c>
      <c r="F961" t="s">
        <v>17</v>
      </c>
      <c r="G961" t="s">
        <v>57</v>
      </c>
      <c r="H961" s="13" t="s">
        <v>55</v>
      </c>
      <c r="I961" t="s">
        <v>56</v>
      </c>
      <c r="J961">
        <v>1</v>
      </c>
      <c r="K961">
        <v>46</v>
      </c>
      <c r="L961">
        <v>37</v>
      </c>
      <c r="M961">
        <v>8</v>
      </c>
      <c r="N961">
        <v>1</v>
      </c>
    </row>
    <row r="962" spans="1:14" x14ac:dyDescent="0.35">
      <c r="A962">
        <v>3</v>
      </c>
      <c r="B962" s="11" t="s">
        <v>25</v>
      </c>
      <c r="C962" t="s">
        <v>27</v>
      </c>
      <c r="D962" t="s">
        <v>83</v>
      </c>
      <c r="E962" t="s">
        <v>50</v>
      </c>
      <c r="F962" t="s">
        <v>17</v>
      </c>
      <c r="G962" t="s">
        <v>57</v>
      </c>
      <c r="H962" s="13" t="s">
        <v>55</v>
      </c>
      <c r="I962" t="s">
        <v>56</v>
      </c>
      <c r="J962">
        <v>1</v>
      </c>
      <c r="K962">
        <v>24</v>
      </c>
    </row>
    <row r="963" spans="1:14" x14ac:dyDescent="0.35">
      <c r="A963">
        <v>3</v>
      </c>
      <c r="B963" s="11" t="s">
        <v>25</v>
      </c>
      <c r="C963" t="s">
        <v>27</v>
      </c>
      <c r="D963" t="s">
        <v>83</v>
      </c>
      <c r="E963" t="s">
        <v>50</v>
      </c>
      <c r="F963" t="s">
        <v>17</v>
      </c>
      <c r="G963" t="s">
        <v>57</v>
      </c>
      <c r="H963" s="13" t="s">
        <v>55</v>
      </c>
      <c r="I963" t="s">
        <v>56</v>
      </c>
      <c r="J963">
        <v>1</v>
      </c>
      <c r="K963" s="8">
        <v>30</v>
      </c>
    </row>
    <row r="964" spans="1:14" x14ac:dyDescent="0.35">
      <c r="A964">
        <v>3</v>
      </c>
      <c r="B964" s="11" t="s">
        <v>25</v>
      </c>
      <c r="C964" t="s">
        <v>27</v>
      </c>
      <c r="D964" t="s">
        <v>83</v>
      </c>
      <c r="E964" t="s">
        <v>50</v>
      </c>
      <c r="F964" t="s">
        <v>17</v>
      </c>
      <c r="G964" t="s">
        <v>57</v>
      </c>
      <c r="H964" s="13" t="s">
        <v>55</v>
      </c>
      <c r="I964" t="s">
        <v>56</v>
      </c>
      <c r="J964">
        <v>1</v>
      </c>
      <c r="K964" s="8">
        <v>20</v>
      </c>
    </row>
    <row r="965" spans="1:14" x14ac:dyDescent="0.35">
      <c r="A965">
        <v>3</v>
      </c>
      <c r="B965" s="11" t="s">
        <v>25</v>
      </c>
      <c r="C965" t="s">
        <v>27</v>
      </c>
      <c r="D965" t="s">
        <v>83</v>
      </c>
      <c r="E965" t="s">
        <v>50</v>
      </c>
      <c r="F965" t="s">
        <v>17</v>
      </c>
      <c r="G965" t="s">
        <v>57</v>
      </c>
      <c r="H965" s="13" t="s">
        <v>55</v>
      </c>
      <c r="I965" t="s">
        <v>56</v>
      </c>
      <c r="J965">
        <v>1</v>
      </c>
      <c r="K965" s="8">
        <v>20</v>
      </c>
    </row>
    <row r="966" spans="1:14" x14ac:dyDescent="0.35">
      <c r="A966">
        <v>3</v>
      </c>
      <c r="B966" s="11" t="s">
        <v>25</v>
      </c>
      <c r="C966" t="s">
        <v>27</v>
      </c>
      <c r="D966" t="s">
        <v>83</v>
      </c>
      <c r="E966" t="s">
        <v>50</v>
      </c>
      <c r="F966" t="s">
        <v>17</v>
      </c>
      <c r="G966" t="s">
        <v>57</v>
      </c>
      <c r="H966" s="13" t="s">
        <v>55</v>
      </c>
      <c r="I966" t="s">
        <v>56</v>
      </c>
      <c r="J966">
        <v>1</v>
      </c>
      <c r="K966" s="8">
        <v>30</v>
      </c>
      <c r="L966" s="8"/>
      <c r="M966" s="8"/>
      <c r="N966" s="8">
        <v>42</v>
      </c>
    </row>
    <row r="967" spans="1:14" x14ac:dyDescent="0.35">
      <c r="A967">
        <v>3</v>
      </c>
      <c r="B967" s="11" t="s">
        <v>25</v>
      </c>
      <c r="C967" t="s">
        <v>27</v>
      </c>
      <c r="D967" t="s">
        <v>83</v>
      </c>
      <c r="E967" t="s">
        <v>50</v>
      </c>
      <c r="F967" t="s">
        <v>17</v>
      </c>
      <c r="G967" t="s">
        <v>57</v>
      </c>
      <c r="H967" s="13" t="s">
        <v>55</v>
      </c>
      <c r="I967" t="s">
        <v>56</v>
      </c>
      <c r="J967">
        <v>1</v>
      </c>
      <c r="K967" s="8">
        <v>30</v>
      </c>
    </row>
    <row r="968" spans="1:14" x14ac:dyDescent="0.35">
      <c r="A968">
        <v>3</v>
      </c>
      <c r="B968" s="11" t="s">
        <v>25</v>
      </c>
      <c r="C968" t="s">
        <v>27</v>
      </c>
      <c r="D968" t="s">
        <v>83</v>
      </c>
      <c r="E968" t="s">
        <v>50</v>
      </c>
      <c r="F968" t="s">
        <v>17</v>
      </c>
      <c r="G968" t="s">
        <v>57</v>
      </c>
      <c r="H968" s="13" t="s">
        <v>55</v>
      </c>
      <c r="I968" t="s">
        <v>56</v>
      </c>
      <c r="J968">
        <v>1</v>
      </c>
      <c r="K968" s="8">
        <v>24</v>
      </c>
    </row>
    <row r="969" spans="1:14" x14ac:dyDescent="0.35">
      <c r="A969">
        <v>3</v>
      </c>
      <c r="B969" s="11" t="s">
        <v>25</v>
      </c>
      <c r="C969" t="s">
        <v>27</v>
      </c>
      <c r="D969" t="s">
        <v>83</v>
      </c>
      <c r="E969" t="s">
        <v>50</v>
      </c>
      <c r="F969" t="s">
        <v>73</v>
      </c>
      <c r="G969" t="s">
        <v>124</v>
      </c>
      <c r="H969" s="13" t="s">
        <v>183</v>
      </c>
      <c r="I969" t="s">
        <v>49</v>
      </c>
      <c r="J969">
        <v>1</v>
      </c>
      <c r="K969" s="8">
        <v>17</v>
      </c>
    </row>
    <row r="970" spans="1:14" x14ac:dyDescent="0.35">
      <c r="A970">
        <v>3</v>
      </c>
      <c r="B970" s="11" t="s">
        <v>25</v>
      </c>
      <c r="C970" t="s">
        <v>27</v>
      </c>
      <c r="D970" t="s">
        <v>83</v>
      </c>
      <c r="E970" t="s">
        <v>50</v>
      </c>
      <c r="F970" t="s">
        <v>73</v>
      </c>
      <c r="G970" t="s">
        <v>124</v>
      </c>
      <c r="H970" s="13" t="s">
        <v>183</v>
      </c>
      <c r="I970" t="s">
        <v>49</v>
      </c>
      <c r="J970">
        <v>1</v>
      </c>
      <c r="K970">
        <v>99</v>
      </c>
      <c r="L970">
        <v>96</v>
      </c>
      <c r="M970">
        <v>28</v>
      </c>
      <c r="N970">
        <v>14</v>
      </c>
    </row>
    <row r="971" spans="1:14" x14ac:dyDescent="0.35">
      <c r="A971">
        <v>3</v>
      </c>
      <c r="B971" s="11" t="s">
        <v>25</v>
      </c>
      <c r="C971" t="s">
        <v>27</v>
      </c>
      <c r="D971" t="s">
        <v>83</v>
      </c>
      <c r="E971" t="s">
        <v>50</v>
      </c>
      <c r="F971" t="s">
        <v>17</v>
      </c>
      <c r="G971" t="s">
        <v>57</v>
      </c>
      <c r="H971" s="13" t="s">
        <v>55</v>
      </c>
      <c r="I971" t="s">
        <v>56</v>
      </c>
      <c r="J971">
        <v>1</v>
      </c>
      <c r="K971">
        <v>126</v>
      </c>
      <c r="L971">
        <v>101</v>
      </c>
      <c r="M971">
        <v>18</v>
      </c>
      <c r="N971">
        <v>18</v>
      </c>
    </row>
    <row r="972" spans="1:14" x14ac:dyDescent="0.35">
      <c r="A972">
        <v>1</v>
      </c>
      <c r="B972" s="11" t="s">
        <v>25</v>
      </c>
      <c r="C972" t="s">
        <v>28</v>
      </c>
      <c r="D972" t="s">
        <v>83</v>
      </c>
      <c r="E972" t="s">
        <v>50</v>
      </c>
      <c r="F972" t="s">
        <v>73</v>
      </c>
      <c r="G972" t="s">
        <v>124</v>
      </c>
      <c r="H972" s="13" t="s">
        <v>183</v>
      </c>
      <c r="I972" t="s">
        <v>49</v>
      </c>
      <c r="J972">
        <v>1</v>
      </c>
      <c r="K972">
        <v>202</v>
      </c>
      <c r="L972">
        <v>161</v>
      </c>
      <c r="M972">
        <v>63</v>
      </c>
      <c r="N972">
        <v>140</v>
      </c>
    </row>
    <row r="973" spans="1:14" x14ac:dyDescent="0.35">
      <c r="A973">
        <v>1</v>
      </c>
      <c r="B973" s="11" t="s">
        <v>25</v>
      </c>
      <c r="C973" t="s">
        <v>28</v>
      </c>
      <c r="D973" t="s">
        <v>83</v>
      </c>
      <c r="E973" t="s">
        <v>50</v>
      </c>
      <c r="F973" t="s">
        <v>17</v>
      </c>
      <c r="G973" t="s">
        <v>57</v>
      </c>
      <c r="H973" s="13" t="s">
        <v>55</v>
      </c>
      <c r="I973" t="s">
        <v>56</v>
      </c>
      <c r="J973">
        <v>1</v>
      </c>
      <c r="K973">
        <v>202</v>
      </c>
      <c r="L973">
        <v>159</v>
      </c>
      <c r="M973">
        <v>24</v>
      </c>
      <c r="N973">
        <v>53</v>
      </c>
    </row>
    <row r="974" spans="1:14" x14ac:dyDescent="0.35">
      <c r="A974">
        <v>1</v>
      </c>
      <c r="B974" s="11" t="s">
        <v>25</v>
      </c>
      <c r="C974" t="s">
        <v>28</v>
      </c>
      <c r="D974" t="s">
        <v>83</v>
      </c>
      <c r="E974" t="s">
        <v>50</v>
      </c>
      <c r="F974" t="s">
        <v>35</v>
      </c>
      <c r="G974" t="s">
        <v>169</v>
      </c>
      <c r="H974" s="13" t="s">
        <v>170</v>
      </c>
      <c r="I974" t="s">
        <v>171</v>
      </c>
      <c r="N974">
        <v>604</v>
      </c>
    </row>
    <row r="975" spans="1:14" x14ac:dyDescent="0.35">
      <c r="A975">
        <v>1</v>
      </c>
      <c r="B975" s="11" t="s">
        <v>25</v>
      </c>
      <c r="C975" t="s">
        <v>28</v>
      </c>
      <c r="D975" t="s">
        <v>83</v>
      </c>
      <c r="E975" t="s">
        <v>50</v>
      </c>
      <c r="F975" t="s">
        <v>23</v>
      </c>
      <c r="G975" t="s">
        <v>44</v>
      </c>
      <c r="H975" s="15" t="s">
        <v>45</v>
      </c>
      <c r="I975" t="s">
        <v>59</v>
      </c>
      <c r="J975">
        <v>1</v>
      </c>
      <c r="K975">
        <v>198</v>
      </c>
      <c r="L975">
        <v>171</v>
      </c>
      <c r="M975">
        <v>55</v>
      </c>
      <c r="N975">
        <v>97</v>
      </c>
    </row>
    <row r="976" spans="1:14" x14ac:dyDescent="0.35">
      <c r="A976">
        <v>1</v>
      </c>
      <c r="B976" s="11" t="s">
        <v>25</v>
      </c>
      <c r="C976" t="s">
        <v>28</v>
      </c>
      <c r="D976" t="s">
        <v>83</v>
      </c>
      <c r="E976" t="s">
        <v>50</v>
      </c>
      <c r="F976" t="s">
        <v>23</v>
      </c>
      <c r="G976" t="s">
        <v>44</v>
      </c>
      <c r="H976" s="15" t="s">
        <v>45</v>
      </c>
      <c r="I976" t="s">
        <v>59</v>
      </c>
      <c r="J976">
        <v>1</v>
      </c>
      <c r="K976">
        <v>265</v>
      </c>
      <c r="L976">
        <v>223</v>
      </c>
      <c r="M976">
        <v>50</v>
      </c>
      <c r="N976">
        <v>175</v>
      </c>
    </row>
    <row r="977" spans="1:14" x14ac:dyDescent="0.35">
      <c r="A977">
        <v>1</v>
      </c>
      <c r="B977" s="11" t="s">
        <v>25</v>
      </c>
      <c r="C977" t="s">
        <v>28</v>
      </c>
      <c r="D977" t="s">
        <v>83</v>
      </c>
      <c r="E977" t="s">
        <v>50</v>
      </c>
      <c r="F977" t="s">
        <v>21</v>
      </c>
      <c r="G977" t="s">
        <v>41</v>
      </c>
      <c r="H977" s="13" t="s">
        <v>43</v>
      </c>
      <c r="I977" t="s">
        <v>42</v>
      </c>
      <c r="J977">
        <v>1</v>
      </c>
      <c r="K977">
        <v>135</v>
      </c>
      <c r="L977">
        <v>114</v>
      </c>
      <c r="M977">
        <v>35</v>
      </c>
      <c r="N977">
        <v>35</v>
      </c>
    </row>
    <row r="978" spans="1:14" x14ac:dyDescent="0.35">
      <c r="A978">
        <v>1</v>
      </c>
      <c r="B978" s="11" t="s">
        <v>25</v>
      </c>
      <c r="C978" t="s">
        <v>28</v>
      </c>
      <c r="D978" t="s">
        <v>83</v>
      </c>
      <c r="E978" t="s">
        <v>50</v>
      </c>
      <c r="F978" t="s">
        <v>17</v>
      </c>
      <c r="G978" t="s">
        <v>57</v>
      </c>
      <c r="H978" s="13" t="s">
        <v>55</v>
      </c>
      <c r="I978" t="s">
        <v>56</v>
      </c>
      <c r="J978">
        <v>1</v>
      </c>
      <c r="K978">
        <v>130</v>
      </c>
      <c r="L978">
        <v>111</v>
      </c>
      <c r="M978">
        <v>15</v>
      </c>
      <c r="N978">
        <v>19</v>
      </c>
    </row>
    <row r="979" spans="1:14" x14ac:dyDescent="0.35">
      <c r="A979">
        <v>1</v>
      </c>
      <c r="B979" s="11" t="s">
        <v>25</v>
      </c>
      <c r="C979" t="s">
        <v>28</v>
      </c>
      <c r="D979" t="s">
        <v>83</v>
      </c>
      <c r="E979" t="s">
        <v>50</v>
      </c>
      <c r="F979" t="s">
        <v>77</v>
      </c>
      <c r="G979" t="s">
        <v>174</v>
      </c>
      <c r="H979" s="13" t="s">
        <v>175</v>
      </c>
      <c r="I979" t="s">
        <v>56</v>
      </c>
      <c r="J979">
        <v>1</v>
      </c>
      <c r="K979">
        <v>99</v>
      </c>
      <c r="L979">
        <v>81</v>
      </c>
      <c r="M979">
        <v>12</v>
      </c>
      <c r="N979">
        <v>12</v>
      </c>
    </row>
    <row r="980" spans="1:14" x14ac:dyDescent="0.35">
      <c r="A980">
        <v>1</v>
      </c>
      <c r="B980" s="11" t="s">
        <v>25</v>
      </c>
      <c r="C980" t="s">
        <v>28</v>
      </c>
      <c r="D980" t="s">
        <v>83</v>
      </c>
      <c r="E980" t="s">
        <v>50</v>
      </c>
      <c r="F980" t="s">
        <v>77</v>
      </c>
      <c r="G980" t="s">
        <v>174</v>
      </c>
      <c r="H980" s="13" t="s">
        <v>175</v>
      </c>
      <c r="I980" t="s">
        <v>56</v>
      </c>
      <c r="J980">
        <v>1</v>
      </c>
      <c r="K980">
        <v>70</v>
      </c>
      <c r="L980">
        <v>55</v>
      </c>
      <c r="M980">
        <v>10</v>
      </c>
      <c r="N980">
        <v>4</v>
      </c>
    </row>
    <row r="981" spans="1:14" x14ac:dyDescent="0.35">
      <c r="A981">
        <v>1</v>
      </c>
      <c r="B981" s="11" t="s">
        <v>25</v>
      </c>
      <c r="C981" t="s">
        <v>28</v>
      </c>
      <c r="D981" t="s">
        <v>83</v>
      </c>
      <c r="E981" t="s">
        <v>50</v>
      </c>
      <c r="F981" t="s">
        <v>23</v>
      </c>
      <c r="G981" t="s">
        <v>44</v>
      </c>
      <c r="H981" s="13" t="s">
        <v>45</v>
      </c>
      <c r="I981" t="s">
        <v>59</v>
      </c>
      <c r="J981">
        <v>1</v>
      </c>
      <c r="K981">
        <v>54</v>
      </c>
      <c r="L981">
        <v>43</v>
      </c>
      <c r="M981">
        <v>5</v>
      </c>
      <c r="N981">
        <v>1</v>
      </c>
    </row>
    <row r="982" spans="1:14" x14ac:dyDescent="0.35">
      <c r="A982">
        <v>1</v>
      </c>
      <c r="B982" s="11" t="s">
        <v>25</v>
      </c>
      <c r="C982" t="s">
        <v>28</v>
      </c>
      <c r="D982" t="s">
        <v>83</v>
      </c>
      <c r="E982" t="s">
        <v>50</v>
      </c>
      <c r="F982" t="s">
        <v>23</v>
      </c>
      <c r="G982" t="s">
        <v>44</v>
      </c>
      <c r="H982" s="13" t="s">
        <v>45</v>
      </c>
      <c r="I982" s="8" t="s">
        <v>59</v>
      </c>
      <c r="J982">
        <v>1</v>
      </c>
      <c r="K982">
        <v>63</v>
      </c>
      <c r="L982">
        <v>52</v>
      </c>
      <c r="M982">
        <v>15</v>
      </c>
      <c r="N982">
        <v>2</v>
      </c>
    </row>
    <row r="983" spans="1:14" x14ac:dyDescent="0.35">
      <c r="A983">
        <v>1</v>
      </c>
      <c r="B983" s="11" t="s">
        <v>25</v>
      </c>
      <c r="C983" t="s">
        <v>28</v>
      </c>
      <c r="D983" t="s">
        <v>83</v>
      </c>
      <c r="E983" t="s">
        <v>50</v>
      </c>
      <c r="F983" t="s">
        <v>182</v>
      </c>
      <c r="G983" t="s">
        <v>20</v>
      </c>
      <c r="H983" s="13" t="s">
        <v>80</v>
      </c>
      <c r="I983" t="s">
        <v>40</v>
      </c>
      <c r="J983">
        <v>1</v>
      </c>
      <c r="K983">
        <v>420</v>
      </c>
      <c r="M983">
        <v>10</v>
      </c>
      <c r="N983">
        <v>28</v>
      </c>
    </row>
    <row r="984" spans="1:14" x14ac:dyDescent="0.35">
      <c r="A984">
        <v>4</v>
      </c>
      <c r="B984" s="11" t="s">
        <v>25</v>
      </c>
      <c r="C984" t="s">
        <v>28</v>
      </c>
      <c r="D984" t="s">
        <v>83</v>
      </c>
      <c r="E984" t="s">
        <v>50</v>
      </c>
      <c r="F984" t="s">
        <v>35</v>
      </c>
      <c r="G984" t="s">
        <v>169</v>
      </c>
      <c r="H984" s="13" t="s">
        <v>170</v>
      </c>
      <c r="I984" t="s">
        <v>171</v>
      </c>
    </row>
    <row r="985" spans="1:14" x14ac:dyDescent="0.35">
      <c r="A985">
        <v>4</v>
      </c>
      <c r="B985" s="11" t="s">
        <v>25</v>
      </c>
      <c r="C985" t="s">
        <v>28</v>
      </c>
      <c r="D985" t="s">
        <v>83</v>
      </c>
      <c r="E985" t="s">
        <v>50</v>
      </c>
      <c r="F985" t="s">
        <v>17</v>
      </c>
      <c r="G985" t="s">
        <v>57</v>
      </c>
      <c r="H985" s="13" t="s">
        <v>55</v>
      </c>
      <c r="I985" t="s">
        <v>56</v>
      </c>
      <c r="J985">
        <v>1</v>
      </c>
      <c r="K985">
        <v>160</v>
      </c>
      <c r="L985">
        <v>134</v>
      </c>
      <c r="M985">
        <v>21</v>
      </c>
      <c r="N985">
        <v>29</v>
      </c>
    </row>
    <row r="986" spans="1:14" x14ac:dyDescent="0.35">
      <c r="A986">
        <v>4</v>
      </c>
      <c r="B986" s="11" t="s">
        <v>25</v>
      </c>
      <c r="C986" t="s">
        <v>28</v>
      </c>
      <c r="D986" t="s">
        <v>83</v>
      </c>
      <c r="E986" t="s">
        <v>50</v>
      </c>
      <c r="F986" t="s">
        <v>17</v>
      </c>
      <c r="G986" t="s">
        <v>57</v>
      </c>
      <c r="H986" s="13" t="s">
        <v>55</v>
      </c>
      <c r="I986" t="s">
        <v>56</v>
      </c>
      <c r="J986">
        <v>1</v>
      </c>
      <c r="K986">
        <v>133</v>
      </c>
      <c r="L986">
        <v>110</v>
      </c>
      <c r="M986">
        <v>15</v>
      </c>
      <c r="N986">
        <v>23</v>
      </c>
    </row>
    <row r="987" spans="1:14" x14ac:dyDescent="0.35">
      <c r="A987">
        <v>4</v>
      </c>
      <c r="B987" s="11" t="s">
        <v>25</v>
      </c>
      <c r="C987" t="s">
        <v>28</v>
      </c>
      <c r="D987" t="s">
        <v>83</v>
      </c>
      <c r="E987" t="s">
        <v>50</v>
      </c>
      <c r="F987" t="s">
        <v>17</v>
      </c>
      <c r="G987" t="s">
        <v>57</v>
      </c>
      <c r="H987" s="13" t="s">
        <v>55</v>
      </c>
      <c r="I987" t="s">
        <v>56</v>
      </c>
      <c r="J987">
        <v>1</v>
      </c>
      <c r="K987">
        <v>133</v>
      </c>
      <c r="L987">
        <v>110</v>
      </c>
      <c r="M987">
        <v>16</v>
      </c>
      <c r="N987">
        <v>20</v>
      </c>
    </row>
    <row r="988" spans="1:14" x14ac:dyDescent="0.35">
      <c r="A988">
        <v>4</v>
      </c>
      <c r="B988" s="11" t="s">
        <v>25</v>
      </c>
      <c r="C988" t="s">
        <v>28</v>
      </c>
      <c r="D988" t="s">
        <v>83</v>
      </c>
      <c r="E988" t="s">
        <v>50</v>
      </c>
      <c r="F988" t="s">
        <v>17</v>
      </c>
      <c r="G988" t="s">
        <v>57</v>
      </c>
      <c r="H988" s="13" t="s">
        <v>55</v>
      </c>
      <c r="I988" t="s">
        <v>56</v>
      </c>
      <c r="J988">
        <v>1</v>
      </c>
      <c r="K988">
        <v>100</v>
      </c>
      <c r="L988">
        <v>81</v>
      </c>
      <c r="M988">
        <v>10</v>
      </c>
      <c r="N988">
        <v>7</v>
      </c>
    </row>
    <row r="989" spans="1:14" x14ac:dyDescent="0.35">
      <c r="A989">
        <v>4</v>
      </c>
      <c r="B989" s="11" t="s">
        <v>25</v>
      </c>
      <c r="C989" t="s">
        <v>28</v>
      </c>
      <c r="D989" t="s">
        <v>83</v>
      </c>
      <c r="E989" t="s">
        <v>50</v>
      </c>
      <c r="F989" t="s">
        <v>17</v>
      </c>
      <c r="G989" t="s">
        <v>57</v>
      </c>
      <c r="H989" s="13" t="s">
        <v>55</v>
      </c>
      <c r="I989" t="s">
        <v>56</v>
      </c>
      <c r="J989">
        <v>1</v>
      </c>
      <c r="K989">
        <v>95</v>
      </c>
      <c r="L989">
        <v>60</v>
      </c>
      <c r="M989">
        <v>11</v>
      </c>
      <c r="N989">
        <v>4</v>
      </c>
    </row>
    <row r="990" spans="1:14" x14ac:dyDescent="0.35">
      <c r="A990">
        <v>4</v>
      </c>
      <c r="B990" s="11" t="s">
        <v>25</v>
      </c>
      <c r="C990" t="s">
        <v>28</v>
      </c>
      <c r="D990" t="s">
        <v>83</v>
      </c>
      <c r="E990" t="s">
        <v>50</v>
      </c>
      <c r="F990" t="s">
        <v>17</v>
      </c>
      <c r="G990" t="s">
        <v>57</v>
      </c>
      <c r="H990" s="13" t="s">
        <v>55</v>
      </c>
      <c r="I990" t="s">
        <v>56</v>
      </c>
      <c r="J990">
        <v>1</v>
      </c>
      <c r="K990">
        <v>80</v>
      </c>
      <c r="L990">
        <v>62</v>
      </c>
      <c r="M990">
        <v>10</v>
      </c>
      <c r="N990">
        <v>4</v>
      </c>
    </row>
    <row r="991" spans="1:14" x14ac:dyDescent="0.35">
      <c r="A991">
        <v>4</v>
      </c>
      <c r="B991" s="11" t="s">
        <v>25</v>
      </c>
      <c r="C991" t="s">
        <v>28</v>
      </c>
      <c r="D991" t="s">
        <v>83</v>
      </c>
      <c r="E991" t="s">
        <v>50</v>
      </c>
      <c r="F991" t="s">
        <v>17</v>
      </c>
      <c r="G991" t="s">
        <v>57</v>
      </c>
      <c r="H991" s="13" t="s">
        <v>55</v>
      </c>
      <c r="I991" t="s">
        <v>56</v>
      </c>
      <c r="J991">
        <v>1</v>
      </c>
      <c r="K991">
        <v>52</v>
      </c>
      <c r="L991">
        <v>45</v>
      </c>
      <c r="M991">
        <v>5</v>
      </c>
      <c r="N991">
        <v>2</v>
      </c>
    </row>
    <row r="992" spans="1:14" x14ac:dyDescent="0.35">
      <c r="A992">
        <v>4</v>
      </c>
      <c r="B992" s="11" t="s">
        <v>25</v>
      </c>
      <c r="C992" t="s">
        <v>28</v>
      </c>
      <c r="D992" t="s">
        <v>83</v>
      </c>
      <c r="E992" t="s">
        <v>50</v>
      </c>
      <c r="F992" t="s">
        <v>17</v>
      </c>
      <c r="G992" t="s">
        <v>57</v>
      </c>
      <c r="H992" s="13" t="s">
        <v>55</v>
      </c>
      <c r="I992" t="s">
        <v>56</v>
      </c>
      <c r="J992">
        <v>1</v>
      </c>
      <c r="K992">
        <v>45</v>
      </c>
      <c r="L992">
        <v>40</v>
      </c>
      <c r="M992">
        <v>5</v>
      </c>
      <c r="N992">
        <v>2</v>
      </c>
    </row>
    <row r="993" spans="1:14" x14ac:dyDescent="0.35">
      <c r="A993">
        <v>4</v>
      </c>
      <c r="B993" s="11" t="s">
        <v>25</v>
      </c>
      <c r="C993" t="s">
        <v>28</v>
      </c>
      <c r="D993" t="s">
        <v>83</v>
      </c>
      <c r="E993" t="s">
        <v>50</v>
      </c>
      <c r="F993" t="s">
        <v>17</v>
      </c>
      <c r="G993" t="s">
        <v>57</v>
      </c>
      <c r="H993" s="13" t="s">
        <v>55</v>
      </c>
      <c r="I993" t="s">
        <v>56</v>
      </c>
      <c r="J993">
        <v>1</v>
      </c>
      <c r="K993">
        <v>51</v>
      </c>
      <c r="L993">
        <v>40</v>
      </c>
      <c r="M993">
        <v>6</v>
      </c>
      <c r="N993">
        <v>2</v>
      </c>
    </row>
    <row r="994" spans="1:14" x14ac:dyDescent="0.35">
      <c r="A994">
        <v>4</v>
      </c>
      <c r="B994" s="11" t="s">
        <v>25</v>
      </c>
      <c r="C994" t="s">
        <v>28</v>
      </c>
      <c r="D994" t="s">
        <v>83</v>
      </c>
      <c r="E994" t="s">
        <v>50</v>
      </c>
      <c r="F994" t="s">
        <v>17</v>
      </c>
      <c r="G994" t="s">
        <v>57</v>
      </c>
      <c r="H994" s="13" t="s">
        <v>55</v>
      </c>
      <c r="I994" t="s">
        <v>56</v>
      </c>
      <c r="J994">
        <v>1</v>
      </c>
      <c r="K994">
        <v>51</v>
      </c>
      <c r="L994">
        <v>40</v>
      </c>
      <c r="M994">
        <v>6</v>
      </c>
      <c r="N994">
        <v>2</v>
      </c>
    </row>
    <row r="995" spans="1:14" x14ac:dyDescent="0.35">
      <c r="A995">
        <v>4</v>
      </c>
      <c r="B995" s="11" t="s">
        <v>25</v>
      </c>
      <c r="C995" t="s">
        <v>28</v>
      </c>
      <c r="D995" t="s">
        <v>83</v>
      </c>
      <c r="E995" t="s">
        <v>50</v>
      </c>
      <c r="F995" t="s">
        <v>77</v>
      </c>
      <c r="G995" t="s">
        <v>174</v>
      </c>
      <c r="H995" s="13" t="s">
        <v>175</v>
      </c>
      <c r="I995" t="s">
        <v>56</v>
      </c>
      <c r="J995">
        <v>1</v>
      </c>
      <c r="K995">
        <v>63</v>
      </c>
      <c r="L995">
        <v>51</v>
      </c>
      <c r="M995">
        <v>12</v>
      </c>
      <c r="N995">
        <v>4</v>
      </c>
    </row>
    <row r="996" spans="1:14" x14ac:dyDescent="0.35">
      <c r="A996">
        <v>4</v>
      </c>
      <c r="B996" s="11" t="s">
        <v>25</v>
      </c>
      <c r="C996" t="s">
        <v>28</v>
      </c>
      <c r="D996" t="s">
        <v>83</v>
      </c>
      <c r="E996" t="s">
        <v>50</v>
      </c>
      <c r="F996" t="s">
        <v>77</v>
      </c>
      <c r="G996" t="s">
        <v>174</v>
      </c>
      <c r="H996" s="13" t="s">
        <v>175</v>
      </c>
      <c r="I996" t="s">
        <v>56</v>
      </c>
      <c r="J996">
        <v>1</v>
      </c>
      <c r="K996">
        <v>65</v>
      </c>
      <c r="L996">
        <v>55</v>
      </c>
      <c r="M996">
        <v>16</v>
      </c>
      <c r="N996">
        <v>4</v>
      </c>
    </row>
    <row r="997" spans="1:14" x14ac:dyDescent="0.35">
      <c r="A997">
        <v>4</v>
      </c>
      <c r="B997" s="11" t="s">
        <v>25</v>
      </c>
      <c r="C997" t="s">
        <v>28</v>
      </c>
      <c r="D997" t="s">
        <v>83</v>
      </c>
      <c r="E997" t="s">
        <v>50</v>
      </c>
      <c r="F997" t="s">
        <v>77</v>
      </c>
      <c r="G997" t="s">
        <v>174</v>
      </c>
      <c r="H997" s="13" t="s">
        <v>175</v>
      </c>
      <c r="I997" t="s">
        <v>56</v>
      </c>
      <c r="J997">
        <v>1</v>
      </c>
      <c r="K997">
        <v>55</v>
      </c>
      <c r="L997">
        <v>46</v>
      </c>
      <c r="M997">
        <v>10</v>
      </c>
      <c r="N997">
        <v>2</v>
      </c>
    </row>
    <row r="998" spans="1:14" x14ac:dyDescent="0.35">
      <c r="A998">
        <v>3</v>
      </c>
      <c r="B998" s="11" t="s">
        <v>25</v>
      </c>
      <c r="C998" t="s">
        <v>27</v>
      </c>
      <c r="D998" t="s">
        <v>83</v>
      </c>
      <c r="E998" t="s">
        <v>50</v>
      </c>
      <c r="F998" t="s">
        <v>35</v>
      </c>
      <c r="G998" t="s">
        <v>169</v>
      </c>
      <c r="H998" s="13" t="s">
        <v>170</v>
      </c>
      <c r="I998" t="s">
        <v>171</v>
      </c>
      <c r="N998">
        <v>214</v>
      </c>
    </row>
    <row r="999" spans="1:14" x14ac:dyDescent="0.35">
      <c r="A999">
        <v>3</v>
      </c>
      <c r="B999" s="11" t="s">
        <v>25</v>
      </c>
      <c r="C999" t="s">
        <v>27</v>
      </c>
      <c r="D999" t="s">
        <v>83</v>
      </c>
      <c r="E999" t="s">
        <v>50</v>
      </c>
      <c r="F999" t="s">
        <v>17</v>
      </c>
      <c r="G999" t="s">
        <v>57</v>
      </c>
      <c r="H999" s="13" t="s">
        <v>55</v>
      </c>
      <c r="I999" t="s">
        <v>56</v>
      </c>
      <c r="J999">
        <v>1</v>
      </c>
      <c r="K999">
        <v>69</v>
      </c>
      <c r="L999">
        <v>53</v>
      </c>
      <c r="M999">
        <v>10</v>
      </c>
      <c r="N999">
        <v>2</v>
      </c>
    </row>
    <row r="1000" spans="1:14" x14ac:dyDescent="0.35">
      <c r="A1000">
        <v>3</v>
      </c>
      <c r="B1000" s="11" t="s">
        <v>25</v>
      </c>
      <c r="C1000" t="s">
        <v>27</v>
      </c>
      <c r="D1000" t="s">
        <v>83</v>
      </c>
      <c r="E1000" t="s">
        <v>50</v>
      </c>
      <c r="F1000" t="s">
        <v>17</v>
      </c>
      <c r="G1000" t="s">
        <v>57</v>
      </c>
      <c r="H1000" s="13" t="s">
        <v>55</v>
      </c>
      <c r="I1000" t="s">
        <v>56</v>
      </c>
      <c r="J1000">
        <v>1</v>
      </c>
      <c r="K1000">
        <v>64</v>
      </c>
      <c r="L1000">
        <v>50</v>
      </c>
      <c r="M1000">
        <v>11</v>
      </c>
      <c r="N1000">
        <v>2</v>
      </c>
    </row>
    <row r="1001" spans="1:14" x14ac:dyDescent="0.35">
      <c r="A1001">
        <v>3</v>
      </c>
      <c r="B1001" s="11" t="s">
        <v>25</v>
      </c>
      <c r="C1001" t="s">
        <v>27</v>
      </c>
      <c r="D1001" t="s">
        <v>83</v>
      </c>
      <c r="E1001" t="s">
        <v>50</v>
      </c>
      <c r="F1001" t="s">
        <v>77</v>
      </c>
      <c r="G1001" t="s">
        <v>174</v>
      </c>
      <c r="H1001" s="13" t="s">
        <v>175</v>
      </c>
      <c r="I1001" t="s">
        <v>56</v>
      </c>
      <c r="J1001">
        <v>1</v>
      </c>
      <c r="K1001">
        <v>110</v>
      </c>
      <c r="L1001">
        <v>91</v>
      </c>
      <c r="M1001">
        <v>20</v>
      </c>
      <c r="N1001">
        <v>16</v>
      </c>
    </row>
    <row r="1002" spans="1:14" x14ac:dyDescent="0.35">
      <c r="A1002">
        <v>3</v>
      </c>
      <c r="B1002" s="11" t="s">
        <v>25</v>
      </c>
      <c r="C1002" t="s">
        <v>27</v>
      </c>
      <c r="D1002" t="s">
        <v>83</v>
      </c>
      <c r="E1002" t="s">
        <v>50</v>
      </c>
      <c r="F1002" t="s">
        <v>77</v>
      </c>
      <c r="G1002" t="s">
        <v>174</v>
      </c>
      <c r="H1002" s="13" t="s">
        <v>175</v>
      </c>
      <c r="I1002" t="s">
        <v>56</v>
      </c>
      <c r="J1002">
        <v>1</v>
      </c>
      <c r="K1002">
        <v>85</v>
      </c>
      <c r="L1002">
        <v>67</v>
      </c>
      <c r="M1002">
        <v>11</v>
      </c>
      <c r="N1002">
        <v>7</v>
      </c>
    </row>
    <row r="1003" spans="1:14" x14ac:dyDescent="0.35">
      <c r="A1003">
        <v>3</v>
      </c>
      <c r="B1003" s="11" t="s">
        <v>25</v>
      </c>
      <c r="C1003" t="s">
        <v>27</v>
      </c>
      <c r="D1003" t="s">
        <v>83</v>
      </c>
      <c r="E1003" t="s">
        <v>50</v>
      </c>
      <c r="F1003" t="s">
        <v>77</v>
      </c>
      <c r="G1003" t="s">
        <v>174</v>
      </c>
      <c r="H1003" s="13" t="s">
        <v>175</v>
      </c>
      <c r="I1003" t="s">
        <v>56</v>
      </c>
      <c r="J1003">
        <v>1</v>
      </c>
      <c r="K1003">
        <v>66</v>
      </c>
      <c r="L1003">
        <v>55</v>
      </c>
      <c r="M1003">
        <v>10</v>
      </c>
      <c r="N1003">
        <v>4</v>
      </c>
    </row>
    <row r="1004" spans="1:14" x14ac:dyDescent="0.35">
      <c r="A1004">
        <v>3</v>
      </c>
      <c r="B1004" s="11" t="s">
        <v>25</v>
      </c>
      <c r="C1004" t="s">
        <v>27</v>
      </c>
      <c r="D1004" t="s">
        <v>83</v>
      </c>
      <c r="E1004" t="s">
        <v>50</v>
      </c>
      <c r="F1004" t="s">
        <v>77</v>
      </c>
      <c r="G1004" t="s">
        <v>174</v>
      </c>
      <c r="H1004" s="13" t="s">
        <v>175</v>
      </c>
      <c r="I1004" t="s">
        <v>56</v>
      </c>
      <c r="J1004">
        <v>1</v>
      </c>
      <c r="K1004">
        <v>71</v>
      </c>
      <c r="L1004">
        <v>55</v>
      </c>
      <c r="M1004">
        <v>10</v>
      </c>
      <c r="N1004">
        <v>4</v>
      </c>
    </row>
    <row r="1005" spans="1:14" x14ac:dyDescent="0.35">
      <c r="A1005">
        <v>3</v>
      </c>
      <c r="B1005" s="11" t="s">
        <v>25</v>
      </c>
      <c r="C1005" t="s">
        <v>27</v>
      </c>
      <c r="D1005" t="s">
        <v>83</v>
      </c>
      <c r="E1005" t="s">
        <v>50</v>
      </c>
      <c r="F1005" t="s">
        <v>77</v>
      </c>
      <c r="G1005" t="s">
        <v>174</v>
      </c>
      <c r="H1005" s="13" t="s">
        <v>175</v>
      </c>
      <c r="I1005" t="s">
        <v>56</v>
      </c>
      <c r="J1005">
        <v>1</v>
      </c>
      <c r="K1005">
        <v>60</v>
      </c>
      <c r="L1005">
        <v>55</v>
      </c>
      <c r="M1005">
        <v>10</v>
      </c>
      <c r="N1005">
        <v>3</v>
      </c>
    </row>
    <row r="1006" spans="1:14" x14ac:dyDescent="0.35">
      <c r="A1006">
        <v>4</v>
      </c>
      <c r="B1006" s="11" t="s">
        <v>25</v>
      </c>
      <c r="C1006" t="s">
        <v>28</v>
      </c>
      <c r="D1006" t="s">
        <v>83</v>
      </c>
      <c r="E1006" t="s">
        <v>63</v>
      </c>
      <c r="F1006" t="s">
        <v>35</v>
      </c>
      <c r="G1006" t="s">
        <v>169</v>
      </c>
      <c r="H1006" s="13" t="s">
        <v>170</v>
      </c>
      <c r="I1006" t="s">
        <v>171</v>
      </c>
      <c r="N1006">
        <v>102</v>
      </c>
    </row>
    <row r="1007" spans="1:14" x14ac:dyDescent="0.35">
      <c r="A1007">
        <v>4</v>
      </c>
      <c r="B1007" s="11" t="s">
        <v>25</v>
      </c>
      <c r="C1007" t="s">
        <v>28</v>
      </c>
      <c r="D1007" t="s">
        <v>83</v>
      </c>
      <c r="E1007" t="s">
        <v>63</v>
      </c>
      <c r="F1007" t="s">
        <v>73</v>
      </c>
      <c r="G1007" t="s">
        <v>124</v>
      </c>
      <c r="H1007" s="13" t="s">
        <v>183</v>
      </c>
      <c r="I1007" t="s">
        <v>49</v>
      </c>
      <c r="J1007">
        <v>1</v>
      </c>
      <c r="K1007">
        <v>113</v>
      </c>
      <c r="L1007">
        <v>87</v>
      </c>
      <c r="M1007">
        <v>35</v>
      </c>
      <c r="N1007">
        <v>24</v>
      </c>
    </row>
    <row r="1008" spans="1:14" x14ac:dyDescent="0.35">
      <c r="A1008">
        <v>4</v>
      </c>
      <c r="B1008" s="11" t="s">
        <v>25</v>
      </c>
      <c r="C1008" t="s">
        <v>28</v>
      </c>
      <c r="D1008" t="s">
        <v>83</v>
      </c>
      <c r="E1008" t="s">
        <v>63</v>
      </c>
      <c r="F1008" t="s">
        <v>73</v>
      </c>
      <c r="G1008" t="s">
        <v>173</v>
      </c>
      <c r="H1008" s="13" t="s">
        <v>172</v>
      </c>
      <c r="I1008" t="s">
        <v>49</v>
      </c>
      <c r="J1008">
        <v>1</v>
      </c>
      <c r="K1008">
        <v>73</v>
      </c>
      <c r="L1008">
        <v>58</v>
      </c>
      <c r="M1008">
        <v>24</v>
      </c>
      <c r="N1008">
        <v>8</v>
      </c>
    </row>
    <row r="1009" spans="1:14" x14ac:dyDescent="0.35">
      <c r="A1009">
        <v>4</v>
      </c>
      <c r="B1009" s="11" t="s">
        <v>25</v>
      </c>
      <c r="C1009" t="s">
        <v>28</v>
      </c>
      <c r="D1009" t="s">
        <v>83</v>
      </c>
      <c r="E1009" t="s">
        <v>63</v>
      </c>
      <c r="F1009" t="s">
        <v>17</v>
      </c>
      <c r="G1009" t="s">
        <v>57</v>
      </c>
      <c r="H1009" s="13" t="s">
        <v>55</v>
      </c>
      <c r="I1009" t="s">
        <v>56</v>
      </c>
      <c r="J1009">
        <v>1</v>
      </c>
      <c r="K1009">
        <v>200</v>
      </c>
      <c r="L1009">
        <v>159</v>
      </c>
      <c r="M1009">
        <v>37</v>
      </c>
      <c r="N1009">
        <v>64</v>
      </c>
    </row>
    <row r="1010" spans="1:14" x14ac:dyDescent="0.35">
      <c r="A1010">
        <v>4</v>
      </c>
      <c r="B1010" s="11" t="s">
        <v>25</v>
      </c>
      <c r="C1010" t="s">
        <v>28</v>
      </c>
      <c r="D1010" t="s">
        <v>83</v>
      </c>
      <c r="E1010" t="s">
        <v>63</v>
      </c>
      <c r="F1010" t="s">
        <v>17</v>
      </c>
      <c r="G1010" t="s">
        <v>57</v>
      </c>
      <c r="H1010" s="13" t="s">
        <v>55</v>
      </c>
      <c r="I1010" t="s">
        <v>56</v>
      </c>
      <c r="J1010">
        <v>1</v>
      </c>
      <c r="K1010">
        <v>129</v>
      </c>
      <c r="L1010">
        <v>102</v>
      </c>
      <c r="M1010">
        <v>15</v>
      </c>
      <c r="N1010">
        <v>19</v>
      </c>
    </row>
    <row r="1011" spans="1:14" x14ac:dyDescent="0.35">
      <c r="A1011">
        <v>4</v>
      </c>
      <c r="B1011" s="11" t="s">
        <v>25</v>
      </c>
      <c r="C1011" t="s">
        <v>28</v>
      </c>
      <c r="D1011" t="s">
        <v>83</v>
      </c>
      <c r="E1011" t="s">
        <v>63</v>
      </c>
      <c r="F1011" t="s">
        <v>17</v>
      </c>
      <c r="G1011" t="s">
        <v>57</v>
      </c>
      <c r="H1011" s="13" t="s">
        <v>55</v>
      </c>
      <c r="I1011" t="s">
        <v>56</v>
      </c>
      <c r="J1011">
        <v>1</v>
      </c>
      <c r="K1011">
        <v>64</v>
      </c>
      <c r="L1011">
        <v>50</v>
      </c>
      <c r="M1011">
        <v>12</v>
      </c>
      <c r="N1011">
        <v>2</v>
      </c>
    </row>
    <row r="1012" spans="1:14" x14ac:dyDescent="0.35">
      <c r="A1012">
        <v>4</v>
      </c>
      <c r="B1012" s="11" t="s">
        <v>25</v>
      </c>
      <c r="C1012" t="s">
        <v>28</v>
      </c>
      <c r="D1012" t="s">
        <v>83</v>
      </c>
      <c r="E1012" t="s">
        <v>63</v>
      </c>
      <c r="F1012" t="s">
        <v>17</v>
      </c>
      <c r="G1012" t="s">
        <v>57</v>
      </c>
      <c r="H1012" s="13" t="s">
        <v>55</v>
      </c>
      <c r="I1012" t="s">
        <v>56</v>
      </c>
      <c r="J1012">
        <v>1</v>
      </c>
      <c r="K1012">
        <v>61</v>
      </c>
      <c r="L1012">
        <v>48</v>
      </c>
      <c r="M1012">
        <v>11</v>
      </c>
      <c r="N1012">
        <v>2</v>
      </c>
    </row>
    <row r="1013" spans="1:14" x14ac:dyDescent="0.35">
      <c r="A1013">
        <v>4</v>
      </c>
      <c r="B1013" s="11" t="s">
        <v>25</v>
      </c>
      <c r="C1013" t="s">
        <v>28</v>
      </c>
      <c r="D1013" t="s">
        <v>83</v>
      </c>
      <c r="E1013" t="s">
        <v>63</v>
      </c>
      <c r="F1013" t="s">
        <v>17</v>
      </c>
      <c r="G1013" t="s">
        <v>57</v>
      </c>
      <c r="H1013" s="13" t="s">
        <v>55</v>
      </c>
      <c r="I1013" t="s">
        <v>56</v>
      </c>
      <c r="J1013">
        <v>1</v>
      </c>
      <c r="K1013">
        <v>42</v>
      </c>
      <c r="L1013">
        <v>34</v>
      </c>
      <c r="M1013">
        <v>6</v>
      </c>
      <c r="N1013">
        <v>1</v>
      </c>
    </row>
    <row r="1014" spans="1:14" x14ac:dyDescent="0.35">
      <c r="A1014">
        <v>4</v>
      </c>
      <c r="B1014" s="11" t="s">
        <v>25</v>
      </c>
      <c r="C1014" t="s">
        <v>28</v>
      </c>
      <c r="D1014" t="s">
        <v>83</v>
      </c>
      <c r="E1014" t="s">
        <v>63</v>
      </c>
      <c r="F1014" t="s">
        <v>77</v>
      </c>
      <c r="G1014" t="s">
        <v>174</v>
      </c>
      <c r="H1014" s="13" t="s">
        <v>175</v>
      </c>
      <c r="I1014" t="s">
        <v>56</v>
      </c>
      <c r="J1014">
        <v>1</v>
      </c>
      <c r="K1014">
        <v>73</v>
      </c>
      <c r="L1014">
        <v>61</v>
      </c>
      <c r="M1014">
        <v>12</v>
      </c>
      <c r="N1014">
        <v>4</v>
      </c>
    </row>
    <row r="1015" spans="1:14" x14ac:dyDescent="0.35">
      <c r="A1015">
        <v>4</v>
      </c>
      <c r="B1015" s="11" t="s">
        <v>25</v>
      </c>
      <c r="C1015" t="s">
        <v>28</v>
      </c>
      <c r="D1015" t="s">
        <v>83</v>
      </c>
      <c r="E1015" t="s">
        <v>63</v>
      </c>
      <c r="F1015" t="s">
        <v>17</v>
      </c>
      <c r="G1015" t="s">
        <v>57</v>
      </c>
      <c r="H1015" s="13" t="s">
        <v>55</v>
      </c>
      <c r="I1015" t="s">
        <v>56</v>
      </c>
      <c r="J1015">
        <v>1</v>
      </c>
      <c r="K1015">
        <v>216</v>
      </c>
      <c r="L1015">
        <v>171</v>
      </c>
      <c r="M1015">
        <v>33</v>
      </c>
      <c r="N1015">
        <v>80</v>
      </c>
    </row>
    <row r="1016" spans="1:14" x14ac:dyDescent="0.35">
      <c r="A1016">
        <v>4</v>
      </c>
      <c r="B1016" s="11" t="s">
        <v>25</v>
      </c>
      <c r="C1016" t="s">
        <v>28</v>
      </c>
      <c r="D1016" t="s">
        <v>83</v>
      </c>
      <c r="E1016" t="s">
        <v>63</v>
      </c>
      <c r="F1016" t="s">
        <v>17</v>
      </c>
      <c r="G1016" t="s">
        <v>57</v>
      </c>
      <c r="H1016" s="13" t="s">
        <v>55</v>
      </c>
      <c r="I1016" t="s">
        <v>56</v>
      </c>
      <c r="J1016">
        <v>1</v>
      </c>
      <c r="K1016">
        <v>1810</v>
      </c>
      <c r="L1016">
        <v>148</v>
      </c>
      <c r="M1016">
        <v>31</v>
      </c>
      <c r="N1016">
        <v>49</v>
      </c>
    </row>
    <row r="1017" spans="1:14" x14ac:dyDescent="0.35">
      <c r="A1017">
        <v>4</v>
      </c>
      <c r="B1017" s="11" t="s">
        <v>25</v>
      </c>
      <c r="C1017" t="s">
        <v>28</v>
      </c>
      <c r="D1017" t="s">
        <v>83</v>
      </c>
      <c r="E1017" t="s">
        <v>63</v>
      </c>
      <c r="F1017" t="s">
        <v>17</v>
      </c>
      <c r="G1017" t="s">
        <v>57</v>
      </c>
      <c r="H1017" s="13" t="s">
        <v>55</v>
      </c>
      <c r="I1017" t="s">
        <v>56</v>
      </c>
      <c r="J1017">
        <v>1</v>
      </c>
      <c r="K1017">
        <v>128</v>
      </c>
      <c r="L1017">
        <v>106</v>
      </c>
      <c r="M1017">
        <v>12</v>
      </c>
      <c r="N1017">
        <v>18</v>
      </c>
    </row>
    <row r="1018" spans="1:14" x14ac:dyDescent="0.35">
      <c r="A1018">
        <v>4</v>
      </c>
      <c r="B1018" s="11" t="s">
        <v>25</v>
      </c>
      <c r="C1018" t="s">
        <v>28</v>
      </c>
      <c r="D1018" t="s">
        <v>83</v>
      </c>
      <c r="E1018" t="s">
        <v>63</v>
      </c>
      <c r="F1018" t="s">
        <v>35</v>
      </c>
      <c r="G1018" t="s">
        <v>169</v>
      </c>
      <c r="H1018" s="13" t="s">
        <v>170</v>
      </c>
      <c r="I1018" t="s">
        <v>171</v>
      </c>
      <c r="N1018">
        <v>14</v>
      </c>
    </row>
    <row r="1019" spans="1:14" x14ac:dyDescent="0.35">
      <c r="A1019">
        <v>4</v>
      </c>
      <c r="B1019" s="11" t="s">
        <v>25</v>
      </c>
      <c r="C1019" t="s">
        <v>28</v>
      </c>
      <c r="D1019" t="s">
        <v>83</v>
      </c>
      <c r="E1019" t="s">
        <v>63</v>
      </c>
      <c r="F1019" t="s">
        <v>35</v>
      </c>
      <c r="G1019" t="s">
        <v>169</v>
      </c>
      <c r="H1019" s="13" t="s">
        <v>170</v>
      </c>
      <c r="I1019" t="s">
        <v>171</v>
      </c>
      <c r="N1019">
        <v>12</v>
      </c>
    </row>
    <row r="1020" spans="1:14" x14ac:dyDescent="0.35">
      <c r="A1020">
        <v>3</v>
      </c>
      <c r="B1020" s="11" t="s">
        <v>25</v>
      </c>
      <c r="C1020" t="s">
        <v>27</v>
      </c>
      <c r="D1020" t="s">
        <v>83</v>
      </c>
      <c r="E1020" t="s">
        <v>63</v>
      </c>
      <c r="F1020" t="s">
        <v>35</v>
      </c>
      <c r="G1020" t="s">
        <v>169</v>
      </c>
      <c r="H1020" s="13" t="s">
        <v>170</v>
      </c>
      <c r="I1020" t="s">
        <v>171</v>
      </c>
      <c r="N1020">
        <v>178</v>
      </c>
    </row>
    <row r="1021" spans="1:14" x14ac:dyDescent="0.35">
      <c r="A1021">
        <v>3</v>
      </c>
      <c r="B1021" s="11" t="s">
        <v>25</v>
      </c>
      <c r="C1021" t="s">
        <v>27</v>
      </c>
      <c r="D1021" t="s">
        <v>83</v>
      </c>
      <c r="E1021" t="s">
        <v>63</v>
      </c>
      <c r="F1021" t="s">
        <v>77</v>
      </c>
      <c r="G1021" t="s">
        <v>174</v>
      </c>
      <c r="H1021" s="13" t="s">
        <v>175</v>
      </c>
      <c r="I1021" t="s">
        <v>56</v>
      </c>
      <c r="J1021">
        <v>1</v>
      </c>
      <c r="K1021">
        <v>76</v>
      </c>
      <c r="L1021">
        <v>64</v>
      </c>
      <c r="M1021">
        <v>12</v>
      </c>
      <c r="N1021">
        <v>6</v>
      </c>
    </row>
    <row r="1022" spans="1:14" x14ac:dyDescent="0.35">
      <c r="A1022">
        <v>3</v>
      </c>
      <c r="B1022" s="11" t="s">
        <v>25</v>
      </c>
      <c r="C1022" t="s">
        <v>27</v>
      </c>
      <c r="D1022" t="s">
        <v>83</v>
      </c>
      <c r="E1022" t="s">
        <v>63</v>
      </c>
      <c r="F1022" t="s">
        <v>17</v>
      </c>
      <c r="G1022" t="s">
        <v>57</v>
      </c>
      <c r="H1022" s="13" t="s">
        <v>55</v>
      </c>
      <c r="I1022" t="s">
        <v>56</v>
      </c>
      <c r="J1022">
        <v>1</v>
      </c>
      <c r="K1022">
        <v>55</v>
      </c>
      <c r="L1022">
        <v>43</v>
      </c>
      <c r="M1022">
        <v>10</v>
      </c>
      <c r="N1022">
        <v>1</v>
      </c>
    </row>
    <row r="1023" spans="1:14" x14ac:dyDescent="0.35">
      <c r="A1023">
        <v>3</v>
      </c>
      <c r="B1023" s="11" t="s">
        <v>25</v>
      </c>
      <c r="C1023" t="s">
        <v>27</v>
      </c>
      <c r="D1023" t="s">
        <v>83</v>
      </c>
      <c r="E1023" t="s">
        <v>63</v>
      </c>
      <c r="F1023" t="s">
        <v>182</v>
      </c>
      <c r="G1023" t="s">
        <v>20</v>
      </c>
      <c r="H1023" s="13" t="s">
        <v>80</v>
      </c>
      <c r="I1023" t="s">
        <v>40</v>
      </c>
      <c r="J1023">
        <v>1</v>
      </c>
      <c r="K1023">
        <v>32</v>
      </c>
      <c r="M1023">
        <v>3</v>
      </c>
      <c r="N1023">
        <v>0.8</v>
      </c>
    </row>
    <row r="1024" spans="1:14" x14ac:dyDescent="0.35">
      <c r="A1024">
        <v>3</v>
      </c>
      <c r="B1024" s="11" t="s">
        <v>25</v>
      </c>
      <c r="C1024" t="s">
        <v>27</v>
      </c>
      <c r="D1024" t="s">
        <v>83</v>
      </c>
      <c r="E1024" t="s">
        <v>63</v>
      </c>
      <c r="F1024" t="s">
        <v>182</v>
      </c>
      <c r="G1024" t="s">
        <v>20</v>
      </c>
      <c r="H1024" s="13" t="s">
        <v>80</v>
      </c>
      <c r="I1024" t="s">
        <v>40</v>
      </c>
      <c r="J1024">
        <v>1</v>
      </c>
      <c r="K1024">
        <v>692</v>
      </c>
      <c r="M1024">
        <v>25</v>
      </c>
      <c r="N1024">
        <v>132</v>
      </c>
    </row>
    <row r="1025" spans="1:14" x14ac:dyDescent="0.35">
      <c r="A1025">
        <v>3</v>
      </c>
      <c r="B1025" s="11" t="s">
        <v>25</v>
      </c>
      <c r="C1025" t="s">
        <v>27</v>
      </c>
      <c r="D1025" t="s">
        <v>83</v>
      </c>
      <c r="E1025" t="s">
        <v>63</v>
      </c>
      <c r="F1025" t="s">
        <v>182</v>
      </c>
      <c r="G1025" t="s">
        <v>20</v>
      </c>
      <c r="H1025" s="13" t="s">
        <v>80</v>
      </c>
      <c r="I1025" t="s">
        <v>40</v>
      </c>
      <c r="J1025">
        <v>1</v>
      </c>
      <c r="K1025">
        <v>433</v>
      </c>
      <c r="M1025">
        <v>11</v>
      </c>
      <c r="N1025">
        <v>30</v>
      </c>
    </row>
    <row r="1026" spans="1:14" x14ac:dyDescent="0.35">
      <c r="A1026">
        <v>1</v>
      </c>
      <c r="B1026" s="11" t="s">
        <v>25</v>
      </c>
      <c r="C1026" t="s">
        <v>28</v>
      </c>
      <c r="D1026" t="s">
        <v>83</v>
      </c>
      <c r="E1026" t="s">
        <v>63</v>
      </c>
      <c r="F1026" t="s">
        <v>35</v>
      </c>
      <c r="G1026" t="s">
        <v>169</v>
      </c>
      <c r="H1026" s="13" t="s">
        <v>170</v>
      </c>
      <c r="I1026" t="s">
        <v>171</v>
      </c>
      <c r="N1026">
        <v>495</v>
      </c>
    </row>
    <row r="1027" spans="1:14" x14ac:dyDescent="0.35">
      <c r="A1027">
        <v>1</v>
      </c>
      <c r="B1027" s="11" t="s">
        <v>25</v>
      </c>
      <c r="C1027" t="s">
        <v>28</v>
      </c>
      <c r="D1027" t="s">
        <v>83</v>
      </c>
      <c r="E1027" t="s">
        <v>63</v>
      </c>
      <c r="F1027" t="s">
        <v>34</v>
      </c>
      <c r="G1027" t="s">
        <v>47</v>
      </c>
      <c r="H1027" s="13" t="s">
        <v>38</v>
      </c>
      <c r="I1027" t="s">
        <v>39</v>
      </c>
      <c r="J1027">
        <v>1</v>
      </c>
      <c r="K1027">
        <v>11</v>
      </c>
      <c r="M1027">
        <v>11</v>
      </c>
      <c r="N1027">
        <v>1</v>
      </c>
    </row>
    <row r="1028" spans="1:14" x14ac:dyDescent="0.35">
      <c r="A1028">
        <v>1</v>
      </c>
      <c r="B1028" s="11" t="s">
        <v>25</v>
      </c>
      <c r="C1028" t="s">
        <v>28</v>
      </c>
      <c r="D1028" t="s">
        <v>83</v>
      </c>
      <c r="E1028" t="s">
        <v>63</v>
      </c>
      <c r="F1028" t="s">
        <v>34</v>
      </c>
      <c r="G1028" t="s">
        <v>47</v>
      </c>
      <c r="H1028" s="13" t="s">
        <v>38</v>
      </c>
      <c r="I1028" t="s">
        <v>39</v>
      </c>
      <c r="J1028">
        <v>1</v>
      </c>
      <c r="K1028">
        <v>20</v>
      </c>
      <c r="M1028">
        <v>21</v>
      </c>
      <c r="N1028">
        <v>8</v>
      </c>
    </row>
    <row r="1029" spans="1:14" x14ac:dyDescent="0.35">
      <c r="A1029">
        <v>1</v>
      </c>
      <c r="B1029" s="11" t="s">
        <v>25</v>
      </c>
      <c r="C1029" t="s">
        <v>28</v>
      </c>
      <c r="D1029" t="s">
        <v>83</v>
      </c>
      <c r="E1029" t="s">
        <v>63</v>
      </c>
      <c r="F1029" t="s">
        <v>34</v>
      </c>
      <c r="G1029" t="s">
        <v>47</v>
      </c>
      <c r="H1029" s="13" t="s">
        <v>38</v>
      </c>
      <c r="I1029" t="s">
        <v>39</v>
      </c>
      <c r="J1029">
        <v>1</v>
      </c>
      <c r="K1029">
        <v>15</v>
      </c>
      <c r="M1029">
        <v>14</v>
      </c>
      <c r="N1029">
        <v>2</v>
      </c>
    </row>
    <row r="1030" spans="1:14" x14ac:dyDescent="0.35">
      <c r="A1030">
        <v>1</v>
      </c>
      <c r="B1030" s="11" t="s">
        <v>25</v>
      </c>
      <c r="C1030" t="s">
        <v>28</v>
      </c>
      <c r="D1030" t="s">
        <v>83</v>
      </c>
      <c r="E1030" t="s">
        <v>63</v>
      </c>
      <c r="F1030" t="s">
        <v>77</v>
      </c>
      <c r="G1030" t="s">
        <v>174</v>
      </c>
      <c r="H1030" s="13" t="s">
        <v>175</v>
      </c>
      <c r="I1030" t="s">
        <v>56</v>
      </c>
      <c r="J1030">
        <v>1</v>
      </c>
      <c r="K1030">
        <v>121</v>
      </c>
      <c r="L1030">
        <v>95</v>
      </c>
      <c r="M1030">
        <v>23</v>
      </c>
      <c r="N1030">
        <v>21</v>
      </c>
    </row>
    <row r="1031" spans="1:14" x14ac:dyDescent="0.35">
      <c r="A1031">
        <v>2</v>
      </c>
      <c r="B1031" s="11" t="s">
        <v>25</v>
      </c>
      <c r="C1031" t="s">
        <v>28</v>
      </c>
      <c r="D1031" t="s">
        <v>83</v>
      </c>
      <c r="E1031" t="s">
        <v>63</v>
      </c>
      <c r="F1031" t="s">
        <v>35</v>
      </c>
      <c r="G1031" t="s">
        <v>169</v>
      </c>
      <c r="H1031" s="13" t="s">
        <v>170</v>
      </c>
      <c r="I1031" t="s">
        <v>171</v>
      </c>
      <c r="N1031">
        <v>779</v>
      </c>
    </row>
    <row r="1032" spans="1:14" x14ac:dyDescent="0.35">
      <c r="A1032">
        <v>2</v>
      </c>
      <c r="B1032" s="11" t="s">
        <v>25</v>
      </c>
      <c r="C1032" t="s">
        <v>28</v>
      </c>
      <c r="D1032" t="s">
        <v>83</v>
      </c>
      <c r="E1032" t="s">
        <v>63</v>
      </c>
      <c r="F1032" t="s">
        <v>17</v>
      </c>
      <c r="G1032" t="s">
        <v>57</v>
      </c>
      <c r="H1032" s="13" t="s">
        <v>55</v>
      </c>
      <c r="I1032" t="s">
        <v>56</v>
      </c>
      <c r="J1032">
        <v>1</v>
      </c>
      <c r="K1032">
        <v>212</v>
      </c>
      <c r="L1032">
        <v>172</v>
      </c>
      <c r="M1032">
        <v>25</v>
      </c>
      <c r="N1032">
        <v>65</v>
      </c>
    </row>
    <row r="1033" spans="1:14" x14ac:dyDescent="0.35">
      <c r="A1033">
        <v>2</v>
      </c>
      <c r="B1033" s="11" t="s">
        <v>25</v>
      </c>
      <c r="C1033" t="s">
        <v>28</v>
      </c>
      <c r="D1033" t="s">
        <v>83</v>
      </c>
      <c r="E1033" t="s">
        <v>63</v>
      </c>
      <c r="F1033" t="s">
        <v>77</v>
      </c>
      <c r="G1033" t="s">
        <v>174</v>
      </c>
      <c r="H1033" s="13" t="s">
        <v>175</v>
      </c>
      <c r="I1033" t="s">
        <v>56</v>
      </c>
      <c r="J1033">
        <v>1</v>
      </c>
      <c r="K1033">
        <v>145</v>
      </c>
      <c r="L1033">
        <v>115</v>
      </c>
      <c r="M1033">
        <v>25</v>
      </c>
      <c r="N1033">
        <v>42</v>
      </c>
    </row>
    <row r="1034" spans="1:14" x14ac:dyDescent="0.35">
      <c r="A1034">
        <v>2</v>
      </c>
      <c r="B1034" s="11" t="s">
        <v>25</v>
      </c>
      <c r="C1034" t="s">
        <v>28</v>
      </c>
      <c r="D1034" t="s">
        <v>83</v>
      </c>
      <c r="E1034" t="s">
        <v>63</v>
      </c>
      <c r="F1034" t="s">
        <v>73</v>
      </c>
      <c r="G1034" t="s">
        <v>173</v>
      </c>
      <c r="H1034" s="13" t="s">
        <v>172</v>
      </c>
      <c r="I1034" t="s">
        <v>49</v>
      </c>
      <c r="J1034">
        <v>1</v>
      </c>
      <c r="K1034">
        <v>63</v>
      </c>
      <c r="L1034">
        <v>10</v>
      </c>
      <c r="M1034">
        <v>10</v>
      </c>
      <c r="N1034">
        <v>2</v>
      </c>
    </row>
    <row r="1035" spans="1:14" x14ac:dyDescent="0.35">
      <c r="A1035">
        <v>2</v>
      </c>
      <c r="B1035" s="11" t="s">
        <v>25</v>
      </c>
      <c r="C1035" t="s">
        <v>28</v>
      </c>
      <c r="D1035" t="s">
        <v>83</v>
      </c>
      <c r="E1035" t="s">
        <v>63</v>
      </c>
      <c r="F1035" t="s">
        <v>73</v>
      </c>
      <c r="G1035" t="s">
        <v>173</v>
      </c>
      <c r="H1035" s="13" t="s">
        <v>172</v>
      </c>
      <c r="I1035" t="s">
        <v>49</v>
      </c>
      <c r="J1035">
        <v>1</v>
      </c>
      <c r="K1035">
        <v>85</v>
      </c>
      <c r="L1035">
        <v>66</v>
      </c>
      <c r="M1035">
        <v>25</v>
      </c>
      <c r="N1035">
        <v>10</v>
      </c>
    </row>
    <row r="1036" spans="1:14" x14ac:dyDescent="0.35">
      <c r="A1036">
        <v>2</v>
      </c>
      <c r="B1036" s="11" t="s">
        <v>25</v>
      </c>
      <c r="C1036" t="s">
        <v>28</v>
      </c>
      <c r="D1036" t="s">
        <v>83</v>
      </c>
      <c r="E1036" t="s">
        <v>63</v>
      </c>
      <c r="F1036" t="s">
        <v>73</v>
      </c>
      <c r="G1036" t="s">
        <v>173</v>
      </c>
      <c r="H1036" s="13" t="s">
        <v>172</v>
      </c>
      <c r="I1036" t="s">
        <v>49</v>
      </c>
      <c r="J1036">
        <v>1</v>
      </c>
      <c r="K1036">
        <v>72</v>
      </c>
      <c r="L1036">
        <v>57</v>
      </c>
      <c r="M1036">
        <v>20</v>
      </c>
      <c r="N1036">
        <v>6</v>
      </c>
    </row>
    <row r="1037" spans="1:14" x14ac:dyDescent="0.35">
      <c r="A1037">
        <v>2</v>
      </c>
      <c r="B1037" s="11" t="s">
        <v>25</v>
      </c>
      <c r="C1037" t="s">
        <v>28</v>
      </c>
      <c r="D1037" t="s">
        <v>83</v>
      </c>
      <c r="E1037" t="s">
        <v>63</v>
      </c>
      <c r="F1037" t="s">
        <v>182</v>
      </c>
      <c r="G1037" t="s">
        <v>20</v>
      </c>
      <c r="H1037" s="13" t="s">
        <v>80</v>
      </c>
      <c r="I1037" t="s">
        <v>40</v>
      </c>
      <c r="J1037">
        <v>1</v>
      </c>
      <c r="K1037">
        <v>452</v>
      </c>
      <c r="M1037">
        <v>11</v>
      </c>
      <c r="N1037">
        <v>24</v>
      </c>
    </row>
    <row r="1038" spans="1:14" x14ac:dyDescent="0.35">
      <c r="A1038">
        <v>2</v>
      </c>
      <c r="B1038" s="11" t="s">
        <v>25</v>
      </c>
      <c r="C1038" t="s">
        <v>28</v>
      </c>
      <c r="D1038" t="s">
        <v>83</v>
      </c>
      <c r="E1038" t="s">
        <v>63</v>
      </c>
      <c r="F1038" t="s">
        <v>182</v>
      </c>
      <c r="G1038" t="s">
        <v>20</v>
      </c>
      <c r="H1038" s="13" t="s">
        <v>80</v>
      </c>
      <c r="I1038" t="s">
        <v>40</v>
      </c>
      <c r="J1038">
        <v>1</v>
      </c>
      <c r="K1038">
        <v>523</v>
      </c>
      <c r="M1038">
        <v>18</v>
      </c>
      <c r="N1038">
        <v>90</v>
      </c>
    </row>
    <row r="1039" spans="1:14" x14ac:dyDescent="0.35">
      <c r="A1039">
        <v>2</v>
      </c>
      <c r="B1039" s="11" t="s">
        <v>25</v>
      </c>
      <c r="C1039" t="s">
        <v>28</v>
      </c>
      <c r="D1039" t="s">
        <v>83</v>
      </c>
      <c r="E1039" t="s">
        <v>63</v>
      </c>
      <c r="F1039" t="s">
        <v>182</v>
      </c>
      <c r="G1039" t="s">
        <v>20</v>
      </c>
      <c r="H1039" s="13" t="s">
        <v>80</v>
      </c>
      <c r="I1039" t="s">
        <v>40</v>
      </c>
      <c r="J1039">
        <v>1</v>
      </c>
      <c r="K1039">
        <v>546</v>
      </c>
      <c r="M1039">
        <v>16</v>
      </c>
      <c r="N1039">
        <v>92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2"/>
  <sheetViews>
    <sheetView workbookViewId="0">
      <selection activeCell="J69" sqref="J69"/>
    </sheetView>
  </sheetViews>
  <sheetFormatPr defaultRowHeight="14.5" x14ac:dyDescent="0.35"/>
  <cols>
    <col min="1" max="2" width="9.1796875" customWidth="1"/>
    <col min="5" max="5" width="12" bestFit="1" customWidth="1"/>
    <col min="6" max="6" width="33.26953125" bestFit="1" customWidth="1"/>
    <col min="9" max="9" width="25.54296875" bestFit="1" customWidth="1"/>
    <col min="11" max="11" width="21.453125" bestFit="1" customWidth="1"/>
    <col min="12" max="12" width="24" bestFit="1" customWidth="1"/>
    <col min="14" max="14" width="12.453125" bestFit="1" customWidth="1"/>
    <col min="15" max="15" width="9.81640625" bestFit="1" customWidth="1"/>
  </cols>
  <sheetData>
    <row r="1" spans="1:16" s="21" customFormat="1" x14ac:dyDescent="0.35">
      <c r="A1" s="21" t="s">
        <v>118</v>
      </c>
      <c r="B1" s="21" t="s">
        <v>117</v>
      </c>
      <c r="C1" s="21" t="s">
        <v>72</v>
      </c>
      <c r="D1" s="21" t="s">
        <v>116</v>
      </c>
      <c r="E1" s="21" t="s">
        <v>115</v>
      </c>
      <c r="F1" s="21" t="s">
        <v>0</v>
      </c>
      <c r="G1" s="21" t="s">
        <v>114</v>
      </c>
      <c r="I1" s="21" t="s">
        <v>128</v>
      </c>
      <c r="J1" s="21" t="s">
        <v>5</v>
      </c>
      <c r="K1" s="21" t="s">
        <v>113</v>
      </c>
      <c r="L1" s="21" t="s">
        <v>126</v>
      </c>
      <c r="M1" s="21" t="s">
        <v>127</v>
      </c>
      <c r="N1" s="21" t="s">
        <v>112</v>
      </c>
      <c r="O1" s="21" t="s">
        <v>111</v>
      </c>
      <c r="P1" s="21" t="s">
        <v>110</v>
      </c>
    </row>
    <row r="2" spans="1:16" x14ac:dyDescent="0.35">
      <c r="A2" s="19" t="s">
        <v>68</v>
      </c>
      <c r="B2" s="19" t="s">
        <v>107</v>
      </c>
      <c r="C2" s="19"/>
      <c r="D2" s="19"/>
      <c r="E2" s="19"/>
      <c r="F2" t="s">
        <v>109</v>
      </c>
      <c r="J2">
        <v>13.31</v>
      </c>
      <c r="K2">
        <v>5.58</v>
      </c>
      <c r="L2">
        <v>705</v>
      </c>
    </row>
    <row r="3" spans="1:16" x14ac:dyDescent="0.35">
      <c r="A3" s="19" t="s">
        <v>68</v>
      </c>
      <c r="B3" s="19" t="s">
        <v>107</v>
      </c>
      <c r="C3" s="19"/>
      <c r="D3" s="19"/>
      <c r="E3" s="19"/>
      <c r="F3" t="s">
        <v>109</v>
      </c>
      <c r="J3">
        <v>13.47</v>
      </c>
      <c r="K3">
        <v>4.2300000000000004</v>
      </c>
      <c r="L3">
        <v>813</v>
      </c>
    </row>
    <row r="4" spans="1:16" x14ac:dyDescent="0.35">
      <c r="A4" s="19" t="s">
        <v>68</v>
      </c>
      <c r="B4" s="19" t="s">
        <v>107</v>
      </c>
      <c r="C4" s="19"/>
      <c r="D4" s="19"/>
      <c r="E4" s="19"/>
      <c r="F4" t="s">
        <v>109</v>
      </c>
      <c r="J4">
        <v>13.38</v>
      </c>
      <c r="K4">
        <v>4</v>
      </c>
      <c r="L4">
        <v>753</v>
      </c>
    </row>
    <row r="5" spans="1:16" x14ac:dyDescent="0.35">
      <c r="A5" s="19" t="s">
        <v>68</v>
      </c>
      <c r="B5" s="19" t="s">
        <v>107</v>
      </c>
      <c r="C5" s="19"/>
      <c r="D5" s="19"/>
      <c r="E5" s="19"/>
      <c r="F5" t="s">
        <v>109</v>
      </c>
      <c r="J5">
        <v>13.52</v>
      </c>
      <c r="K5">
        <v>5.44</v>
      </c>
      <c r="L5">
        <v>570</v>
      </c>
    </row>
    <row r="6" spans="1:16" x14ac:dyDescent="0.35">
      <c r="A6" s="19" t="s">
        <v>68</v>
      </c>
      <c r="B6" s="19" t="s">
        <v>107</v>
      </c>
      <c r="C6" s="19"/>
      <c r="D6" s="19"/>
      <c r="E6" s="19"/>
      <c r="F6" t="s">
        <v>108</v>
      </c>
      <c r="J6">
        <v>7.82</v>
      </c>
      <c r="K6">
        <v>8.4600000000000009</v>
      </c>
      <c r="L6">
        <v>314</v>
      </c>
    </row>
    <row r="7" spans="1:16" x14ac:dyDescent="0.35">
      <c r="A7" s="19" t="s">
        <v>68</v>
      </c>
      <c r="B7" s="19" t="s">
        <v>107</v>
      </c>
      <c r="C7" s="19"/>
      <c r="D7" s="19"/>
      <c r="E7" s="19"/>
      <c r="F7" t="s">
        <v>108</v>
      </c>
      <c r="J7">
        <v>8.18</v>
      </c>
      <c r="K7">
        <v>8.36</v>
      </c>
      <c r="L7">
        <v>316</v>
      </c>
    </row>
    <row r="8" spans="1:16" x14ac:dyDescent="0.35">
      <c r="A8" s="19" t="s">
        <v>68</v>
      </c>
      <c r="B8" s="19" t="s">
        <v>107</v>
      </c>
      <c r="C8" s="19"/>
      <c r="D8" s="19"/>
      <c r="E8" s="19"/>
      <c r="F8" t="s">
        <v>108</v>
      </c>
      <c r="J8">
        <v>8.75</v>
      </c>
      <c r="K8">
        <v>7.88</v>
      </c>
      <c r="L8">
        <v>319</v>
      </c>
    </row>
    <row r="9" spans="1:16" x14ac:dyDescent="0.35">
      <c r="A9" s="19" t="s">
        <v>68</v>
      </c>
      <c r="B9" s="19" t="s">
        <v>107</v>
      </c>
      <c r="C9" s="19"/>
      <c r="D9" s="19"/>
      <c r="E9" s="19"/>
      <c r="F9" t="s">
        <v>108</v>
      </c>
      <c r="I9">
        <v>1</v>
      </c>
      <c r="K9">
        <v>7.41</v>
      </c>
    </row>
    <row r="10" spans="1:16" x14ac:dyDescent="0.35">
      <c r="A10" s="19" t="s">
        <v>64</v>
      </c>
      <c r="B10" s="19" t="s">
        <v>100</v>
      </c>
      <c r="C10" t="s">
        <v>104</v>
      </c>
      <c r="E10" t="s">
        <v>98</v>
      </c>
      <c r="F10" t="s">
        <v>106</v>
      </c>
      <c r="G10" t="s">
        <v>86</v>
      </c>
      <c r="I10">
        <v>2</v>
      </c>
      <c r="J10">
        <v>9.58</v>
      </c>
      <c r="K10">
        <v>75.099999999999994</v>
      </c>
      <c r="L10">
        <v>16.46</v>
      </c>
      <c r="M10">
        <v>30.1</v>
      </c>
    </row>
    <row r="11" spans="1:16" x14ac:dyDescent="0.35">
      <c r="A11" s="19" t="s">
        <v>64</v>
      </c>
      <c r="B11" s="19" t="s">
        <v>100</v>
      </c>
      <c r="C11" t="s">
        <v>104</v>
      </c>
      <c r="E11" t="s">
        <v>98</v>
      </c>
      <c r="F11" t="s">
        <v>106</v>
      </c>
      <c r="G11" t="s">
        <v>86</v>
      </c>
      <c r="I11">
        <v>3</v>
      </c>
      <c r="J11">
        <v>9.99</v>
      </c>
      <c r="K11">
        <v>66.3</v>
      </c>
      <c r="L11">
        <v>19.2</v>
      </c>
      <c r="M11">
        <v>29.5</v>
      </c>
    </row>
    <row r="12" spans="1:16" x14ac:dyDescent="0.35">
      <c r="A12" s="19" t="s">
        <v>64</v>
      </c>
      <c r="B12" s="19" t="s">
        <v>100</v>
      </c>
      <c r="C12" t="s">
        <v>104</v>
      </c>
      <c r="E12" t="s">
        <v>98</v>
      </c>
      <c r="F12" t="s">
        <v>106</v>
      </c>
      <c r="G12" t="s">
        <v>86</v>
      </c>
      <c r="I12">
        <v>4</v>
      </c>
      <c r="J12">
        <v>10.130000000000001</v>
      </c>
      <c r="K12">
        <v>62</v>
      </c>
      <c r="L12">
        <v>17.09</v>
      </c>
      <c r="M12">
        <v>19.100000000000001</v>
      </c>
    </row>
    <row r="13" spans="1:16" x14ac:dyDescent="0.35">
      <c r="A13" s="19" t="s">
        <v>64</v>
      </c>
      <c r="B13" s="19" t="s">
        <v>100</v>
      </c>
      <c r="C13" t="s">
        <v>104</v>
      </c>
      <c r="E13" t="s">
        <v>98</v>
      </c>
      <c r="F13" t="s">
        <v>106</v>
      </c>
      <c r="G13" t="s">
        <v>86</v>
      </c>
      <c r="I13">
        <v>5</v>
      </c>
      <c r="J13">
        <v>10.16</v>
      </c>
      <c r="K13">
        <v>59.3</v>
      </c>
      <c r="L13">
        <v>19.97</v>
      </c>
      <c r="M13">
        <v>29</v>
      </c>
    </row>
    <row r="14" spans="1:16" x14ac:dyDescent="0.35">
      <c r="A14" s="19" t="s">
        <v>64</v>
      </c>
      <c r="B14" s="19" t="s">
        <v>100</v>
      </c>
      <c r="C14" t="s">
        <v>104</v>
      </c>
      <c r="E14" t="s">
        <v>98</v>
      </c>
      <c r="F14" t="s">
        <v>106</v>
      </c>
      <c r="G14" t="s">
        <v>86</v>
      </c>
      <c r="I14">
        <v>1</v>
      </c>
      <c r="J14">
        <v>10.24</v>
      </c>
      <c r="K14">
        <v>54.4</v>
      </c>
      <c r="L14">
        <v>19.63</v>
      </c>
      <c r="M14">
        <v>28.7</v>
      </c>
    </row>
    <row r="15" spans="1:16" x14ac:dyDescent="0.35">
      <c r="A15" s="19" t="s">
        <v>64</v>
      </c>
      <c r="B15" s="19" t="s">
        <v>100</v>
      </c>
      <c r="C15" t="s">
        <v>99</v>
      </c>
      <c r="E15" t="s">
        <v>98</v>
      </c>
      <c r="F15" t="s">
        <v>105</v>
      </c>
      <c r="G15" t="s">
        <v>97</v>
      </c>
      <c r="I15">
        <v>2</v>
      </c>
      <c r="J15">
        <v>12.38</v>
      </c>
      <c r="K15">
        <v>111.9</v>
      </c>
      <c r="L15">
        <v>584</v>
      </c>
      <c r="M15">
        <v>29</v>
      </c>
    </row>
    <row r="16" spans="1:16" x14ac:dyDescent="0.35">
      <c r="A16" s="19" t="s">
        <v>64</v>
      </c>
      <c r="B16" s="19" t="s">
        <v>100</v>
      </c>
      <c r="C16" t="s">
        <v>99</v>
      </c>
      <c r="E16" t="s">
        <v>98</v>
      </c>
      <c r="F16" t="s">
        <v>105</v>
      </c>
      <c r="G16" t="s">
        <v>97</v>
      </c>
      <c r="I16">
        <v>3</v>
      </c>
      <c r="J16">
        <v>12.62</v>
      </c>
      <c r="K16">
        <v>118.2</v>
      </c>
      <c r="L16">
        <v>566</v>
      </c>
      <c r="M16">
        <v>28.9</v>
      </c>
    </row>
    <row r="17" spans="1:13" x14ac:dyDescent="0.35">
      <c r="A17" s="19" t="s">
        <v>64</v>
      </c>
      <c r="B17" s="19" t="s">
        <v>100</v>
      </c>
      <c r="C17" t="s">
        <v>99</v>
      </c>
      <c r="E17" t="s">
        <v>98</v>
      </c>
      <c r="F17" t="s">
        <v>105</v>
      </c>
      <c r="G17" t="s">
        <v>97</v>
      </c>
      <c r="I17">
        <v>4</v>
      </c>
      <c r="J17">
        <v>12.47</v>
      </c>
      <c r="K17">
        <v>121.8</v>
      </c>
      <c r="L17">
        <v>568</v>
      </c>
      <c r="M17">
        <v>28.8</v>
      </c>
    </row>
    <row r="18" spans="1:13" x14ac:dyDescent="0.35">
      <c r="A18" s="19" t="s">
        <v>64</v>
      </c>
      <c r="B18" s="19" t="s">
        <v>100</v>
      </c>
      <c r="C18" t="s">
        <v>99</v>
      </c>
      <c r="E18" t="s">
        <v>98</v>
      </c>
      <c r="F18" t="s">
        <v>105</v>
      </c>
      <c r="G18" t="s">
        <v>97</v>
      </c>
      <c r="I18">
        <v>5</v>
      </c>
      <c r="J18">
        <v>12.52</v>
      </c>
      <c r="K18">
        <v>122.8</v>
      </c>
      <c r="L18">
        <v>568</v>
      </c>
      <c r="M18">
        <v>28.8</v>
      </c>
    </row>
    <row r="19" spans="1:13" x14ac:dyDescent="0.35">
      <c r="A19" s="19" t="s">
        <v>64</v>
      </c>
      <c r="B19" s="19" t="s">
        <v>100</v>
      </c>
      <c r="C19" t="s">
        <v>99</v>
      </c>
      <c r="E19" t="s">
        <v>98</v>
      </c>
      <c r="F19" t="s">
        <v>105</v>
      </c>
      <c r="G19" t="s">
        <v>97</v>
      </c>
      <c r="I19">
        <v>1</v>
      </c>
      <c r="J19">
        <v>12.57</v>
      </c>
      <c r="K19">
        <v>123.6</v>
      </c>
      <c r="L19">
        <v>569</v>
      </c>
      <c r="M19">
        <v>28.7</v>
      </c>
    </row>
    <row r="20" spans="1:13" x14ac:dyDescent="0.35">
      <c r="A20" s="19" t="s">
        <v>64</v>
      </c>
      <c r="B20" s="19" t="s">
        <v>100</v>
      </c>
      <c r="C20" t="s">
        <v>104</v>
      </c>
      <c r="E20" t="s">
        <v>98</v>
      </c>
      <c r="F20" t="s">
        <v>103</v>
      </c>
      <c r="G20" t="s">
        <v>86</v>
      </c>
      <c r="I20">
        <v>2</v>
      </c>
      <c r="J20">
        <v>6.08</v>
      </c>
      <c r="K20">
        <v>83.5</v>
      </c>
      <c r="L20">
        <v>446</v>
      </c>
      <c r="M20">
        <v>28.4</v>
      </c>
    </row>
    <row r="21" spans="1:13" x14ac:dyDescent="0.35">
      <c r="A21" s="19" t="s">
        <v>64</v>
      </c>
      <c r="B21" s="19" t="s">
        <v>100</v>
      </c>
      <c r="C21" t="s">
        <v>104</v>
      </c>
      <c r="E21" t="s">
        <v>98</v>
      </c>
      <c r="F21" t="s">
        <v>103</v>
      </c>
      <c r="G21" t="s">
        <v>86</v>
      </c>
      <c r="I21">
        <v>3</v>
      </c>
      <c r="J21">
        <v>7.14</v>
      </c>
      <c r="K21">
        <v>94.4</v>
      </c>
      <c r="L21">
        <v>486</v>
      </c>
      <c r="M21">
        <v>28</v>
      </c>
    </row>
    <row r="22" spans="1:13" x14ac:dyDescent="0.35">
      <c r="A22" s="19" t="s">
        <v>64</v>
      </c>
      <c r="B22" s="19" t="s">
        <v>100</v>
      </c>
      <c r="C22" t="s">
        <v>104</v>
      </c>
      <c r="E22" t="s">
        <v>98</v>
      </c>
      <c r="F22" t="s">
        <v>103</v>
      </c>
      <c r="G22" t="s">
        <v>86</v>
      </c>
      <c r="I22">
        <v>4</v>
      </c>
      <c r="J22">
        <v>7.99</v>
      </c>
      <c r="K22">
        <v>100.7</v>
      </c>
      <c r="L22">
        <v>471</v>
      </c>
      <c r="M22">
        <v>28.2</v>
      </c>
    </row>
    <row r="23" spans="1:13" x14ac:dyDescent="0.35">
      <c r="A23" s="19" t="s">
        <v>64</v>
      </c>
      <c r="B23" s="19" t="s">
        <v>100</v>
      </c>
      <c r="C23" t="s">
        <v>104</v>
      </c>
      <c r="E23" t="s">
        <v>98</v>
      </c>
      <c r="F23" t="s">
        <v>103</v>
      </c>
      <c r="G23" t="s">
        <v>86</v>
      </c>
      <c r="I23">
        <v>5</v>
      </c>
      <c r="J23">
        <v>7.85</v>
      </c>
      <c r="K23">
        <v>108</v>
      </c>
      <c r="L23">
        <v>318</v>
      </c>
      <c r="M23">
        <v>28.2</v>
      </c>
    </row>
    <row r="24" spans="1:13" x14ac:dyDescent="0.35">
      <c r="A24" s="19" t="s">
        <v>64</v>
      </c>
      <c r="B24" s="19" t="s">
        <v>100</v>
      </c>
      <c r="C24" t="s">
        <v>104</v>
      </c>
      <c r="E24" t="s">
        <v>98</v>
      </c>
      <c r="F24" t="s">
        <v>103</v>
      </c>
      <c r="G24" t="s">
        <v>86</v>
      </c>
      <c r="I24">
        <v>1</v>
      </c>
      <c r="J24">
        <v>7.68</v>
      </c>
      <c r="K24">
        <v>108.3</v>
      </c>
      <c r="L24">
        <v>328</v>
      </c>
      <c r="M24">
        <v>28.1</v>
      </c>
    </row>
    <row r="25" spans="1:13" x14ac:dyDescent="0.35">
      <c r="A25" s="19" t="s">
        <v>64</v>
      </c>
      <c r="B25" s="19" t="s">
        <v>100</v>
      </c>
      <c r="C25" t="s">
        <v>101</v>
      </c>
      <c r="E25" t="s">
        <v>98</v>
      </c>
      <c r="F25" t="s">
        <v>89</v>
      </c>
      <c r="G25" t="s">
        <v>86</v>
      </c>
      <c r="I25">
        <v>2</v>
      </c>
      <c r="J25">
        <v>8.86</v>
      </c>
      <c r="K25">
        <v>82.9</v>
      </c>
      <c r="L25">
        <v>522</v>
      </c>
      <c r="M25">
        <v>26.2</v>
      </c>
    </row>
    <row r="26" spans="1:13" x14ac:dyDescent="0.35">
      <c r="A26" s="19" t="s">
        <v>64</v>
      </c>
      <c r="B26" s="19" t="s">
        <v>100</v>
      </c>
      <c r="C26" t="s">
        <v>101</v>
      </c>
      <c r="E26" t="s">
        <v>98</v>
      </c>
      <c r="F26" t="s">
        <v>89</v>
      </c>
      <c r="G26" t="s">
        <v>86</v>
      </c>
      <c r="I26">
        <v>3</v>
      </c>
      <c r="J26">
        <v>8.85</v>
      </c>
      <c r="K26">
        <v>90.9</v>
      </c>
      <c r="L26">
        <v>504</v>
      </c>
      <c r="M26">
        <v>26.9</v>
      </c>
    </row>
    <row r="27" spans="1:13" x14ac:dyDescent="0.35">
      <c r="A27" s="19" t="s">
        <v>64</v>
      </c>
      <c r="B27" s="19" t="s">
        <v>100</v>
      </c>
      <c r="C27" t="s">
        <v>101</v>
      </c>
      <c r="E27" t="s">
        <v>98</v>
      </c>
      <c r="F27" t="s">
        <v>89</v>
      </c>
      <c r="G27" t="s">
        <v>86</v>
      </c>
      <c r="I27">
        <v>4</v>
      </c>
      <c r="J27">
        <v>8.86</v>
      </c>
      <c r="K27">
        <v>97.6</v>
      </c>
      <c r="L27">
        <v>501</v>
      </c>
      <c r="M27">
        <v>27.6</v>
      </c>
    </row>
    <row r="28" spans="1:13" x14ac:dyDescent="0.35">
      <c r="A28" s="19" t="s">
        <v>64</v>
      </c>
      <c r="B28" s="19" t="s">
        <v>100</v>
      </c>
      <c r="C28" t="s">
        <v>101</v>
      </c>
      <c r="E28" t="s">
        <v>98</v>
      </c>
      <c r="F28" t="s">
        <v>89</v>
      </c>
      <c r="G28" t="s">
        <v>86</v>
      </c>
      <c r="I28">
        <v>5</v>
      </c>
      <c r="J28">
        <v>8.81</v>
      </c>
      <c r="K28">
        <v>107.8</v>
      </c>
      <c r="L28">
        <v>498</v>
      </c>
      <c r="M28">
        <v>27.9</v>
      </c>
    </row>
    <row r="29" spans="1:13" x14ac:dyDescent="0.35">
      <c r="A29" s="19" t="s">
        <v>64</v>
      </c>
      <c r="B29" s="19" t="s">
        <v>100</v>
      </c>
      <c r="C29" t="s">
        <v>101</v>
      </c>
      <c r="E29" t="s">
        <v>98</v>
      </c>
      <c r="F29" t="s">
        <v>89</v>
      </c>
      <c r="G29" t="s">
        <v>86</v>
      </c>
      <c r="I29">
        <v>1</v>
      </c>
      <c r="J29">
        <v>8.82</v>
      </c>
      <c r="K29">
        <v>113.5</v>
      </c>
      <c r="L29">
        <v>500</v>
      </c>
      <c r="M29">
        <v>28.1</v>
      </c>
    </row>
    <row r="30" spans="1:13" x14ac:dyDescent="0.35">
      <c r="A30" s="19" t="s">
        <v>64</v>
      </c>
      <c r="B30" s="19" t="s">
        <v>100</v>
      </c>
      <c r="C30" t="s">
        <v>99</v>
      </c>
      <c r="E30" t="s">
        <v>98</v>
      </c>
      <c r="F30" t="s">
        <v>89</v>
      </c>
      <c r="G30" t="s">
        <v>86</v>
      </c>
      <c r="I30">
        <v>2</v>
      </c>
      <c r="J30">
        <v>11.44</v>
      </c>
      <c r="K30">
        <v>82.9</v>
      </c>
      <c r="L30">
        <v>466</v>
      </c>
      <c r="M30">
        <v>28.2</v>
      </c>
    </row>
    <row r="31" spans="1:13" x14ac:dyDescent="0.35">
      <c r="A31" s="19" t="s">
        <v>64</v>
      </c>
      <c r="B31" s="19" t="s">
        <v>100</v>
      </c>
      <c r="C31" t="s">
        <v>99</v>
      </c>
      <c r="E31" t="s">
        <v>98</v>
      </c>
      <c r="F31" t="s">
        <v>89</v>
      </c>
      <c r="G31" t="s">
        <v>86</v>
      </c>
      <c r="I31">
        <v>3</v>
      </c>
      <c r="J31">
        <v>11.66</v>
      </c>
      <c r="K31">
        <v>91.4</v>
      </c>
      <c r="L31">
        <v>545</v>
      </c>
      <c r="M31">
        <v>27.9</v>
      </c>
    </row>
    <row r="32" spans="1:13" x14ac:dyDescent="0.35">
      <c r="A32" s="19" t="s">
        <v>64</v>
      </c>
      <c r="B32" s="19" t="s">
        <v>100</v>
      </c>
      <c r="C32" t="s">
        <v>99</v>
      </c>
      <c r="E32" t="s">
        <v>98</v>
      </c>
      <c r="F32" t="s">
        <v>89</v>
      </c>
      <c r="G32" t="s">
        <v>86</v>
      </c>
      <c r="I32">
        <v>4</v>
      </c>
      <c r="J32">
        <v>11.76</v>
      </c>
      <c r="K32">
        <v>93.9</v>
      </c>
      <c r="L32">
        <v>527</v>
      </c>
      <c r="M32">
        <v>27.7</v>
      </c>
    </row>
    <row r="33" spans="1:13" x14ac:dyDescent="0.35">
      <c r="A33" s="19" t="s">
        <v>64</v>
      </c>
      <c r="B33" s="19" t="s">
        <v>100</v>
      </c>
      <c r="C33" t="s">
        <v>99</v>
      </c>
      <c r="E33" t="s">
        <v>98</v>
      </c>
      <c r="F33" t="s">
        <v>89</v>
      </c>
      <c r="G33" t="s">
        <v>86</v>
      </c>
      <c r="I33">
        <v>1</v>
      </c>
      <c r="J33">
        <v>11.96</v>
      </c>
      <c r="K33">
        <v>98.9</v>
      </c>
      <c r="L33">
        <v>481</v>
      </c>
      <c r="M33">
        <v>27.6</v>
      </c>
    </row>
    <row r="34" spans="1:13" x14ac:dyDescent="0.35">
      <c r="A34" s="19" t="s">
        <v>64</v>
      </c>
      <c r="B34" s="19" t="s">
        <v>100</v>
      </c>
      <c r="C34" t="s">
        <v>99</v>
      </c>
      <c r="E34" t="s">
        <v>98</v>
      </c>
      <c r="F34" t="s">
        <v>89</v>
      </c>
      <c r="G34" t="s">
        <v>97</v>
      </c>
      <c r="I34">
        <v>2</v>
      </c>
      <c r="K34">
        <v>200.3</v>
      </c>
      <c r="L34">
        <v>442</v>
      </c>
      <c r="M34">
        <v>32.1</v>
      </c>
    </row>
    <row r="35" spans="1:13" x14ac:dyDescent="0.35">
      <c r="A35" s="19" t="s">
        <v>64</v>
      </c>
      <c r="B35" s="19" t="s">
        <v>100</v>
      </c>
      <c r="C35" t="s">
        <v>99</v>
      </c>
      <c r="E35" t="s">
        <v>98</v>
      </c>
      <c r="F35" t="s">
        <v>89</v>
      </c>
      <c r="G35" t="s">
        <v>97</v>
      </c>
      <c r="I35">
        <v>3</v>
      </c>
      <c r="K35">
        <v>197.7</v>
      </c>
      <c r="L35">
        <v>441</v>
      </c>
      <c r="M35">
        <v>31.5</v>
      </c>
    </row>
    <row r="36" spans="1:13" x14ac:dyDescent="0.35">
      <c r="A36" s="19" t="s">
        <v>64</v>
      </c>
      <c r="B36" s="19" t="s">
        <v>100</v>
      </c>
      <c r="C36" t="s">
        <v>99</v>
      </c>
      <c r="E36" t="s">
        <v>98</v>
      </c>
      <c r="F36" t="s">
        <v>89</v>
      </c>
      <c r="G36" t="s">
        <v>97</v>
      </c>
      <c r="I36">
        <v>4</v>
      </c>
      <c r="K36">
        <v>200.4</v>
      </c>
      <c r="L36">
        <v>532</v>
      </c>
      <c r="M36">
        <v>31.1</v>
      </c>
    </row>
    <row r="37" spans="1:13" x14ac:dyDescent="0.35">
      <c r="A37" s="19" t="s">
        <v>64</v>
      </c>
      <c r="B37" s="19" t="s">
        <v>100</v>
      </c>
      <c r="C37" t="s">
        <v>99</v>
      </c>
      <c r="E37" t="s">
        <v>98</v>
      </c>
      <c r="F37" t="s">
        <v>89</v>
      </c>
      <c r="G37" t="s">
        <v>97</v>
      </c>
      <c r="I37">
        <v>5</v>
      </c>
      <c r="K37">
        <v>207</v>
      </c>
      <c r="L37">
        <v>542</v>
      </c>
      <c r="M37">
        <v>30.8</v>
      </c>
    </row>
    <row r="38" spans="1:13" x14ac:dyDescent="0.35">
      <c r="A38" s="19" t="s">
        <v>64</v>
      </c>
      <c r="B38" s="19" t="s">
        <v>96</v>
      </c>
      <c r="C38" s="19">
        <v>44203</v>
      </c>
      <c r="D38" s="19"/>
      <c r="E38" t="s">
        <v>98</v>
      </c>
      <c r="F38" t="s">
        <v>89</v>
      </c>
      <c r="G38" t="s">
        <v>97</v>
      </c>
      <c r="I38">
        <v>1</v>
      </c>
      <c r="K38">
        <v>199.6</v>
      </c>
      <c r="L38">
        <v>546</v>
      </c>
      <c r="M38">
        <v>30.6</v>
      </c>
    </row>
    <row r="39" spans="1:13" x14ac:dyDescent="0.35">
      <c r="A39" s="19" t="s">
        <v>64</v>
      </c>
      <c r="B39" s="19" t="s">
        <v>96</v>
      </c>
      <c r="C39" s="19">
        <v>44203</v>
      </c>
      <c r="D39" s="19"/>
      <c r="E39" t="s">
        <v>98</v>
      </c>
      <c r="F39" t="s">
        <v>89</v>
      </c>
      <c r="G39" t="s">
        <v>86</v>
      </c>
      <c r="I39">
        <v>2</v>
      </c>
      <c r="J39">
        <v>11.32</v>
      </c>
      <c r="K39">
        <v>101</v>
      </c>
      <c r="L39">
        <v>446</v>
      </c>
      <c r="M39">
        <v>24.3</v>
      </c>
    </row>
    <row r="40" spans="1:13" x14ac:dyDescent="0.35">
      <c r="A40" s="19" t="s">
        <v>64</v>
      </c>
      <c r="B40" s="19" t="s">
        <v>96</v>
      </c>
      <c r="C40" s="19">
        <v>44203</v>
      </c>
      <c r="D40" s="19"/>
      <c r="E40" t="s">
        <v>98</v>
      </c>
      <c r="F40" t="s">
        <v>89</v>
      </c>
      <c r="G40" t="s">
        <v>86</v>
      </c>
      <c r="I40">
        <v>3</v>
      </c>
      <c r="J40">
        <v>11.37</v>
      </c>
      <c r="K40">
        <v>97.5</v>
      </c>
      <c r="L40">
        <v>438</v>
      </c>
      <c r="M40">
        <v>24.6</v>
      </c>
    </row>
    <row r="41" spans="1:13" x14ac:dyDescent="0.35">
      <c r="A41" s="19" t="s">
        <v>64</v>
      </c>
      <c r="B41" s="19" t="s">
        <v>96</v>
      </c>
      <c r="C41" s="19">
        <v>44203</v>
      </c>
      <c r="D41" s="19"/>
      <c r="E41" t="s">
        <v>98</v>
      </c>
      <c r="F41" t="s">
        <v>89</v>
      </c>
      <c r="G41" t="s">
        <v>86</v>
      </c>
      <c r="I41">
        <v>4</v>
      </c>
      <c r="J41">
        <v>11.44</v>
      </c>
      <c r="K41">
        <v>103.3</v>
      </c>
      <c r="L41">
        <v>422</v>
      </c>
      <c r="M41">
        <v>24.8</v>
      </c>
    </row>
    <row r="42" spans="1:13" x14ac:dyDescent="0.35">
      <c r="A42" s="19" t="s">
        <v>64</v>
      </c>
      <c r="B42" s="19" t="s">
        <v>96</v>
      </c>
      <c r="C42" s="19">
        <v>44203</v>
      </c>
      <c r="D42" s="19"/>
      <c r="E42" t="s">
        <v>98</v>
      </c>
      <c r="F42" t="s">
        <v>89</v>
      </c>
      <c r="G42" t="s">
        <v>86</v>
      </c>
      <c r="I42">
        <v>1</v>
      </c>
      <c r="J42">
        <v>11.5</v>
      </c>
      <c r="K42">
        <v>108.7</v>
      </c>
      <c r="L42">
        <v>416</v>
      </c>
      <c r="M42">
        <v>24.9</v>
      </c>
    </row>
    <row r="43" spans="1:13" x14ac:dyDescent="0.35">
      <c r="A43" s="19" t="s">
        <v>64</v>
      </c>
      <c r="B43" s="19" t="s">
        <v>100</v>
      </c>
      <c r="C43" t="s">
        <v>99</v>
      </c>
      <c r="E43" t="s">
        <v>98</v>
      </c>
      <c r="F43" t="s">
        <v>102</v>
      </c>
      <c r="G43" t="s">
        <v>97</v>
      </c>
      <c r="I43">
        <v>2</v>
      </c>
      <c r="K43">
        <v>123.3</v>
      </c>
      <c r="L43">
        <v>594</v>
      </c>
      <c r="M43">
        <v>33.700000000000003</v>
      </c>
    </row>
    <row r="44" spans="1:13" x14ac:dyDescent="0.35">
      <c r="A44" s="19" t="s">
        <v>64</v>
      </c>
      <c r="B44" s="19" t="s">
        <v>100</v>
      </c>
      <c r="C44" t="s">
        <v>99</v>
      </c>
      <c r="E44" t="s">
        <v>98</v>
      </c>
      <c r="F44" t="s">
        <v>102</v>
      </c>
      <c r="G44" t="s">
        <v>97</v>
      </c>
      <c r="I44">
        <v>3</v>
      </c>
      <c r="K44">
        <v>129.30000000000001</v>
      </c>
      <c r="L44">
        <v>545</v>
      </c>
      <c r="M44">
        <v>33.299999999999997</v>
      </c>
    </row>
    <row r="45" spans="1:13" x14ac:dyDescent="0.35">
      <c r="A45" s="19" t="s">
        <v>64</v>
      </c>
      <c r="B45" s="19" t="s">
        <v>100</v>
      </c>
      <c r="C45" t="s">
        <v>99</v>
      </c>
      <c r="E45" t="s">
        <v>98</v>
      </c>
      <c r="F45" t="s">
        <v>102</v>
      </c>
      <c r="G45" t="s">
        <v>97</v>
      </c>
      <c r="I45">
        <v>4</v>
      </c>
      <c r="K45">
        <v>136.1</v>
      </c>
      <c r="L45">
        <v>622</v>
      </c>
      <c r="M45">
        <v>32.9</v>
      </c>
    </row>
    <row r="46" spans="1:13" x14ac:dyDescent="0.35">
      <c r="A46" s="19" t="s">
        <v>64</v>
      </c>
      <c r="B46" s="19" t="s">
        <v>100</v>
      </c>
      <c r="C46" t="s">
        <v>99</v>
      </c>
      <c r="E46" t="s">
        <v>98</v>
      </c>
      <c r="F46" t="s">
        <v>102</v>
      </c>
      <c r="G46" t="s">
        <v>97</v>
      </c>
      <c r="I46">
        <v>5</v>
      </c>
      <c r="K46">
        <v>145.5</v>
      </c>
      <c r="L46">
        <v>650</v>
      </c>
      <c r="M46">
        <v>32.5</v>
      </c>
    </row>
    <row r="47" spans="1:13" x14ac:dyDescent="0.35">
      <c r="A47" s="19" t="s">
        <v>64</v>
      </c>
      <c r="B47" s="19" t="s">
        <v>100</v>
      </c>
      <c r="C47" t="s">
        <v>99</v>
      </c>
      <c r="E47" t="s">
        <v>98</v>
      </c>
      <c r="F47" t="s">
        <v>102</v>
      </c>
      <c r="G47" t="s">
        <v>97</v>
      </c>
      <c r="I47">
        <v>1</v>
      </c>
      <c r="K47">
        <v>138.9</v>
      </c>
      <c r="L47">
        <v>683</v>
      </c>
      <c r="M47">
        <v>32.200000000000003</v>
      </c>
    </row>
    <row r="48" spans="1:13" x14ac:dyDescent="0.35">
      <c r="A48" s="19" t="s">
        <v>64</v>
      </c>
      <c r="B48" s="19" t="s">
        <v>100</v>
      </c>
      <c r="C48" t="s">
        <v>101</v>
      </c>
      <c r="E48" t="s">
        <v>98</v>
      </c>
      <c r="F48" t="s">
        <v>89</v>
      </c>
      <c r="G48" t="s">
        <v>95</v>
      </c>
      <c r="I48">
        <v>2</v>
      </c>
      <c r="J48">
        <v>8.8000000000000007</v>
      </c>
      <c r="K48">
        <v>80.400000000000006</v>
      </c>
      <c r="L48">
        <v>617</v>
      </c>
      <c r="M48">
        <v>27.3</v>
      </c>
    </row>
    <row r="49" spans="1:13" x14ac:dyDescent="0.35">
      <c r="A49" s="19" t="s">
        <v>64</v>
      </c>
      <c r="B49" s="19" t="s">
        <v>100</v>
      </c>
      <c r="C49" t="s">
        <v>101</v>
      </c>
      <c r="E49" t="s">
        <v>98</v>
      </c>
      <c r="F49" t="s">
        <v>89</v>
      </c>
      <c r="G49" t="s">
        <v>95</v>
      </c>
      <c r="I49">
        <v>3</v>
      </c>
      <c r="J49">
        <v>8.73</v>
      </c>
      <c r="K49">
        <v>84.6</v>
      </c>
      <c r="L49">
        <v>598</v>
      </c>
      <c r="M49">
        <v>27.7</v>
      </c>
    </row>
    <row r="50" spans="1:13" x14ac:dyDescent="0.35">
      <c r="A50" s="19" t="s">
        <v>64</v>
      </c>
      <c r="B50" s="19" t="s">
        <v>100</v>
      </c>
      <c r="C50" t="s">
        <v>101</v>
      </c>
      <c r="E50" t="s">
        <v>98</v>
      </c>
      <c r="F50" t="s">
        <v>89</v>
      </c>
      <c r="G50" t="s">
        <v>95</v>
      </c>
      <c r="I50">
        <v>4</v>
      </c>
      <c r="J50">
        <v>8.7200000000000006</v>
      </c>
      <c r="K50">
        <v>90.3</v>
      </c>
      <c r="L50">
        <v>593</v>
      </c>
      <c r="M50">
        <v>27.9</v>
      </c>
    </row>
    <row r="51" spans="1:13" x14ac:dyDescent="0.35">
      <c r="A51" s="19" t="s">
        <v>64</v>
      </c>
      <c r="B51" s="19" t="s">
        <v>100</v>
      </c>
      <c r="C51" t="s">
        <v>101</v>
      </c>
      <c r="E51" t="s">
        <v>98</v>
      </c>
      <c r="F51" t="s">
        <v>89</v>
      </c>
      <c r="G51" t="s">
        <v>95</v>
      </c>
      <c r="I51">
        <v>5</v>
      </c>
      <c r="J51">
        <v>8.74</v>
      </c>
      <c r="K51">
        <v>99.3</v>
      </c>
      <c r="L51">
        <v>585</v>
      </c>
      <c r="M51">
        <v>28</v>
      </c>
    </row>
    <row r="52" spans="1:13" x14ac:dyDescent="0.35">
      <c r="A52" s="19" t="s">
        <v>64</v>
      </c>
      <c r="B52" s="19" t="s">
        <v>100</v>
      </c>
      <c r="C52" t="s">
        <v>101</v>
      </c>
      <c r="E52" t="s">
        <v>98</v>
      </c>
      <c r="F52" t="s">
        <v>89</v>
      </c>
      <c r="G52" t="s">
        <v>95</v>
      </c>
      <c r="I52">
        <v>1</v>
      </c>
      <c r="J52">
        <v>8.75</v>
      </c>
      <c r="K52">
        <v>103.6</v>
      </c>
      <c r="L52">
        <v>603</v>
      </c>
      <c r="M52">
        <v>28.1</v>
      </c>
    </row>
    <row r="53" spans="1:13" x14ac:dyDescent="0.35">
      <c r="A53" s="19" t="s">
        <v>64</v>
      </c>
      <c r="B53" s="19" t="s">
        <v>100</v>
      </c>
      <c r="C53" t="s">
        <v>99</v>
      </c>
      <c r="E53" t="s">
        <v>98</v>
      </c>
      <c r="F53" t="s">
        <v>89</v>
      </c>
      <c r="G53" t="s">
        <v>95</v>
      </c>
      <c r="I53">
        <v>2</v>
      </c>
      <c r="J53">
        <v>11.03</v>
      </c>
      <c r="K53">
        <v>101.12</v>
      </c>
      <c r="L53">
        <v>508</v>
      </c>
      <c r="M53">
        <v>27.4</v>
      </c>
    </row>
    <row r="54" spans="1:13" x14ac:dyDescent="0.35">
      <c r="A54" s="19" t="s">
        <v>64</v>
      </c>
      <c r="B54" s="19" t="s">
        <v>100</v>
      </c>
      <c r="C54" t="s">
        <v>99</v>
      </c>
      <c r="E54" t="s">
        <v>98</v>
      </c>
      <c r="F54" t="s">
        <v>89</v>
      </c>
      <c r="G54" t="s">
        <v>95</v>
      </c>
      <c r="I54">
        <v>3</v>
      </c>
      <c r="J54">
        <v>11.06</v>
      </c>
      <c r="K54">
        <v>104</v>
      </c>
      <c r="L54">
        <v>494</v>
      </c>
      <c r="M54">
        <v>30.2</v>
      </c>
    </row>
    <row r="55" spans="1:13" x14ac:dyDescent="0.35">
      <c r="A55" s="19" t="s">
        <v>64</v>
      </c>
      <c r="B55" s="19" t="s">
        <v>100</v>
      </c>
      <c r="C55" t="s">
        <v>99</v>
      </c>
      <c r="E55" t="s">
        <v>98</v>
      </c>
      <c r="F55" t="s">
        <v>89</v>
      </c>
      <c r="G55" t="s">
        <v>95</v>
      </c>
      <c r="I55">
        <v>4</v>
      </c>
      <c r="J55">
        <v>11.04</v>
      </c>
      <c r="K55">
        <v>110.7</v>
      </c>
      <c r="L55">
        <v>503</v>
      </c>
      <c r="M55">
        <v>29.7</v>
      </c>
    </row>
    <row r="56" spans="1:13" x14ac:dyDescent="0.35">
      <c r="A56" s="19" t="s">
        <v>64</v>
      </c>
      <c r="B56" s="19" t="s">
        <v>100</v>
      </c>
      <c r="C56" t="s">
        <v>99</v>
      </c>
      <c r="E56" t="s">
        <v>98</v>
      </c>
      <c r="F56" t="s">
        <v>89</v>
      </c>
      <c r="G56" t="s">
        <v>95</v>
      </c>
      <c r="I56">
        <v>5</v>
      </c>
      <c r="J56">
        <v>11.02</v>
      </c>
      <c r="K56">
        <v>113</v>
      </c>
      <c r="L56">
        <v>510</v>
      </c>
      <c r="M56">
        <v>29.3</v>
      </c>
    </row>
    <row r="57" spans="1:13" x14ac:dyDescent="0.35">
      <c r="A57" s="19" t="s">
        <v>64</v>
      </c>
      <c r="B57" s="19" t="s">
        <v>100</v>
      </c>
      <c r="C57" t="s">
        <v>99</v>
      </c>
      <c r="E57" t="s">
        <v>98</v>
      </c>
      <c r="F57" t="s">
        <v>89</v>
      </c>
      <c r="G57" t="s">
        <v>95</v>
      </c>
      <c r="I57">
        <v>1</v>
      </c>
      <c r="J57">
        <v>11.05</v>
      </c>
      <c r="K57">
        <v>112.9</v>
      </c>
      <c r="L57">
        <v>509</v>
      </c>
      <c r="M57">
        <v>29.1</v>
      </c>
    </row>
    <row r="58" spans="1:13" x14ac:dyDescent="0.35">
      <c r="A58" s="19" t="s">
        <v>64</v>
      </c>
      <c r="B58" s="19" t="s">
        <v>96</v>
      </c>
      <c r="C58" s="19">
        <v>44203</v>
      </c>
      <c r="D58" s="19"/>
      <c r="E58" t="s">
        <v>98</v>
      </c>
      <c r="F58" t="s">
        <v>89</v>
      </c>
      <c r="G58" t="s">
        <v>95</v>
      </c>
      <c r="I58">
        <v>2</v>
      </c>
      <c r="J58">
        <v>11.36</v>
      </c>
      <c r="K58">
        <v>10.36</v>
      </c>
      <c r="L58">
        <v>478</v>
      </c>
      <c r="M58">
        <v>23.8</v>
      </c>
    </row>
    <row r="59" spans="1:13" x14ac:dyDescent="0.35">
      <c r="A59" s="19" t="s">
        <v>64</v>
      </c>
      <c r="B59" s="19" t="s">
        <v>96</v>
      </c>
      <c r="C59" s="19">
        <v>44203</v>
      </c>
      <c r="D59" s="19"/>
      <c r="E59" t="s">
        <v>98</v>
      </c>
      <c r="F59" t="s">
        <v>89</v>
      </c>
      <c r="G59" t="s">
        <v>95</v>
      </c>
      <c r="I59">
        <v>3</v>
      </c>
      <c r="J59">
        <v>10.47</v>
      </c>
      <c r="K59">
        <v>10.47</v>
      </c>
      <c r="L59">
        <v>452</v>
      </c>
      <c r="M59">
        <v>24</v>
      </c>
    </row>
    <row r="60" spans="1:13" x14ac:dyDescent="0.35">
      <c r="A60" s="19" t="s">
        <v>64</v>
      </c>
      <c r="B60" s="19" t="s">
        <v>96</v>
      </c>
      <c r="C60" s="19">
        <v>44203</v>
      </c>
      <c r="D60" s="19"/>
      <c r="E60" t="s">
        <v>98</v>
      </c>
      <c r="F60" t="s">
        <v>89</v>
      </c>
      <c r="G60" t="s">
        <v>95</v>
      </c>
      <c r="I60">
        <v>4</v>
      </c>
      <c r="J60">
        <v>10.55</v>
      </c>
      <c r="K60">
        <v>10.55</v>
      </c>
      <c r="L60">
        <v>477</v>
      </c>
      <c r="M60">
        <v>24.8</v>
      </c>
    </row>
    <row r="61" spans="1:13" x14ac:dyDescent="0.35">
      <c r="A61" s="19" t="s">
        <v>64</v>
      </c>
      <c r="B61" s="19" t="s">
        <v>96</v>
      </c>
      <c r="C61" s="19">
        <v>44203</v>
      </c>
      <c r="D61" s="19"/>
      <c r="E61" t="s">
        <v>98</v>
      </c>
      <c r="F61" t="s">
        <v>89</v>
      </c>
      <c r="G61" t="s">
        <v>95</v>
      </c>
      <c r="I61">
        <v>1</v>
      </c>
      <c r="J61">
        <v>10.75</v>
      </c>
      <c r="K61">
        <v>10.75</v>
      </c>
      <c r="L61">
        <v>430</v>
      </c>
      <c r="M61">
        <v>24.3</v>
      </c>
    </row>
    <row r="62" spans="1:13" x14ac:dyDescent="0.35">
      <c r="A62" s="19" t="s">
        <v>64</v>
      </c>
      <c r="B62" s="19" t="s">
        <v>96</v>
      </c>
      <c r="C62" s="19">
        <v>44203</v>
      </c>
      <c r="D62" s="19"/>
      <c r="E62" t="s">
        <v>98</v>
      </c>
      <c r="F62" t="s">
        <v>89</v>
      </c>
      <c r="G62" t="s">
        <v>95</v>
      </c>
      <c r="I62">
        <v>2</v>
      </c>
      <c r="J62">
        <v>11.03</v>
      </c>
      <c r="K62">
        <v>126.6</v>
      </c>
      <c r="L62">
        <v>488</v>
      </c>
      <c r="M62">
        <v>24.6</v>
      </c>
    </row>
    <row r="63" spans="1:13" x14ac:dyDescent="0.35">
      <c r="A63" s="19" t="s">
        <v>64</v>
      </c>
      <c r="B63" s="19" t="s">
        <v>96</v>
      </c>
      <c r="C63" s="19">
        <v>44203</v>
      </c>
      <c r="D63" s="19"/>
      <c r="E63" t="s">
        <v>98</v>
      </c>
      <c r="F63" t="s">
        <v>89</v>
      </c>
      <c r="G63" t="s">
        <v>95</v>
      </c>
      <c r="I63">
        <v>3</v>
      </c>
      <c r="J63">
        <v>11.03</v>
      </c>
      <c r="K63">
        <v>80.599999999999994</v>
      </c>
      <c r="L63">
        <v>486</v>
      </c>
      <c r="M63">
        <v>24.8</v>
      </c>
    </row>
    <row r="64" spans="1:13" x14ac:dyDescent="0.35">
      <c r="A64" s="19" t="s">
        <v>64</v>
      </c>
      <c r="B64" s="19" t="s">
        <v>96</v>
      </c>
      <c r="C64" s="19">
        <v>44203</v>
      </c>
      <c r="D64" s="19"/>
      <c r="E64" t="s">
        <v>98</v>
      </c>
      <c r="F64" t="s">
        <v>89</v>
      </c>
      <c r="G64" t="s">
        <v>95</v>
      </c>
      <c r="I64">
        <v>4</v>
      </c>
      <c r="J64">
        <v>11.02</v>
      </c>
      <c r="K64">
        <v>80.599999999999994</v>
      </c>
      <c r="L64">
        <v>493</v>
      </c>
      <c r="M64">
        <v>24.9</v>
      </c>
    </row>
    <row r="65" spans="1:15" x14ac:dyDescent="0.35">
      <c r="A65" s="19" t="s">
        <v>64</v>
      </c>
      <c r="B65" s="19" t="s">
        <v>96</v>
      </c>
      <c r="C65" s="19">
        <v>44203</v>
      </c>
      <c r="D65" s="19"/>
      <c r="E65" t="s">
        <v>98</v>
      </c>
      <c r="F65" t="s">
        <v>89</v>
      </c>
      <c r="G65" t="s">
        <v>95</v>
      </c>
      <c r="I65">
        <v>1</v>
      </c>
      <c r="J65">
        <v>11.01</v>
      </c>
      <c r="K65">
        <v>74.2</v>
      </c>
      <c r="L65">
        <v>495</v>
      </c>
      <c r="M65">
        <v>25</v>
      </c>
    </row>
    <row r="66" spans="1:15" x14ac:dyDescent="0.35">
      <c r="A66" s="19" t="s">
        <v>64</v>
      </c>
      <c r="B66" s="19" t="s">
        <v>96</v>
      </c>
      <c r="C66" s="19">
        <v>44203</v>
      </c>
      <c r="D66" s="19"/>
      <c r="E66" t="s">
        <v>98</v>
      </c>
      <c r="F66" t="s">
        <v>89</v>
      </c>
      <c r="G66" t="s">
        <v>88</v>
      </c>
      <c r="I66">
        <v>2</v>
      </c>
      <c r="J66">
        <v>11.6</v>
      </c>
      <c r="K66">
        <v>106.6</v>
      </c>
      <c r="L66">
        <v>1035</v>
      </c>
      <c r="M66">
        <v>24</v>
      </c>
    </row>
    <row r="67" spans="1:15" x14ac:dyDescent="0.35">
      <c r="A67" s="19" t="s">
        <v>64</v>
      </c>
      <c r="B67" s="19" t="s">
        <v>96</v>
      </c>
      <c r="C67" s="19">
        <v>44203</v>
      </c>
      <c r="D67" s="19"/>
      <c r="E67" t="s">
        <v>98</v>
      </c>
      <c r="F67" t="s">
        <v>89</v>
      </c>
      <c r="G67" t="s">
        <v>88</v>
      </c>
      <c r="I67">
        <v>3</v>
      </c>
      <c r="J67">
        <v>11.13</v>
      </c>
      <c r="K67">
        <v>97.1</v>
      </c>
      <c r="L67">
        <v>1275</v>
      </c>
      <c r="M67">
        <v>24.1</v>
      </c>
    </row>
    <row r="68" spans="1:15" x14ac:dyDescent="0.35">
      <c r="A68" s="19" t="s">
        <v>64</v>
      </c>
      <c r="B68" s="19" t="s">
        <v>96</v>
      </c>
      <c r="C68" s="19">
        <v>44203</v>
      </c>
      <c r="D68" s="19"/>
      <c r="E68" t="s">
        <v>98</v>
      </c>
      <c r="F68" t="s">
        <v>89</v>
      </c>
      <c r="G68" t="s">
        <v>88</v>
      </c>
      <c r="I68">
        <v>4</v>
      </c>
      <c r="J68">
        <v>11.13</v>
      </c>
      <c r="K68">
        <v>88.3</v>
      </c>
      <c r="L68">
        <v>1320</v>
      </c>
      <c r="M68">
        <v>24.3</v>
      </c>
    </row>
    <row r="69" spans="1:15" x14ac:dyDescent="0.35">
      <c r="A69" s="19" t="s">
        <v>64</v>
      </c>
      <c r="B69" s="19" t="s">
        <v>96</v>
      </c>
      <c r="C69" s="19">
        <v>44203</v>
      </c>
      <c r="D69" s="19"/>
      <c r="E69" t="s">
        <v>98</v>
      </c>
      <c r="F69" t="s">
        <v>89</v>
      </c>
      <c r="G69" t="s">
        <v>88</v>
      </c>
      <c r="I69">
        <v>1</v>
      </c>
      <c r="J69">
        <v>11.14</v>
      </c>
      <c r="K69">
        <v>75.599999999999994</v>
      </c>
      <c r="L69">
        <v>1085</v>
      </c>
      <c r="M69">
        <v>24.5</v>
      </c>
    </row>
    <row r="70" spans="1:15" x14ac:dyDescent="0.35">
      <c r="A70" t="s">
        <v>68</v>
      </c>
      <c r="B70" s="19" t="s">
        <v>16</v>
      </c>
      <c r="C70" t="s">
        <v>94</v>
      </c>
      <c r="D70">
        <v>3</v>
      </c>
      <c r="E70" t="s">
        <v>14</v>
      </c>
      <c r="F70" t="s">
        <v>90</v>
      </c>
      <c r="G70" t="s">
        <v>88</v>
      </c>
      <c r="I70">
        <v>2</v>
      </c>
      <c r="J70">
        <v>5.33</v>
      </c>
      <c r="L70">
        <v>625</v>
      </c>
      <c r="N70">
        <v>0.3</v>
      </c>
      <c r="O70">
        <v>403</v>
      </c>
    </row>
    <row r="71" spans="1:15" x14ac:dyDescent="0.35">
      <c r="A71" t="s">
        <v>68</v>
      </c>
      <c r="B71" s="19" t="s">
        <v>16</v>
      </c>
      <c r="C71" t="s">
        <v>94</v>
      </c>
      <c r="D71">
        <v>3</v>
      </c>
      <c r="E71" t="s">
        <v>14</v>
      </c>
      <c r="F71" t="s">
        <v>90</v>
      </c>
      <c r="G71" t="s">
        <v>88</v>
      </c>
      <c r="I71">
        <v>3</v>
      </c>
      <c r="J71">
        <v>5.43</v>
      </c>
      <c r="L71">
        <v>624</v>
      </c>
      <c r="N71">
        <v>0.3</v>
      </c>
      <c r="O71">
        <v>403</v>
      </c>
    </row>
    <row r="72" spans="1:15" x14ac:dyDescent="0.35">
      <c r="A72" t="s">
        <v>68</v>
      </c>
      <c r="B72" s="19" t="s">
        <v>16</v>
      </c>
      <c r="C72" t="s">
        <v>94</v>
      </c>
      <c r="D72">
        <v>3</v>
      </c>
      <c r="E72" t="s">
        <v>14</v>
      </c>
      <c r="F72" t="s">
        <v>90</v>
      </c>
      <c r="G72" t="s">
        <v>88</v>
      </c>
      <c r="I72">
        <v>4</v>
      </c>
      <c r="J72">
        <v>5.57</v>
      </c>
      <c r="L72">
        <v>622</v>
      </c>
      <c r="N72">
        <v>0.3</v>
      </c>
      <c r="O72">
        <v>409.5</v>
      </c>
    </row>
    <row r="73" spans="1:15" x14ac:dyDescent="0.35">
      <c r="A73" t="s">
        <v>68</v>
      </c>
      <c r="B73" s="19" t="s">
        <v>16</v>
      </c>
      <c r="C73" t="s">
        <v>94</v>
      </c>
      <c r="D73">
        <v>3</v>
      </c>
      <c r="E73" t="s">
        <v>14</v>
      </c>
      <c r="F73" t="s">
        <v>90</v>
      </c>
      <c r="G73" t="s">
        <v>88</v>
      </c>
      <c r="I73">
        <v>1</v>
      </c>
      <c r="J73">
        <v>5.5</v>
      </c>
      <c r="L73">
        <v>626</v>
      </c>
      <c r="N73">
        <v>0.3</v>
      </c>
      <c r="O73">
        <v>409.5</v>
      </c>
    </row>
    <row r="74" spans="1:15" x14ac:dyDescent="0.35">
      <c r="A74" t="s">
        <v>68</v>
      </c>
      <c r="B74" s="19" t="s">
        <v>16</v>
      </c>
      <c r="C74" t="s">
        <v>94</v>
      </c>
      <c r="D74">
        <v>3</v>
      </c>
      <c r="E74" t="s">
        <v>14</v>
      </c>
      <c r="F74" t="s">
        <v>90</v>
      </c>
      <c r="G74" t="s">
        <v>86</v>
      </c>
      <c r="I74">
        <v>2</v>
      </c>
      <c r="J74">
        <v>5.88</v>
      </c>
      <c r="L74">
        <v>577</v>
      </c>
      <c r="N74">
        <v>0.28000000000000003</v>
      </c>
      <c r="O74">
        <v>370.5</v>
      </c>
    </row>
    <row r="75" spans="1:15" x14ac:dyDescent="0.35">
      <c r="A75" t="s">
        <v>68</v>
      </c>
      <c r="B75" s="19" t="s">
        <v>16</v>
      </c>
      <c r="C75" t="s">
        <v>94</v>
      </c>
      <c r="D75">
        <v>3</v>
      </c>
      <c r="E75" t="s">
        <v>14</v>
      </c>
      <c r="F75" t="s">
        <v>90</v>
      </c>
      <c r="G75" t="s">
        <v>86</v>
      </c>
      <c r="I75">
        <v>3</v>
      </c>
      <c r="J75">
        <v>5.95</v>
      </c>
      <c r="L75">
        <v>577</v>
      </c>
      <c r="N75">
        <v>0.28000000000000003</v>
      </c>
      <c r="O75">
        <v>570.5</v>
      </c>
    </row>
    <row r="76" spans="1:15" x14ac:dyDescent="0.35">
      <c r="A76" t="s">
        <v>68</v>
      </c>
      <c r="B76" s="19" t="s">
        <v>16</v>
      </c>
      <c r="C76" t="s">
        <v>94</v>
      </c>
      <c r="D76">
        <v>3</v>
      </c>
      <c r="E76" t="s">
        <v>14</v>
      </c>
      <c r="F76" t="s">
        <v>90</v>
      </c>
      <c r="G76" t="s">
        <v>86</v>
      </c>
      <c r="I76">
        <v>4</v>
      </c>
      <c r="J76">
        <v>6.12</v>
      </c>
      <c r="L76">
        <v>577</v>
      </c>
      <c r="N76">
        <v>0.28000000000000003</v>
      </c>
      <c r="O76">
        <v>377</v>
      </c>
    </row>
    <row r="77" spans="1:15" x14ac:dyDescent="0.35">
      <c r="A77" t="s">
        <v>68</v>
      </c>
      <c r="B77" s="19" t="s">
        <v>16</v>
      </c>
      <c r="C77" t="s">
        <v>94</v>
      </c>
      <c r="D77">
        <v>3</v>
      </c>
      <c r="E77" t="s">
        <v>14</v>
      </c>
      <c r="F77" t="s">
        <v>90</v>
      </c>
      <c r="G77" t="s">
        <v>86</v>
      </c>
      <c r="I77">
        <v>1</v>
      </c>
      <c r="J77">
        <v>6.21</v>
      </c>
      <c r="L77">
        <v>579</v>
      </c>
      <c r="N77">
        <v>0.28000000000000003</v>
      </c>
      <c r="O77">
        <v>377</v>
      </c>
    </row>
    <row r="78" spans="1:15" x14ac:dyDescent="0.35">
      <c r="A78" t="s">
        <v>68</v>
      </c>
      <c r="B78" s="19" t="s">
        <v>16</v>
      </c>
      <c r="C78" t="s">
        <v>93</v>
      </c>
      <c r="D78">
        <v>3</v>
      </c>
      <c r="E78" t="s">
        <v>14</v>
      </c>
      <c r="F78" t="s">
        <v>90</v>
      </c>
      <c r="G78" t="s">
        <v>88</v>
      </c>
      <c r="I78">
        <v>2</v>
      </c>
      <c r="J78">
        <v>6.25</v>
      </c>
      <c r="L78">
        <v>673</v>
      </c>
      <c r="N78">
        <v>0.28999999999999998</v>
      </c>
      <c r="O78">
        <v>396.5</v>
      </c>
    </row>
    <row r="79" spans="1:15" x14ac:dyDescent="0.35">
      <c r="A79" t="s">
        <v>68</v>
      </c>
      <c r="B79" s="19" t="s">
        <v>16</v>
      </c>
      <c r="C79" t="s">
        <v>93</v>
      </c>
      <c r="D79">
        <v>3</v>
      </c>
      <c r="E79" t="s">
        <v>14</v>
      </c>
      <c r="F79" t="s">
        <v>90</v>
      </c>
      <c r="G79" t="s">
        <v>88</v>
      </c>
      <c r="I79">
        <v>3</v>
      </c>
      <c r="J79">
        <v>6.27</v>
      </c>
      <c r="L79">
        <v>652</v>
      </c>
      <c r="N79">
        <v>0.28999999999999998</v>
      </c>
      <c r="O79">
        <v>390.5</v>
      </c>
    </row>
    <row r="80" spans="1:15" x14ac:dyDescent="0.35">
      <c r="A80" t="s">
        <v>68</v>
      </c>
      <c r="B80" s="19" t="s">
        <v>16</v>
      </c>
      <c r="C80" t="s">
        <v>93</v>
      </c>
      <c r="D80">
        <v>3</v>
      </c>
      <c r="E80" t="s">
        <v>14</v>
      </c>
      <c r="F80" t="s">
        <v>90</v>
      </c>
      <c r="G80" t="s">
        <v>88</v>
      </c>
      <c r="I80">
        <v>4</v>
      </c>
      <c r="J80">
        <v>6.3</v>
      </c>
      <c r="L80">
        <v>634</v>
      </c>
      <c r="N80">
        <v>0.28999999999999998</v>
      </c>
      <c r="O80">
        <v>390</v>
      </c>
    </row>
    <row r="81" spans="1:15" x14ac:dyDescent="0.35">
      <c r="A81" t="s">
        <v>68</v>
      </c>
      <c r="B81" s="19" t="s">
        <v>16</v>
      </c>
      <c r="C81" t="s">
        <v>93</v>
      </c>
      <c r="D81">
        <v>3</v>
      </c>
      <c r="E81" t="s">
        <v>14</v>
      </c>
      <c r="F81" t="s">
        <v>90</v>
      </c>
      <c r="G81" t="s">
        <v>88</v>
      </c>
      <c r="I81">
        <v>1</v>
      </c>
      <c r="J81">
        <v>6.37</v>
      </c>
      <c r="L81">
        <v>657</v>
      </c>
      <c r="N81">
        <v>0.28999999999999998</v>
      </c>
      <c r="O81">
        <v>390</v>
      </c>
    </row>
    <row r="82" spans="1:15" x14ac:dyDescent="0.35">
      <c r="A82" t="s">
        <v>68</v>
      </c>
      <c r="B82" s="19" t="s">
        <v>16</v>
      </c>
      <c r="C82" t="s">
        <v>93</v>
      </c>
      <c r="D82">
        <v>3</v>
      </c>
      <c r="E82" t="s">
        <v>14</v>
      </c>
      <c r="F82" t="s">
        <v>90</v>
      </c>
      <c r="G82" t="s">
        <v>86</v>
      </c>
      <c r="I82">
        <v>2</v>
      </c>
      <c r="J82">
        <v>5.89</v>
      </c>
      <c r="L82">
        <v>906</v>
      </c>
      <c r="N82">
        <v>0.41</v>
      </c>
      <c r="O82">
        <v>552.5</v>
      </c>
    </row>
    <row r="83" spans="1:15" x14ac:dyDescent="0.35">
      <c r="A83" t="s">
        <v>68</v>
      </c>
      <c r="B83" s="19" t="s">
        <v>16</v>
      </c>
      <c r="C83" t="s">
        <v>93</v>
      </c>
      <c r="D83">
        <v>3</v>
      </c>
      <c r="E83" t="s">
        <v>14</v>
      </c>
      <c r="F83" t="s">
        <v>90</v>
      </c>
      <c r="G83" t="s">
        <v>86</v>
      </c>
      <c r="I83">
        <v>3</v>
      </c>
      <c r="J83">
        <v>5.93</v>
      </c>
      <c r="L83">
        <v>947</v>
      </c>
      <c r="N83">
        <v>0.41</v>
      </c>
      <c r="O83">
        <v>522.5</v>
      </c>
    </row>
    <row r="84" spans="1:15" x14ac:dyDescent="0.35">
      <c r="A84" t="s">
        <v>68</v>
      </c>
      <c r="B84" s="19" t="s">
        <v>16</v>
      </c>
      <c r="C84" t="s">
        <v>93</v>
      </c>
      <c r="D84">
        <v>3</v>
      </c>
      <c r="E84" t="s">
        <v>14</v>
      </c>
      <c r="F84" t="s">
        <v>90</v>
      </c>
      <c r="G84" t="s">
        <v>86</v>
      </c>
      <c r="I84">
        <v>4</v>
      </c>
      <c r="J84">
        <v>5.97</v>
      </c>
      <c r="L84">
        <v>949</v>
      </c>
      <c r="N84">
        <v>0.41</v>
      </c>
      <c r="O84">
        <v>552.5</v>
      </c>
    </row>
    <row r="85" spans="1:15" x14ac:dyDescent="0.35">
      <c r="A85" t="s">
        <v>68</v>
      </c>
      <c r="B85" s="19" t="s">
        <v>16</v>
      </c>
      <c r="C85" t="s">
        <v>93</v>
      </c>
      <c r="D85">
        <v>3</v>
      </c>
      <c r="E85" t="s">
        <v>14</v>
      </c>
      <c r="F85" t="s">
        <v>90</v>
      </c>
      <c r="G85" t="s">
        <v>86</v>
      </c>
      <c r="I85" s="17">
        <v>1</v>
      </c>
      <c r="J85">
        <v>5.98</v>
      </c>
      <c r="L85">
        <v>962</v>
      </c>
      <c r="N85">
        <v>0.42</v>
      </c>
      <c r="O85">
        <v>559</v>
      </c>
    </row>
    <row r="86" spans="1:15" x14ac:dyDescent="0.35">
      <c r="A86" s="17" t="s">
        <v>68</v>
      </c>
      <c r="B86" s="20" t="s">
        <v>16</v>
      </c>
      <c r="C86" s="17" t="s">
        <v>92</v>
      </c>
      <c r="D86" s="17">
        <v>3</v>
      </c>
      <c r="E86" s="17" t="s">
        <v>14</v>
      </c>
      <c r="F86" s="17" t="s">
        <v>90</v>
      </c>
      <c r="G86" s="17" t="s">
        <v>88</v>
      </c>
      <c r="I86">
        <v>2</v>
      </c>
      <c r="J86" s="17">
        <v>5.96</v>
      </c>
      <c r="K86" s="17"/>
      <c r="L86" s="17">
        <v>842</v>
      </c>
      <c r="M86" s="17"/>
      <c r="N86" s="17">
        <v>0.36</v>
      </c>
      <c r="O86" s="17">
        <v>586</v>
      </c>
    </row>
    <row r="87" spans="1:15" x14ac:dyDescent="0.35">
      <c r="A87" t="s">
        <v>68</v>
      </c>
      <c r="B87" s="19" t="s">
        <v>16</v>
      </c>
      <c r="C87" t="s">
        <v>92</v>
      </c>
      <c r="D87">
        <v>3</v>
      </c>
      <c r="E87" t="s">
        <v>14</v>
      </c>
      <c r="F87" t="s">
        <v>90</v>
      </c>
      <c r="G87" t="s">
        <v>88</v>
      </c>
      <c r="I87">
        <v>3</v>
      </c>
      <c r="J87">
        <v>6.09</v>
      </c>
      <c r="L87">
        <v>860</v>
      </c>
      <c r="N87">
        <v>0.37</v>
      </c>
      <c r="O87">
        <v>494</v>
      </c>
    </row>
    <row r="88" spans="1:15" x14ac:dyDescent="0.35">
      <c r="A88" t="s">
        <v>68</v>
      </c>
      <c r="B88" s="19" t="s">
        <v>16</v>
      </c>
      <c r="C88" t="s">
        <v>92</v>
      </c>
      <c r="D88">
        <v>3</v>
      </c>
      <c r="E88" t="s">
        <v>14</v>
      </c>
      <c r="F88" t="s">
        <v>90</v>
      </c>
      <c r="G88" t="s">
        <v>88</v>
      </c>
      <c r="I88">
        <v>4</v>
      </c>
      <c r="J88">
        <v>6.13</v>
      </c>
      <c r="L88">
        <v>842</v>
      </c>
      <c r="N88">
        <v>0.37</v>
      </c>
      <c r="O88">
        <v>494</v>
      </c>
    </row>
    <row r="89" spans="1:15" x14ac:dyDescent="0.35">
      <c r="A89" t="s">
        <v>68</v>
      </c>
      <c r="B89" s="19" t="s">
        <v>16</v>
      </c>
      <c r="C89" t="s">
        <v>92</v>
      </c>
      <c r="D89">
        <v>3</v>
      </c>
      <c r="E89" t="s">
        <v>14</v>
      </c>
      <c r="F89" t="s">
        <v>90</v>
      </c>
      <c r="G89" t="s">
        <v>88</v>
      </c>
      <c r="I89">
        <v>5</v>
      </c>
      <c r="J89">
        <v>7.31</v>
      </c>
      <c r="L89">
        <v>864</v>
      </c>
      <c r="N89">
        <v>0.63</v>
      </c>
      <c r="O89">
        <v>487.5</v>
      </c>
    </row>
    <row r="90" spans="1:15" x14ac:dyDescent="0.35">
      <c r="A90" t="s">
        <v>68</v>
      </c>
      <c r="B90" s="19" t="s">
        <v>16</v>
      </c>
      <c r="C90" t="s">
        <v>92</v>
      </c>
      <c r="D90">
        <v>3</v>
      </c>
      <c r="E90" t="s">
        <v>14</v>
      </c>
      <c r="F90" t="s">
        <v>90</v>
      </c>
      <c r="G90" t="s">
        <v>88</v>
      </c>
      <c r="I90">
        <v>1</v>
      </c>
      <c r="J90">
        <v>6.29</v>
      </c>
      <c r="L90">
        <v>864</v>
      </c>
      <c r="N90">
        <v>0.63</v>
      </c>
      <c r="O90">
        <v>487.5</v>
      </c>
    </row>
    <row r="91" spans="1:15" x14ac:dyDescent="0.35">
      <c r="A91" t="s">
        <v>68</v>
      </c>
      <c r="B91" s="19" t="s">
        <v>16</v>
      </c>
      <c r="C91" t="s">
        <v>92</v>
      </c>
      <c r="D91">
        <v>3</v>
      </c>
      <c r="E91" t="s">
        <v>14</v>
      </c>
      <c r="F91" t="s">
        <v>90</v>
      </c>
      <c r="G91" t="s">
        <v>86</v>
      </c>
      <c r="I91">
        <v>2</v>
      </c>
      <c r="J91">
        <v>6.54</v>
      </c>
      <c r="L91">
        <v>698</v>
      </c>
      <c r="N91">
        <v>0.3</v>
      </c>
      <c r="O91">
        <v>409.5</v>
      </c>
    </row>
    <row r="92" spans="1:15" x14ac:dyDescent="0.35">
      <c r="A92" t="s">
        <v>68</v>
      </c>
      <c r="B92" s="19" t="s">
        <v>16</v>
      </c>
      <c r="C92" t="s">
        <v>92</v>
      </c>
      <c r="D92">
        <v>3</v>
      </c>
      <c r="E92" t="s">
        <v>14</v>
      </c>
      <c r="F92" t="s">
        <v>90</v>
      </c>
      <c r="G92" t="s">
        <v>86</v>
      </c>
      <c r="I92">
        <v>3</v>
      </c>
      <c r="J92">
        <v>5.98</v>
      </c>
      <c r="L92">
        <v>699</v>
      </c>
      <c r="N92">
        <v>0.3</v>
      </c>
      <c r="O92">
        <v>409.5</v>
      </c>
    </row>
    <row r="93" spans="1:15" x14ac:dyDescent="0.35">
      <c r="A93" t="s">
        <v>68</v>
      </c>
      <c r="B93" s="19" t="s">
        <v>16</v>
      </c>
      <c r="C93" t="s">
        <v>92</v>
      </c>
      <c r="D93">
        <v>3</v>
      </c>
      <c r="E93" t="s">
        <v>14</v>
      </c>
      <c r="F93" t="s">
        <v>90</v>
      </c>
      <c r="G93" t="s">
        <v>86</v>
      </c>
      <c r="I93">
        <v>4</v>
      </c>
      <c r="J93">
        <v>6</v>
      </c>
      <c r="L93">
        <v>682</v>
      </c>
      <c r="N93">
        <v>0.3</v>
      </c>
      <c r="O93">
        <v>409.5</v>
      </c>
    </row>
    <row r="94" spans="1:15" x14ac:dyDescent="0.35">
      <c r="A94" t="s">
        <v>68</v>
      </c>
      <c r="B94" s="19" t="s">
        <v>16</v>
      </c>
      <c r="C94" t="s">
        <v>92</v>
      </c>
      <c r="D94">
        <v>3</v>
      </c>
      <c r="E94" t="s">
        <v>14</v>
      </c>
      <c r="F94" t="s">
        <v>90</v>
      </c>
      <c r="G94" t="s">
        <v>86</v>
      </c>
      <c r="I94">
        <v>1</v>
      </c>
      <c r="J94">
        <v>6.04</v>
      </c>
      <c r="L94">
        <v>664</v>
      </c>
      <c r="N94">
        <v>0.3</v>
      </c>
      <c r="O94">
        <v>409.5</v>
      </c>
    </row>
    <row r="95" spans="1:15" x14ac:dyDescent="0.35">
      <c r="A95" t="s">
        <v>68</v>
      </c>
      <c r="B95" s="19" t="s">
        <v>16</v>
      </c>
      <c r="C95" t="s">
        <v>92</v>
      </c>
      <c r="D95">
        <v>3</v>
      </c>
      <c r="E95" t="s">
        <v>14</v>
      </c>
      <c r="F95" t="s">
        <v>90</v>
      </c>
      <c r="G95" t="s">
        <v>88</v>
      </c>
      <c r="I95">
        <v>2</v>
      </c>
      <c r="J95">
        <v>5.62</v>
      </c>
      <c r="L95">
        <v>627</v>
      </c>
      <c r="N95">
        <v>0.28999999999999998</v>
      </c>
      <c r="O95">
        <v>396.5</v>
      </c>
    </row>
    <row r="96" spans="1:15" x14ac:dyDescent="0.35">
      <c r="A96" t="s">
        <v>68</v>
      </c>
      <c r="B96" s="19" t="s">
        <v>16</v>
      </c>
      <c r="C96" t="s">
        <v>92</v>
      </c>
      <c r="D96">
        <v>3</v>
      </c>
      <c r="E96" t="s">
        <v>14</v>
      </c>
      <c r="F96" t="s">
        <v>90</v>
      </c>
      <c r="G96" t="s">
        <v>88</v>
      </c>
      <c r="I96">
        <v>3</v>
      </c>
      <c r="J96">
        <v>5.88</v>
      </c>
      <c r="L96">
        <v>682</v>
      </c>
      <c r="N96">
        <v>0.28999999999999998</v>
      </c>
      <c r="O96">
        <v>396.5</v>
      </c>
    </row>
    <row r="97" spans="1:15" x14ac:dyDescent="0.35">
      <c r="A97" t="s">
        <v>68</v>
      </c>
      <c r="B97" s="19" t="s">
        <v>16</v>
      </c>
      <c r="C97" t="s">
        <v>92</v>
      </c>
      <c r="D97">
        <v>3</v>
      </c>
      <c r="E97" t="s">
        <v>14</v>
      </c>
      <c r="F97" t="s">
        <v>90</v>
      </c>
      <c r="G97" t="s">
        <v>88</v>
      </c>
      <c r="I97">
        <v>4</v>
      </c>
      <c r="J97">
        <v>5.95</v>
      </c>
      <c r="L97">
        <v>681</v>
      </c>
      <c r="N97">
        <v>0.28999999999999998</v>
      </c>
      <c r="O97">
        <v>396.5</v>
      </c>
    </row>
    <row r="98" spans="1:15" x14ac:dyDescent="0.35">
      <c r="A98" t="s">
        <v>68</v>
      </c>
      <c r="B98" s="19" t="s">
        <v>16</v>
      </c>
      <c r="C98" t="s">
        <v>92</v>
      </c>
      <c r="D98">
        <v>3</v>
      </c>
      <c r="E98" t="s">
        <v>14</v>
      </c>
      <c r="F98" t="s">
        <v>90</v>
      </c>
      <c r="G98" t="s">
        <v>88</v>
      </c>
      <c r="I98">
        <v>1</v>
      </c>
      <c r="J98">
        <v>6</v>
      </c>
      <c r="L98">
        <v>697</v>
      </c>
      <c r="N98">
        <v>0.28999999999999998</v>
      </c>
      <c r="O98">
        <v>396.5</v>
      </c>
    </row>
    <row r="99" spans="1:15" x14ac:dyDescent="0.35">
      <c r="A99" t="s">
        <v>68</v>
      </c>
      <c r="B99" s="19" t="s">
        <v>16</v>
      </c>
      <c r="C99" t="s">
        <v>94</v>
      </c>
      <c r="D99">
        <v>3</v>
      </c>
      <c r="E99" t="s">
        <v>14</v>
      </c>
      <c r="F99" t="s">
        <v>91</v>
      </c>
      <c r="G99" t="s">
        <v>86</v>
      </c>
      <c r="I99">
        <v>2</v>
      </c>
      <c r="J99">
        <v>6.04</v>
      </c>
      <c r="L99">
        <v>5704</v>
      </c>
      <c r="N99">
        <v>3.34</v>
      </c>
      <c r="O99" s="17">
        <v>3833</v>
      </c>
    </row>
    <row r="100" spans="1:15" x14ac:dyDescent="0.35">
      <c r="A100" t="s">
        <v>68</v>
      </c>
      <c r="B100" s="19" t="s">
        <v>16</v>
      </c>
      <c r="C100" t="s">
        <v>94</v>
      </c>
      <c r="D100">
        <v>3</v>
      </c>
      <c r="E100" t="s">
        <v>14</v>
      </c>
      <c r="F100" t="s">
        <v>91</v>
      </c>
      <c r="G100" t="s">
        <v>86</v>
      </c>
      <c r="I100">
        <v>3</v>
      </c>
      <c r="J100">
        <v>6.23</v>
      </c>
      <c r="L100">
        <v>4795</v>
      </c>
      <c r="N100">
        <v>2.5</v>
      </c>
      <c r="O100">
        <v>3120</v>
      </c>
    </row>
    <row r="101" spans="1:15" x14ac:dyDescent="0.35">
      <c r="A101" t="s">
        <v>68</v>
      </c>
      <c r="B101" s="19" t="s">
        <v>16</v>
      </c>
      <c r="C101" t="s">
        <v>94</v>
      </c>
      <c r="D101">
        <v>3</v>
      </c>
      <c r="E101" t="s">
        <v>14</v>
      </c>
      <c r="F101" t="s">
        <v>91</v>
      </c>
      <c r="G101" t="s">
        <v>86</v>
      </c>
      <c r="I101">
        <v>4</v>
      </c>
      <c r="J101">
        <v>6.32</v>
      </c>
      <c r="L101">
        <v>4295</v>
      </c>
      <c r="N101">
        <v>2.14</v>
      </c>
      <c r="O101">
        <v>2736</v>
      </c>
    </row>
    <row r="102" spans="1:15" x14ac:dyDescent="0.35">
      <c r="A102" t="s">
        <v>68</v>
      </c>
      <c r="B102" s="19" t="s">
        <v>16</v>
      </c>
      <c r="C102" t="s">
        <v>94</v>
      </c>
      <c r="D102">
        <v>3</v>
      </c>
      <c r="E102" t="s">
        <v>14</v>
      </c>
      <c r="F102" t="s">
        <v>91</v>
      </c>
      <c r="G102" t="s">
        <v>86</v>
      </c>
      <c r="I102">
        <v>1</v>
      </c>
      <c r="J102">
        <v>6.14</v>
      </c>
      <c r="L102">
        <v>3668</v>
      </c>
      <c r="N102">
        <v>1.95</v>
      </c>
      <c r="O102">
        <v>2366</v>
      </c>
    </row>
    <row r="103" spans="1:15" x14ac:dyDescent="0.35">
      <c r="A103" t="s">
        <v>68</v>
      </c>
      <c r="B103" s="19" t="s">
        <v>16</v>
      </c>
      <c r="C103" t="s">
        <v>94</v>
      </c>
      <c r="D103">
        <v>3</v>
      </c>
      <c r="E103" t="s">
        <v>14</v>
      </c>
      <c r="F103" t="s">
        <v>91</v>
      </c>
      <c r="G103" t="s">
        <v>88</v>
      </c>
      <c r="I103">
        <v>2</v>
      </c>
      <c r="J103">
        <v>5.47</v>
      </c>
      <c r="L103">
        <v>4430</v>
      </c>
      <c r="N103">
        <v>2.39</v>
      </c>
      <c r="O103">
        <v>2756</v>
      </c>
    </row>
    <row r="104" spans="1:15" x14ac:dyDescent="0.35">
      <c r="A104" t="s">
        <v>68</v>
      </c>
      <c r="B104" s="19" t="s">
        <v>16</v>
      </c>
      <c r="C104" t="s">
        <v>94</v>
      </c>
      <c r="D104">
        <v>3</v>
      </c>
      <c r="E104" t="s">
        <v>14</v>
      </c>
      <c r="F104" t="s">
        <v>91</v>
      </c>
      <c r="G104" t="s">
        <v>88</v>
      </c>
      <c r="I104">
        <v>3</v>
      </c>
      <c r="J104">
        <v>5.52</v>
      </c>
      <c r="L104">
        <v>4627</v>
      </c>
      <c r="N104">
        <v>2.4500000000000002</v>
      </c>
      <c r="O104">
        <v>2977</v>
      </c>
    </row>
    <row r="105" spans="1:15" x14ac:dyDescent="0.35">
      <c r="A105" t="s">
        <v>68</v>
      </c>
      <c r="B105" s="19" t="s">
        <v>16</v>
      </c>
      <c r="C105" t="s">
        <v>94</v>
      </c>
      <c r="D105">
        <v>3</v>
      </c>
      <c r="E105" t="s">
        <v>14</v>
      </c>
      <c r="F105" t="s">
        <v>91</v>
      </c>
      <c r="G105" t="s">
        <v>88</v>
      </c>
      <c r="I105">
        <v>4</v>
      </c>
      <c r="J105">
        <v>5.53</v>
      </c>
      <c r="L105">
        <v>4558</v>
      </c>
      <c r="N105">
        <v>2.35</v>
      </c>
      <c r="O105">
        <v>2865</v>
      </c>
    </row>
    <row r="106" spans="1:15" x14ac:dyDescent="0.35">
      <c r="A106" t="s">
        <v>68</v>
      </c>
      <c r="B106" s="19" t="s">
        <v>16</v>
      </c>
      <c r="C106" t="s">
        <v>94</v>
      </c>
      <c r="D106">
        <v>3</v>
      </c>
      <c r="E106" t="s">
        <v>14</v>
      </c>
      <c r="F106" t="s">
        <v>91</v>
      </c>
      <c r="G106" t="s">
        <v>88</v>
      </c>
      <c r="I106">
        <v>1</v>
      </c>
      <c r="J106">
        <v>5.59</v>
      </c>
      <c r="L106">
        <v>4502</v>
      </c>
      <c r="N106">
        <v>2.38</v>
      </c>
      <c r="O106">
        <v>2879.5</v>
      </c>
    </row>
    <row r="107" spans="1:15" x14ac:dyDescent="0.35">
      <c r="A107" t="s">
        <v>68</v>
      </c>
      <c r="B107" s="19" t="s">
        <v>16</v>
      </c>
      <c r="C107" t="s">
        <v>93</v>
      </c>
      <c r="D107">
        <v>3</v>
      </c>
      <c r="E107" t="s">
        <v>14</v>
      </c>
      <c r="F107" t="s">
        <v>91</v>
      </c>
      <c r="G107" t="s">
        <v>88</v>
      </c>
      <c r="I107">
        <v>2</v>
      </c>
      <c r="J107">
        <v>5.55</v>
      </c>
      <c r="L107">
        <v>3799</v>
      </c>
      <c r="N107">
        <v>2.21</v>
      </c>
      <c r="O107">
        <v>2561.5</v>
      </c>
    </row>
    <row r="108" spans="1:15" x14ac:dyDescent="0.35">
      <c r="A108" t="s">
        <v>68</v>
      </c>
      <c r="B108" s="19" t="s">
        <v>16</v>
      </c>
      <c r="C108" t="s">
        <v>93</v>
      </c>
      <c r="D108">
        <v>3</v>
      </c>
      <c r="E108" t="s">
        <v>14</v>
      </c>
      <c r="F108" t="s">
        <v>91</v>
      </c>
      <c r="G108" t="s">
        <v>88</v>
      </c>
      <c r="I108">
        <v>3</v>
      </c>
      <c r="J108">
        <v>5.6</v>
      </c>
      <c r="L108">
        <v>4392</v>
      </c>
      <c r="N108">
        <v>2.38</v>
      </c>
      <c r="O108">
        <v>2632.5</v>
      </c>
    </row>
    <row r="109" spans="1:15" x14ac:dyDescent="0.35">
      <c r="A109" t="s">
        <v>68</v>
      </c>
      <c r="B109" s="19" t="s">
        <v>16</v>
      </c>
      <c r="C109" t="s">
        <v>93</v>
      </c>
      <c r="D109">
        <v>3</v>
      </c>
      <c r="E109" t="s">
        <v>14</v>
      </c>
      <c r="F109" t="s">
        <v>91</v>
      </c>
      <c r="G109" t="s">
        <v>88</v>
      </c>
      <c r="I109">
        <v>4</v>
      </c>
      <c r="J109">
        <v>5.73</v>
      </c>
      <c r="L109">
        <v>2679</v>
      </c>
      <c r="N109">
        <v>1.32</v>
      </c>
      <c r="O109">
        <v>1703.5</v>
      </c>
    </row>
    <row r="110" spans="1:15" x14ac:dyDescent="0.35">
      <c r="A110" t="s">
        <v>68</v>
      </c>
      <c r="B110" s="19" t="s">
        <v>16</v>
      </c>
      <c r="C110" t="s">
        <v>93</v>
      </c>
      <c r="D110">
        <v>3</v>
      </c>
      <c r="E110" t="s">
        <v>14</v>
      </c>
      <c r="F110" t="s">
        <v>91</v>
      </c>
      <c r="G110" t="s">
        <v>88</v>
      </c>
      <c r="I110">
        <v>1</v>
      </c>
      <c r="J110">
        <v>5.9</v>
      </c>
      <c r="L110">
        <v>4265</v>
      </c>
      <c r="N110">
        <v>2.82</v>
      </c>
      <c r="O110">
        <v>2977.5</v>
      </c>
    </row>
    <row r="111" spans="1:15" x14ac:dyDescent="0.35">
      <c r="A111" t="s">
        <v>68</v>
      </c>
      <c r="B111" s="19" t="s">
        <v>16</v>
      </c>
      <c r="C111" t="s">
        <v>93</v>
      </c>
      <c r="D111">
        <v>3</v>
      </c>
      <c r="E111" t="s">
        <v>14</v>
      </c>
      <c r="F111" t="s">
        <v>91</v>
      </c>
      <c r="G111" t="s">
        <v>86</v>
      </c>
      <c r="I111">
        <v>2</v>
      </c>
      <c r="J111">
        <v>6.09</v>
      </c>
      <c r="L111">
        <v>4306</v>
      </c>
      <c r="N111">
        <v>2.15</v>
      </c>
      <c r="O111">
        <v>2730.5</v>
      </c>
    </row>
    <row r="112" spans="1:15" x14ac:dyDescent="0.35">
      <c r="A112" t="s">
        <v>68</v>
      </c>
      <c r="B112" s="19" t="s">
        <v>16</v>
      </c>
      <c r="C112" t="s">
        <v>93</v>
      </c>
      <c r="D112">
        <v>3</v>
      </c>
      <c r="E112" t="s">
        <v>14</v>
      </c>
      <c r="F112" t="s">
        <v>91</v>
      </c>
      <c r="G112" t="s">
        <v>86</v>
      </c>
      <c r="I112">
        <v>3</v>
      </c>
      <c r="J112">
        <v>6.13</v>
      </c>
      <c r="L112">
        <v>4258</v>
      </c>
      <c r="N112">
        <v>2.27</v>
      </c>
      <c r="O112">
        <v>2821.5</v>
      </c>
    </row>
    <row r="113" spans="1:15" x14ac:dyDescent="0.35">
      <c r="A113" t="s">
        <v>68</v>
      </c>
      <c r="B113" s="19" t="s">
        <v>16</v>
      </c>
      <c r="C113" t="s">
        <v>93</v>
      </c>
      <c r="D113">
        <v>3</v>
      </c>
      <c r="E113" t="s">
        <v>14</v>
      </c>
      <c r="F113" t="s">
        <v>91</v>
      </c>
      <c r="G113" t="s">
        <v>86</v>
      </c>
      <c r="I113">
        <v>4</v>
      </c>
      <c r="J113">
        <v>6.2</v>
      </c>
      <c r="L113">
        <v>3590</v>
      </c>
      <c r="N113">
        <v>2.0699999999999998</v>
      </c>
      <c r="O113">
        <v>2437.5</v>
      </c>
    </row>
    <row r="114" spans="1:15" x14ac:dyDescent="0.35">
      <c r="A114" t="s">
        <v>68</v>
      </c>
      <c r="B114" s="19" t="s">
        <v>16</v>
      </c>
      <c r="C114" t="s">
        <v>93</v>
      </c>
      <c r="D114">
        <v>3</v>
      </c>
      <c r="E114" t="s">
        <v>14</v>
      </c>
      <c r="F114" t="s">
        <v>91</v>
      </c>
      <c r="G114" t="s">
        <v>86</v>
      </c>
      <c r="I114">
        <v>1</v>
      </c>
      <c r="J114">
        <v>6.29</v>
      </c>
      <c r="L114">
        <v>2742</v>
      </c>
      <c r="N114">
        <v>1.55</v>
      </c>
      <c r="O114">
        <v>1804.5</v>
      </c>
    </row>
    <row r="115" spans="1:15" x14ac:dyDescent="0.35">
      <c r="A115" t="s">
        <v>68</v>
      </c>
      <c r="B115" s="19" t="s">
        <v>16</v>
      </c>
      <c r="C115" t="s">
        <v>92</v>
      </c>
      <c r="D115">
        <v>3</v>
      </c>
      <c r="E115" t="s">
        <v>14</v>
      </c>
      <c r="F115" t="s">
        <v>91</v>
      </c>
      <c r="G115" t="s">
        <v>86</v>
      </c>
      <c r="I115">
        <v>2</v>
      </c>
      <c r="J115">
        <v>5.68</v>
      </c>
      <c r="L115">
        <v>1048</v>
      </c>
      <c r="M115">
        <v>29.8</v>
      </c>
      <c r="N115">
        <v>0.52</v>
      </c>
      <c r="O115">
        <v>682</v>
      </c>
    </row>
    <row r="116" spans="1:15" x14ac:dyDescent="0.35">
      <c r="A116" t="s">
        <v>68</v>
      </c>
      <c r="B116" s="19" t="s">
        <v>16</v>
      </c>
      <c r="C116" t="s">
        <v>92</v>
      </c>
      <c r="D116">
        <v>3</v>
      </c>
      <c r="E116" t="s">
        <v>14</v>
      </c>
      <c r="F116" t="s">
        <v>91</v>
      </c>
      <c r="G116" t="s">
        <v>86</v>
      </c>
      <c r="I116">
        <v>3</v>
      </c>
      <c r="J116">
        <v>5.81</v>
      </c>
      <c r="L116">
        <v>1036</v>
      </c>
      <c r="N116">
        <v>0.52</v>
      </c>
      <c r="O116">
        <v>682</v>
      </c>
    </row>
    <row r="117" spans="1:15" x14ac:dyDescent="0.35">
      <c r="A117" t="s">
        <v>68</v>
      </c>
      <c r="B117" s="19" t="s">
        <v>16</v>
      </c>
      <c r="C117" t="s">
        <v>92</v>
      </c>
      <c r="D117">
        <v>3</v>
      </c>
      <c r="E117" t="s">
        <v>14</v>
      </c>
      <c r="F117" t="s">
        <v>91</v>
      </c>
      <c r="G117" t="s">
        <v>86</v>
      </c>
      <c r="I117">
        <v>4</v>
      </c>
      <c r="J117">
        <v>5.86</v>
      </c>
      <c r="L117">
        <v>1047</v>
      </c>
      <c r="N117">
        <v>0.52</v>
      </c>
      <c r="O117">
        <v>689</v>
      </c>
    </row>
    <row r="118" spans="1:15" x14ac:dyDescent="0.35">
      <c r="A118" t="s">
        <v>68</v>
      </c>
      <c r="B118" s="19" t="s">
        <v>16</v>
      </c>
      <c r="C118" t="s">
        <v>92</v>
      </c>
      <c r="D118">
        <v>3</v>
      </c>
      <c r="E118" t="s">
        <v>14</v>
      </c>
      <c r="F118" t="s">
        <v>91</v>
      </c>
      <c r="G118" t="s">
        <v>86</v>
      </c>
      <c r="I118">
        <v>1</v>
      </c>
      <c r="J118">
        <v>5.88</v>
      </c>
      <c r="L118">
        <v>1035</v>
      </c>
      <c r="N118">
        <v>0.49</v>
      </c>
      <c r="O118">
        <v>656.5</v>
      </c>
    </row>
    <row r="119" spans="1:15" x14ac:dyDescent="0.35">
      <c r="A119" t="s">
        <v>68</v>
      </c>
      <c r="B119" s="19" t="s">
        <v>16</v>
      </c>
      <c r="C119" t="s">
        <v>92</v>
      </c>
      <c r="D119">
        <v>3</v>
      </c>
      <c r="E119" t="s">
        <v>14</v>
      </c>
      <c r="F119" t="s">
        <v>91</v>
      </c>
      <c r="G119" t="s">
        <v>88</v>
      </c>
      <c r="I119">
        <v>2</v>
      </c>
      <c r="J119">
        <v>6.8</v>
      </c>
      <c r="L119">
        <v>855</v>
      </c>
      <c r="M119">
        <v>29.8</v>
      </c>
      <c r="N119">
        <v>0.69</v>
      </c>
      <c r="O119">
        <v>884</v>
      </c>
    </row>
    <row r="120" spans="1:15" x14ac:dyDescent="0.35">
      <c r="A120" t="s">
        <v>68</v>
      </c>
      <c r="B120" s="19" t="s">
        <v>16</v>
      </c>
      <c r="C120" t="s">
        <v>92</v>
      </c>
      <c r="D120">
        <v>3</v>
      </c>
      <c r="E120" t="s">
        <v>14</v>
      </c>
      <c r="F120" t="s">
        <v>91</v>
      </c>
      <c r="G120" t="s">
        <v>88</v>
      </c>
      <c r="I120">
        <v>3</v>
      </c>
      <c r="J120">
        <v>5.89</v>
      </c>
      <c r="L120">
        <v>840</v>
      </c>
    </row>
    <row r="121" spans="1:15" x14ac:dyDescent="0.35">
      <c r="A121" t="s">
        <v>68</v>
      </c>
      <c r="B121" s="19" t="s">
        <v>16</v>
      </c>
      <c r="C121" t="s">
        <v>92</v>
      </c>
      <c r="D121">
        <v>3</v>
      </c>
      <c r="E121" t="s">
        <v>14</v>
      </c>
      <c r="F121" t="s">
        <v>91</v>
      </c>
      <c r="G121" t="s">
        <v>88</v>
      </c>
      <c r="I121">
        <v>4</v>
      </c>
      <c r="J121">
        <v>5.66</v>
      </c>
      <c r="L121">
        <v>839</v>
      </c>
    </row>
    <row r="122" spans="1:15" x14ac:dyDescent="0.35">
      <c r="A122" t="s">
        <v>68</v>
      </c>
      <c r="B122" s="19" t="s">
        <v>16</v>
      </c>
      <c r="C122" t="s">
        <v>92</v>
      </c>
      <c r="D122">
        <v>3</v>
      </c>
      <c r="E122" t="s">
        <v>14</v>
      </c>
      <c r="F122" t="s">
        <v>91</v>
      </c>
      <c r="G122" t="s">
        <v>88</v>
      </c>
      <c r="I122">
        <v>1</v>
      </c>
      <c r="J122">
        <v>5.62</v>
      </c>
      <c r="L122">
        <v>821</v>
      </c>
    </row>
    <row r="123" spans="1:15" x14ac:dyDescent="0.35">
      <c r="A123" t="s">
        <v>68</v>
      </c>
      <c r="B123" s="19" t="s">
        <v>70</v>
      </c>
      <c r="C123" s="19">
        <v>44325</v>
      </c>
      <c r="D123">
        <v>3</v>
      </c>
      <c r="E123" t="s">
        <v>14</v>
      </c>
      <c r="F123" t="s">
        <v>91</v>
      </c>
      <c r="G123" t="s">
        <v>86</v>
      </c>
      <c r="I123">
        <v>2</v>
      </c>
      <c r="J123">
        <v>7.23</v>
      </c>
      <c r="K123">
        <v>5.0999999999999996</v>
      </c>
      <c r="L123">
        <v>433</v>
      </c>
      <c r="M123">
        <v>27</v>
      </c>
      <c r="N123">
        <v>0.1</v>
      </c>
      <c r="O123">
        <v>500</v>
      </c>
    </row>
    <row r="124" spans="1:15" x14ac:dyDescent="0.35">
      <c r="A124" t="s">
        <v>68</v>
      </c>
      <c r="B124" s="19" t="s">
        <v>70</v>
      </c>
      <c r="C124" s="19">
        <v>44325</v>
      </c>
      <c r="D124">
        <v>3</v>
      </c>
      <c r="E124" t="s">
        <v>14</v>
      </c>
      <c r="F124" t="s">
        <v>91</v>
      </c>
      <c r="G124" t="s">
        <v>86</v>
      </c>
      <c r="I124">
        <v>3</v>
      </c>
      <c r="J124">
        <v>7.21</v>
      </c>
      <c r="K124">
        <v>5.3</v>
      </c>
      <c r="L124">
        <v>465</v>
      </c>
      <c r="M124">
        <v>27.1</v>
      </c>
      <c r="N124">
        <v>0.23</v>
      </c>
      <c r="O124">
        <v>546</v>
      </c>
    </row>
    <row r="125" spans="1:15" x14ac:dyDescent="0.35">
      <c r="A125" t="s">
        <v>68</v>
      </c>
      <c r="B125" s="19" t="s">
        <v>70</v>
      </c>
      <c r="C125" s="19">
        <v>44325</v>
      </c>
      <c r="D125">
        <v>3</v>
      </c>
      <c r="E125" t="s">
        <v>14</v>
      </c>
      <c r="F125" t="s">
        <v>91</v>
      </c>
      <c r="G125" t="s">
        <v>86</v>
      </c>
      <c r="I125">
        <v>1</v>
      </c>
      <c r="J125">
        <v>7.2</v>
      </c>
      <c r="K125">
        <v>5</v>
      </c>
      <c r="L125">
        <v>867</v>
      </c>
      <c r="M125">
        <v>27</v>
      </c>
      <c r="N125">
        <v>0.22</v>
      </c>
      <c r="O125">
        <v>501</v>
      </c>
    </row>
    <row r="126" spans="1:15" x14ac:dyDescent="0.35">
      <c r="A126" t="s">
        <v>68</v>
      </c>
      <c r="B126" s="19" t="s">
        <v>70</v>
      </c>
      <c r="C126" s="19">
        <v>44325</v>
      </c>
      <c r="D126">
        <v>3</v>
      </c>
      <c r="E126" t="s">
        <v>14</v>
      </c>
      <c r="F126" t="s">
        <v>91</v>
      </c>
      <c r="G126" t="s">
        <v>88</v>
      </c>
      <c r="I126">
        <v>2</v>
      </c>
      <c r="J126">
        <v>7.33</v>
      </c>
      <c r="K126">
        <v>5</v>
      </c>
      <c r="L126">
        <v>776</v>
      </c>
      <c r="M126">
        <v>27.1</v>
      </c>
      <c r="N126">
        <v>0.2</v>
      </c>
      <c r="O126">
        <v>543</v>
      </c>
    </row>
    <row r="127" spans="1:15" x14ac:dyDescent="0.35">
      <c r="A127" t="s">
        <v>68</v>
      </c>
      <c r="B127" s="19" t="s">
        <v>70</v>
      </c>
      <c r="C127" s="19">
        <v>44325</v>
      </c>
      <c r="D127">
        <v>3</v>
      </c>
      <c r="E127" t="s">
        <v>14</v>
      </c>
      <c r="F127" t="s">
        <v>91</v>
      </c>
      <c r="G127" t="s">
        <v>88</v>
      </c>
      <c r="I127">
        <v>3</v>
      </c>
      <c r="J127">
        <v>7.34</v>
      </c>
      <c r="K127">
        <v>4.9000000000000004</v>
      </c>
      <c r="L127">
        <v>794</v>
      </c>
      <c r="M127">
        <v>27.1</v>
      </c>
      <c r="N127">
        <v>0.31</v>
      </c>
      <c r="O127">
        <v>544</v>
      </c>
    </row>
    <row r="128" spans="1:15" x14ac:dyDescent="0.35">
      <c r="A128" t="s">
        <v>68</v>
      </c>
      <c r="B128" s="19" t="s">
        <v>70</v>
      </c>
      <c r="C128" s="19">
        <v>44325</v>
      </c>
      <c r="D128">
        <v>3</v>
      </c>
      <c r="E128" t="s">
        <v>14</v>
      </c>
      <c r="F128" t="s">
        <v>91</v>
      </c>
      <c r="G128" t="s">
        <v>88</v>
      </c>
      <c r="I128">
        <v>1</v>
      </c>
      <c r="J128">
        <v>7.33</v>
      </c>
      <c r="K128">
        <v>4.8099999999999996</v>
      </c>
      <c r="L128">
        <v>786</v>
      </c>
      <c r="M128">
        <v>27.1</v>
      </c>
      <c r="N128">
        <v>0.2</v>
      </c>
      <c r="O128">
        <v>432</v>
      </c>
    </row>
    <row r="129" spans="1:15" x14ac:dyDescent="0.35">
      <c r="A129" t="s">
        <v>68</v>
      </c>
      <c r="B129" s="19" t="s">
        <v>70</v>
      </c>
      <c r="C129" s="19">
        <v>44325</v>
      </c>
      <c r="D129">
        <v>3</v>
      </c>
      <c r="E129" t="s">
        <v>14</v>
      </c>
      <c r="F129" t="s">
        <v>90</v>
      </c>
      <c r="G129" t="s">
        <v>88</v>
      </c>
      <c r="I129">
        <v>2</v>
      </c>
      <c r="J129">
        <v>7.32</v>
      </c>
      <c r="K129">
        <v>5.1100000000000003</v>
      </c>
      <c r="L129">
        <v>753</v>
      </c>
      <c r="M129">
        <v>27.2</v>
      </c>
      <c r="N129">
        <v>0.22</v>
      </c>
      <c r="O129">
        <v>502</v>
      </c>
    </row>
    <row r="130" spans="1:15" x14ac:dyDescent="0.35">
      <c r="A130" t="s">
        <v>68</v>
      </c>
      <c r="B130" s="19" t="s">
        <v>70</v>
      </c>
      <c r="C130" s="19">
        <v>44325</v>
      </c>
      <c r="D130">
        <v>3</v>
      </c>
      <c r="E130" t="s">
        <v>14</v>
      </c>
      <c r="F130" t="s">
        <v>90</v>
      </c>
      <c r="G130" t="s">
        <v>88</v>
      </c>
      <c r="I130">
        <v>3</v>
      </c>
      <c r="J130">
        <v>7.32</v>
      </c>
      <c r="K130">
        <v>5.08</v>
      </c>
      <c r="L130">
        <v>665</v>
      </c>
      <c r="M130">
        <v>27.2</v>
      </c>
      <c r="N130">
        <v>0.22</v>
      </c>
      <c r="O130">
        <v>448</v>
      </c>
    </row>
    <row r="131" spans="1:15" x14ac:dyDescent="0.35">
      <c r="A131" t="s">
        <v>68</v>
      </c>
      <c r="B131" s="19" t="s">
        <v>70</v>
      </c>
      <c r="C131" s="19">
        <v>44325</v>
      </c>
      <c r="D131">
        <v>3</v>
      </c>
      <c r="E131" t="s">
        <v>14</v>
      </c>
      <c r="F131" t="s">
        <v>90</v>
      </c>
      <c r="G131" t="s">
        <v>88</v>
      </c>
      <c r="I131">
        <v>1</v>
      </c>
      <c r="J131">
        <v>7.32</v>
      </c>
      <c r="K131">
        <v>5.01</v>
      </c>
      <c r="L131">
        <v>702</v>
      </c>
      <c r="M131">
        <v>27.2</v>
      </c>
      <c r="N131">
        <v>0.23</v>
      </c>
      <c r="O131">
        <v>445</v>
      </c>
    </row>
    <row r="132" spans="1:15" x14ac:dyDescent="0.35">
      <c r="A132" t="s">
        <v>68</v>
      </c>
      <c r="B132" s="19" t="s">
        <v>70</v>
      </c>
      <c r="C132" s="19">
        <v>44325</v>
      </c>
      <c r="D132">
        <v>3</v>
      </c>
      <c r="E132" t="s">
        <v>14</v>
      </c>
      <c r="F132" t="s">
        <v>90</v>
      </c>
      <c r="G132" t="s">
        <v>86</v>
      </c>
      <c r="I132">
        <v>2</v>
      </c>
      <c r="J132">
        <v>7.33</v>
      </c>
      <c r="K132">
        <v>4.87</v>
      </c>
      <c r="L132">
        <v>776</v>
      </c>
      <c r="M132">
        <v>27.2</v>
      </c>
      <c r="N132">
        <v>0.3</v>
      </c>
      <c r="O132">
        <v>498</v>
      </c>
    </row>
    <row r="133" spans="1:15" x14ac:dyDescent="0.35">
      <c r="A133" t="s">
        <v>68</v>
      </c>
      <c r="B133" s="19" t="s">
        <v>70</v>
      </c>
      <c r="C133" s="19">
        <v>44325</v>
      </c>
      <c r="D133">
        <v>3</v>
      </c>
      <c r="E133" t="s">
        <v>14</v>
      </c>
      <c r="F133" t="s">
        <v>90</v>
      </c>
      <c r="G133" t="s">
        <v>86</v>
      </c>
      <c r="I133">
        <v>3</v>
      </c>
      <c r="J133">
        <v>7.33</v>
      </c>
      <c r="K133">
        <v>4.99</v>
      </c>
      <c r="L133">
        <v>764</v>
      </c>
      <c r="M133">
        <v>27.2</v>
      </c>
      <c r="N133">
        <v>0.21</v>
      </c>
      <c r="O133">
        <v>478</v>
      </c>
    </row>
    <row r="134" spans="1:15" x14ac:dyDescent="0.35">
      <c r="A134" t="s">
        <v>68</v>
      </c>
      <c r="B134" s="19" t="s">
        <v>70</v>
      </c>
      <c r="C134" s="19">
        <v>44325</v>
      </c>
      <c r="D134">
        <v>3</v>
      </c>
      <c r="E134" t="s">
        <v>14</v>
      </c>
      <c r="F134" t="s">
        <v>90</v>
      </c>
      <c r="G134" t="s">
        <v>86</v>
      </c>
      <c r="I134">
        <v>1</v>
      </c>
      <c r="J134">
        <v>7.33</v>
      </c>
      <c r="K134">
        <v>4.88</v>
      </c>
      <c r="L134">
        <v>766</v>
      </c>
      <c r="M134">
        <v>27.2</v>
      </c>
      <c r="N134">
        <v>0.22</v>
      </c>
      <c r="O134">
        <v>454</v>
      </c>
    </row>
    <row r="135" spans="1:15" x14ac:dyDescent="0.35">
      <c r="A135" t="s">
        <v>68</v>
      </c>
      <c r="B135" s="19" t="s">
        <v>70</v>
      </c>
      <c r="C135" s="19">
        <v>44325</v>
      </c>
      <c r="D135">
        <v>3</v>
      </c>
      <c r="E135" t="s">
        <v>14</v>
      </c>
      <c r="F135" t="s">
        <v>90</v>
      </c>
      <c r="G135" t="s">
        <v>86</v>
      </c>
      <c r="I135">
        <v>2</v>
      </c>
      <c r="J135">
        <v>7.33</v>
      </c>
      <c r="K135">
        <v>4.87</v>
      </c>
      <c r="L135">
        <v>776</v>
      </c>
      <c r="M135">
        <v>27.2</v>
      </c>
      <c r="N135">
        <v>0.3</v>
      </c>
      <c r="O135">
        <v>498</v>
      </c>
    </row>
    <row r="136" spans="1:15" x14ac:dyDescent="0.35">
      <c r="A136" t="s">
        <v>68</v>
      </c>
      <c r="B136" s="19" t="s">
        <v>70</v>
      </c>
      <c r="C136" s="19">
        <v>44325</v>
      </c>
      <c r="D136">
        <v>3</v>
      </c>
      <c r="E136" t="s">
        <v>14</v>
      </c>
      <c r="F136" t="s">
        <v>90</v>
      </c>
      <c r="G136" t="s">
        <v>86</v>
      </c>
      <c r="I136">
        <v>3</v>
      </c>
      <c r="J136">
        <v>7.33</v>
      </c>
      <c r="K136">
        <v>4.99</v>
      </c>
      <c r="L136">
        <v>764</v>
      </c>
      <c r="M136">
        <v>27.2</v>
      </c>
      <c r="N136">
        <v>0.21</v>
      </c>
      <c r="O136">
        <v>478</v>
      </c>
    </row>
    <row r="137" spans="1:15" x14ac:dyDescent="0.35">
      <c r="A137" t="s">
        <v>68</v>
      </c>
      <c r="B137" s="19" t="s">
        <v>70</v>
      </c>
      <c r="C137" s="19">
        <v>44325</v>
      </c>
      <c r="D137">
        <v>3</v>
      </c>
      <c r="E137" t="s">
        <v>14</v>
      </c>
      <c r="F137" t="s">
        <v>90</v>
      </c>
      <c r="G137" t="s">
        <v>86</v>
      </c>
      <c r="I137">
        <v>1</v>
      </c>
      <c r="J137">
        <v>7.33</v>
      </c>
      <c r="K137">
        <v>4.88</v>
      </c>
      <c r="L137">
        <v>766</v>
      </c>
      <c r="M137">
        <v>27.2</v>
      </c>
      <c r="N137">
        <v>0.22</v>
      </c>
      <c r="O137">
        <v>454</v>
      </c>
    </row>
    <row r="138" spans="1:15" x14ac:dyDescent="0.35">
      <c r="A138" t="s">
        <v>68</v>
      </c>
      <c r="B138" s="19" t="s">
        <v>79</v>
      </c>
      <c r="C138" s="19"/>
      <c r="D138">
        <v>4</v>
      </c>
      <c r="E138" s="19" t="s">
        <v>14</v>
      </c>
      <c r="F138" s="19" t="s">
        <v>89</v>
      </c>
      <c r="G138" s="19" t="s">
        <v>86</v>
      </c>
      <c r="I138">
        <v>2</v>
      </c>
      <c r="J138">
        <v>8.23</v>
      </c>
      <c r="K138">
        <v>9.92</v>
      </c>
      <c r="L138">
        <v>332</v>
      </c>
      <c r="M138">
        <v>30.4</v>
      </c>
      <c r="N138">
        <v>0.16</v>
      </c>
      <c r="O138">
        <v>158.80000000000001</v>
      </c>
    </row>
    <row r="139" spans="1:15" x14ac:dyDescent="0.35">
      <c r="A139" t="s">
        <v>68</v>
      </c>
      <c r="B139" s="19" t="s">
        <v>79</v>
      </c>
      <c r="C139" s="19"/>
      <c r="D139">
        <v>4</v>
      </c>
      <c r="E139" s="19" t="s">
        <v>14</v>
      </c>
      <c r="F139" s="19" t="s">
        <v>89</v>
      </c>
      <c r="G139" s="19" t="s">
        <v>86</v>
      </c>
      <c r="I139">
        <v>3</v>
      </c>
      <c r="J139">
        <v>8.07</v>
      </c>
      <c r="K139">
        <v>10.16</v>
      </c>
      <c r="L139">
        <v>327</v>
      </c>
      <c r="M139">
        <v>30.2</v>
      </c>
      <c r="N139">
        <v>0.15</v>
      </c>
      <c r="O139">
        <v>156.5</v>
      </c>
    </row>
    <row r="140" spans="1:15" x14ac:dyDescent="0.35">
      <c r="A140" t="s">
        <v>68</v>
      </c>
      <c r="B140" s="19" t="s">
        <v>79</v>
      </c>
      <c r="C140" s="19"/>
      <c r="D140">
        <v>4</v>
      </c>
      <c r="E140" s="19" t="s">
        <v>14</v>
      </c>
      <c r="F140" s="19" t="s">
        <v>89</v>
      </c>
      <c r="G140" s="19" t="s">
        <v>86</v>
      </c>
      <c r="I140">
        <v>4</v>
      </c>
      <c r="J140">
        <v>8.34</v>
      </c>
      <c r="K140">
        <v>10.26</v>
      </c>
      <c r="L140">
        <v>312</v>
      </c>
      <c r="M140">
        <v>30.2</v>
      </c>
      <c r="N140">
        <v>0.15</v>
      </c>
      <c r="O140">
        <v>150.1</v>
      </c>
    </row>
    <row r="141" spans="1:15" x14ac:dyDescent="0.35">
      <c r="A141" t="s">
        <v>68</v>
      </c>
      <c r="B141" s="19" t="s">
        <v>79</v>
      </c>
      <c r="C141" s="19"/>
      <c r="D141">
        <v>4</v>
      </c>
      <c r="E141" s="19" t="s">
        <v>14</v>
      </c>
      <c r="F141" s="19" t="s">
        <v>89</v>
      </c>
      <c r="G141" s="19" t="s">
        <v>86</v>
      </c>
      <c r="I141">
        <v>1</v>
      </c>
      <c r="J141">
        <v>8.4499999999999993</v>
      </c>
      <c r="K141">
        <v>10.35</v>
      </c>
      <c r="L141">
        <v>312</v>
      </c>
      <c r="M141">
        <v>30.4</v>
      </c>
      <c r="N141">
        <v>0.15</v>
      </c>
      <c r="O141">
        <v>149</v>
      </c>
    </row>
    <row r="142" spans="1:15" x14ac:dyDescent="0.35">
      <c r="A142" t="s">
        <v>68</v>
      </c>
      <c r="B142" s="19" t="s">
        <v>79</v>
      </c>
      <c r="C142" s="19"/>
      <c r="D142">
        <v>4</v>
      </c>
      <c r="E142" s="19" t="s">
        <v>14</v>
      </c>
      <c r="F142" s="19" t="s">
        <v>89</v>
      </c>
      <c r="G142" t="s">
        <v>86</v>
      </c>
      <c r="I142">
        <v>2</v>
      </c>
      <c r="J142">
        <v>8.44</v>
      </c>
      <c r="K142">
        <v>10.33</v>
      </c>
      <c r="L142">
        <v>302</v>
      </c>
      <c r="M142">
        <v>31.1</v>
      </c>
      <c r="N142">
        <v>0.15</v>
      </c>
      <c r="O142">
        <v>147.9</v>
      </c>
    </row>
    <row r="143" spans="1:15" x14ac:dyDescent="0.35">
      <c r="A143" t="s">
        <v>68</v>
      </c>
      <c r="B143" s="19" t="s">
        <v>79</v>
      </c>
      <c r="C143" s="19"/>
      <c r="D143">
        <v>4</v>
      </c>
      <c r="E143" s="19" t="s">
        <v>14</v>
      </c>
      <c r="F143" s="19" t="s">
        <v>89</v>
      </c>
      <c r="G143" t="s">
        <v>86</v>
      </c>
      <c r="I143">
        <v>3</v>
      </c>
      <c r="J143">
        <v>8.49</v>
      </c>
      <c r="K143">
        <v>10.38</v>
      </c>
      <c r="L143">
        <v>295</v>
      </c>
      <c r="M143">
        <v>31.6</v>
      </c>
      <c r="N143">
        <v>0.17</v>
      </c>
      <c r="O143">
        <v>143.30000000000001</v>
      </c>
    </row>
    <row r="144" spans="1:15" x14ac:dyDescent="0.35">
      <c r="A144" t="s">
        <v>68</v>
      </c>
      <c r="B144" s="19" t="s">
        <v>79</v>
      </c>
      <c r="C144" s="19"/>
      <c r="D144">
        <v>4</v>
      </c>
      <c r="E144" s="19" t="s">
        <v>14</v>
      </c>
      <c r="F144" s="19" t="s">
        <v>89</v>
      </c>
      <c r="G144" t="s">
        <v>86</v>
      </c>
      <c r="I144">
        <v>4</v>
      </c>
      <c r="J144">
        <v>8.5399999999999991</v>
      </c>
      <c r="K144">
        <v>10.6</v>
      </c>
      <c r="L144">
        <v>367</v>
      </c>
      <c r="M144">
        <v>32.299999999999997</v>
      </c>
      <c r="N144">
        <v>0.16</v>
      </c>
      <c r="O144">
        <v>143.4</v>
      </c>
    </row>
    <row r="145" spans="1:15" x14ac:dyDescent="0.35">
      <c r="A145" t="s">
        <v>68</v>
      </c>
      <c r="B145" s="19" t="s">
        <v>79</v>
      </c>
      <c r="C145" s="19"/>
      <c r="D145">
        <v>4</v>
      </c>
      <c r="E145" s="19" t="s">
        <v>14</v>
      </c>
      <c r="F145" s="19" t="s">
        <v>89</v>
      </c>
      <c r="G145" t="s">
        <v>86</v>
      </c>
      <c r="I145">
        <v>1</v>
      </c>
      <c r="J145">
        <v>8.68</v>
      </c>
      <c r="K145">
        <v>10.9</v>
      </c>
      <c r="L145">
        <v>338</v>
      </c>
      <c r="N145">
        <v>0.24</v>
      </c>
      <c r="O145">
        <v>146.5</v>
      </c>
    </row>
    <row r="146" spans="1:15" x14ac:dyDescent="0.35">
      <c r="A146" t="s">
        <v>68</v>
      </c>
      <c r="B146" s="19" t="s">
        <v>79</v>
      </c>
      <c r="C146" s="19"/>
      <c r="D146">
        <v>4</v>
      </c>
      <c r="E146" s="19" t="s">
        <v>14</v>
      </c>
      <c r="F146" s="19" t="s">
        <v>89</v>
      </c>
      <c r="G146" t="s">
        <v>86</v>
      </c>
      <c r="I146">
        <v>2</v>
      </c>
      <c r="J146">
        <v>8.43</v>
      </c>
      <c r="K146">
        <v>9.2799999999999994</v>
      </c>
      <c r="L146">
        <v>371</v>
      </c>
      <c r="M146">
        <v>28.3</v>
      </c>
      <c r="N146">
        <v>0.18</v>
      </c>
      <c r="O146">
        <v>181.2</v>
      </c>
    </row>
    <row r="147" spans="1:15" x14ac:dyDescent="0.35">
      <c r="A147" t="s">
        <v>68</v>
      </c>
      <c r="B147" s="19" t="s">
        <v>79</v>
      </c>
      <c r="C147" s="19"/>
      <c r="D147">
        <v>4</v>
      </c>
      <c r="E147" s="19" t="s">
        <v>14</v>
      </c>
      <c r="F147" s="19" t="s">
        <v>89</v>
      </c>
      <c r="G147" t="s">
        <v>86</v>
      </c>
      <c r="I147">
        <v>3</v>
      </c>
      <c r="J147">
        <v>8.43</v>
      </c>
      <c r="K147">
        <v>9.4499999999999993</v>
      </c>
      <c r="L147">
        <v>368</v>
      </c>
      <c r="M147">
        <v>28</v>
      </c>
      <c r="N147">
        <v>0.17</v>
      </c>
      <c r="O147">
        <v>179.1</v>
      </c>
    </row>
    <row r="148" spans="1:15" x14ac:dyDescent="0.35">
      <c r="A148" t="s">
        <v>68</v>
      </c>
      <c r="B148" s="19" t="s">
        <v>79</v>
      </c>
      <c r="C148" s="19"/>
      <c r="D148">
        <v>4</v>
      </c>
      <c r="E148" s="19" t="s">
        <v>14</v>
      </c>
      <c r="F148" s="19" t="s">
        <v>89</v>
      </c>
      <c r="G148" t="s">
        <v>86</v>
      </c>
      <c r="I148">
        <v>4</v>
      </c>
      <c r="J148">
        <v>8.5299999999999994</v>
      </c>
      <c r="K148">
        <v>9.4499999999999993</v>
      </c>
      <c r="L148">
        <v>351</v>
      </c>
      <c r="M148">
        <v>28.1</v>
      </c>
      <c r="N148">
        <v>0.17</v>
      </c>
      <c r="O148">
        <v>169</v>
      </c>
    </row>
    <row r="149" spans="1:15" x14ac:dyDescent="0.35">
      <c r="A149" t="s">
        <v>68</v>
      </c>
      <c r="B149" s="19" t="s">
        <v>79</v>
      </c>
      <c r="C149" s="19"/>
      <c r="D149">
        <v>4</v>
      </c>
      <c r="E149" s="19" t="s">
        <v>14</v>
      </c>
      <c r="F149" s="19" t="s">
        <v>89</v>
      </c>
      <c r="G149" t="s">
        <v>86</v>
      </c>
      <c r="I149">
        <v>1</v>
      </c>
      <c r="J149">
        <v>8.5299999999999994</v>
      </c>
      <c r="K149">
        <v>9.75</v>
      </c>
      <c r="L149">
        <v>353</v>
      </c>
      <c r="M149">
        <v>28.2</v>
      </c>
      <c r="O149">
        <v>169.1</v>
      </c>
    </row>
    <row r="150" spans="1:15" x14ac:dyDescent="0.35">
      <c r="A150" t="s">
        <v>68</v>
      </c>
      <c r="B150" s="19" t="s">
        <v>79</v>
      </c>
      <c r="C150" s="19"/>
      <c r="D150">
        <v>4</v>
      </c>
      <c r="E150" s="19" t="s">
        <v>14</v>
      </c>
      <c r="F150" s="19" t="s">
        <v>89</v>
      </c>
      <c r="G150" t="s">
        <v>86</v>
      </c>
      <c r="I150">
        <v>2</v>
      </c>
      <c r="J150">
        <v>8.14</v>
      </c>
      <c r="K150">
        <v>10.07</v>
      </c>
      <c r="L150">
        <v>349</v>
      </c>
      <c r="M150">
        <v>30</v>
      </c>
      <c r="N150">
        <v>0.17</v>
      </c>
      <c r="O150">
        <v>169.1</v>
      </c>
    </row>
    <row r="151" spans="1:15" x14ac:dyDescent="0.35">
      <c r="A151" t="s">
        <v>68</v>
      </c>
      <c r="B151" s="19" t="s">
        <v>79</v>
      </c>
      <c r="C151" s="19"/>
      <c r="D151">
        <v>4</v>
      </c>
      <c r="E151" s="19" t="s">
        <v>14</v>
      </c>
      <c r="F151" s="19" t="s">
        <v>89</v>
      </c>
      <c r="G151" t="s">
        <v>86</v>
      </c>
      <c r="I151">
        <v>3</v>
      </c>
      <c r="J151">
        <v>8.42</v>
      </c>
      <c r="K151">
        <v>10.1</v>
      </c>
      <c r="L151">
        <v>347</v>
      </c>
      <c r="M151">
        <v>29.8</v>
      </c>
      <c r="N151">
        <v>0.17</v>
      </c>
      <c r="O151">
        <v>169.3</v>
      </c>
    </row>
    <row r="152" spans="1:15" x14ac:dyDescent="0.35">
      <c r="A152" t="s">
        <v>68</v>
      </c>
      <c r="B152" s="19" t="s">
        <v>79</v>
      </c>
      <c r="C152" s="19"/>
      <c r="D152">
        <v>4</v>
      </c>
      <c r="E152" s="19" t="s">
        <v>14</v>
      </c>
      <c r="F152" s="19" t="s">
        <v>89</v>
      </c>
      <c r="G152" t="s">
        <v>86</v>
      </c>
      <c r="I152">
        <v>4</v>
      </c>
      <c r="J152">
        <v>8.3800000000000008</v>
      </c>
      <c r="K152">
        <v>10.19</v>
      </c>
      <c r="L152">
        <v>346</v>
      </c>
      <c r="M152">
        <v>29.7</v>
      </c>
      <c r="N152">
        <v>0.16</v>
      </c>
      <c r="O152">
        <v>164.5</v>
      </c>
    </row>
    <row r="153" spans="1:15" x14ac:dyDescent="0.35">
      <c r="A153" t="s">
        <v>68</v>
      </c>
      <c r="B153" s="19" t="s">
        <v>79</v>
      </c>
      <c r="C153" s="19"/>
      <c r="D153">
        <v>4</v>
      </c>
      <c r="E153" s="19" t="s">
        <v>14</v>
      </c>
      <c r="F153" s="19" t="s">
        <v>89</v>
      </c>
      <c r="G153" t="s">
        <v>86</v>
      </c>
      <c r="I153">
        <v>1</v>
      </c>
      <c r="J153">
        <v>8.4499999999999993</v>
      </c>
      <c r="K153">
        <v>10.25</v>
      </c>
      <c r="L153">
        <v>336</v>
      </c>
      <c r="M153">
        <v>29.8</v>
      </c>
      <c r="N153">
        <v>0.16</v>
      </c>
      <c r="O153">
        <v>163.1</v>
      </c>
    </row>
    <row r="154" spans="1:15" x14ac:dyDescent="0.35">
      <c r="A154" t="s">
        <v>68</v>
      </c>
      <c r="B154" s="19" t="s">
        <v>79</v>
      </c>
      <c r="C154" s="19"/>
      <c r="D154">
        <v>4</v>
      </c>
      <c r="E154" s="19" t="s">
        <v>14</v>
      </c>
      <c r="F154" s="19" t="s">
        <v>89</v>
      </c>
      <c r="G154" t="s">
        <v>88</v>
      </c>
      <c r="I154">
        <v>2</v>
      </c>
      <c r="J154">
        <v>7.84</v>
      </c>
      <c r="K154">
        <v>9.67</v>
      </c>
      <c r="L154">
        <v>430</v>
      </c>
      <c r="M154">
        <v>31.2</v>
      </c>
      <c r="N154">
        <v>0.21</v>
      </c>
      <c r="O154">
        <v>213</v>
      </c>
    </row>
    <row r="155" spans="1:15" x14ac:dyDescent="0.35">
      <c r="A155" t="s">
        <v>68</v>
      </c>
      <c r="B155" s="19" t="s">
        <v>79</v>
      </c>
      <c r="C155" s="19"/>
      <c r="D155">
        <v>4</v>
      </c>
      <c r="E155" s="19" t="s">
        <v>14</v>
      </c>
      <c r="F155" s="19" t="s">
        <v>89</v>
      </c>
      <c r="G155" t="s">
        <v>88</v>
      </c>
      <c r="I155">
        <v>3</v>
      </c>
      <c r="J155">
        <v>8.25</v>
      </c>
      <c r="K155">
        <v>10.6</v>
      </c>
      <c r="L155">
        <v>438</v>
      </c>
      <c r="M155">
        <v>32.299999999999997</v>
      </c>
      <c r="N155">
        <v>0.24</v>
      </c>
      <c r="O155">
        <v>211.8</v>
      </c>
    </row>
    <row r="156" spans="1:15" x14ac:dyDescent="0.35">
      <c r="A156" t="s">
        <v>68</v>
      </c>
      <c r="B156" s="19" t="s">
        <v>79</v>
      </c>
      <c r="C156" s="19"/>
      <c r="D156">
        <v>4</v>
      </c>
      <c r="E156" s="19" t="s">
        <v>14</v>
      </c>
      <c r="F156" s="19" t="s">
        <v>89</v>
      </c>
      <c r="G156" t="s">
        <v>88</v>
      </c>
      <c r="I156">
        <v>4</v>
      </c>
      <c r="J156">
        <v>8.58</v>
      </c>
      <c r="K156">
        <v>10.86</v>
      </c>
      <c r="L156">
        <v>439</v>
      </c>
      <c r="M156">
        <v>30.8</v>
      </c>
      <c r="N156">
        <v>0.21</v>
      </c>
      <c r="O156">
        <v>213.2</v>
      </c>
    </row>
    <row r="157" spans="1:15" x14ac:dyDescent="0.35">
      <c r="A157" t="s">
        <v>68</v>
      </c>
      <c r="B157" s="19" t="s">
        <v>79</v>
      </c>
      <c r="C157" s="19"/>
      <c r="D157">
        <v>4</v>
      </c>
      <c r="E157" s="19" t="s">
        <v>14</v>
      </c>
      <c r="F157" s="19" t="s">
        <v>89</v>
      </c>
      <c r="G157" t="s">
        <v>88</v>
      </c>
      <c r="I157">
        <v>1</v>
      </c>
      <c r="J157">
        <v>8.26</v>
      </c>
      <c r="K157">
        <v>10.93</v>
      </c>
      <c r="L157">
        <v>442</v>
      </c>
      <c r="M157">
        <v>30.7</v>
      </c>
      <c r="N157">
        <v>0.22</v>
      </c>
      <c r="O157">
        <v>217.4</v>
      </c>
    </row>
    <row r="158" spans="1:15" x14ac:dyDescent="0.35">
      <c r="A158" t="s">
        <v>68</v>
      </c>
      <c r="B158" s="19" t="s">
        <v>79</v>
      </c>
      <c r="C158" s="19"/>
      <c r="D158">
        <v>4</v>
      </c>
      <c r="E158" s="19" t="s">
        <v>14</v>
      </c>
      <c r="F158" s="19" t="s">
        <v>89</v>
      </c>
      <c r="G158" t="s">
        <v>88</v>
      </c>
      <c r="I158">
        <v>2</v>
      </c>
      <c r="J158">
        <v>8.41</v>
      </c>
      <c r="K158">
        <v>11.26</v>
      </c>
      <c r="L158">
        <v>327</v>
      </c>
      <c r="M158">
        <v>32.6</v>
      </c>
      <c r="N158">
        <v>0.15</v>
      </c>
      <c r="O158">
        <v>153.4</v>
      </c>
    </row>
    <row r="159" spans="1:15" x14ac:dyDescent="0.35">
      <c r="A159" t="s">
        <v>68</v>
      </c>
      <c r="B159" s="19" t="s">
        <v>79</v>
      </c>
      <c r="C159" s="19"/>
      <c r="D159">
        <v>4</v>
      </c>
      <c r="E159" s="19" t="s">
        <v>14</v>
      </c>
      <c r="F159" s="19" t="s">
        <v>89</v>
      </c>
      <c r="G159" t="s">
        <v>88</v>
      </c>
      <c r="I159">
        <v>3</v>
      </c>
      <c r="J159">
        <v>8.56</v>
      </c>
      <c r="K159">
        <v>11.23</v>
      </c>
      <c r="L159">
        <v>310</v>
      </c>
      <c r="M159">
        <v>31.9</v>
      </c>
      <c r="N159">
        <v>0.15</v>
      </c>
      <c r="O159">
        <v>151.69999999999999</v>
      </c>
    </row>
    <row r="160" spans="1:15" x14ac:dyDescent="0.35">
      <c r="A160" t="s">
        <v>68</v>
      </c>
      <c r="B160" s="19" t="s">
        <v>79</v>
      </c>
      <c r="C160" s="19"/>
      <c r="D160">
        <v>4</v>
      </c>
      <c r="E160" s="19" t="s">
        <v>14</v>
      </c>
      <c r="F160" s="19" t="s">
        <v>89</v>
      </c>
      <c r="G160" t="s">
        <v>88</v>
      </c>
      <c r="I160">
        <v>4</v>
      </c>
      <c r="J160">
        <v>8.58</v>
      </c>
      <c r="K160">
        <v>11.73</v>
      </c>
      <c r="L160">
        <v>392</v>
      </c>
      <c r="M160">
        <v>31.8</v>
      </c>
      <c r="N160">
        <v>0.15</v>
      </c>
      <c r="O160">
        <v>176</v>
      </c>
    </row>
    <row r="161" spans="1:16" x14ac:dyDescent="0.35">
      <c r="A161" t="s">
        <v>68</v>
      </c>
      <c r="B161" s="19" t="s">
        <v>79</v>
      </c>
      <c r="C161" s="19"/>
      <c r="D161">
        <v>4</v>
      </c>
      <c r="E161" s="19" t="s">
        <v>14</v>
      </c>
      <c r="F161" s="19" t="s">
        <v>89</v>
      </c>
      <c r="G161" t="s">
        <v>88</v>
      </c>
      <c r="J161">
        <v>8.65</v>
      </c>
      <c r="K161">
        <v>11.81</v>
      </c>
      <c r="L161">
        <v>244</v>
      </c>
      <c r="M161">
        <v>31.8</v>
      </c>
      <c r="N161">
        <v>0.17</v>
      </c>
      <c r="O161">
        <v>170</v>
      </c>
    </row>
    <row r="162" spans="1:16" x14ac:dyDescent="0.35">
      <c r="A162" t="s">
        <v>64</v>
      </c>
      <c r="B162" t="s">
        <v>82</v>
      </c>
      <c r="C162" s="19"/>
      <c r="D162">
        <v>5</v>
      </c>
      <c r="E162" t="s">
        <v>14</v>
      </c>
      <c r="F162" t="s">
        <v>87</v>
      </c>
      <c r="G162" t="s">
        <v>86</v>
      </c>
      <c r="J162">
        <v>7.16</v>
      </c>
      <c r="M162">
        <v>30.8</v>
      </c>
    </row>
    <row r="163" spans="1:16" x14ac:dyDescent="0.35">
      <c r="A163" t="s">
        <v>64</v>
      </c>
      <c r="B163" t="s">
        <v>82</v>
      </c>
      <c r="C163" s="19"/>
      <c r="D163">
        <v>5</v>
      </c>
      <c r="E163" t="s">
        <v>14</v>
      </c>
      <c r="F163" t="s">
        <v>87</v>
      </c>
      <c r="G163" t="s">
        <v>86</v>
      </c>
      <c r="J163">
        <v>7.19</v>
      </c>
      <c r="M163">
        <v>30.5</v>
      </c>
    </row>
    <row r="164" spans="1:16" x14ac:dyDescent="0.35">
      <c r="A164" t="s">
        <v>64</v>
      </c>
      <c r="B164" t="s">
        <v>82</v>
      </c>
      <c r="C164" s="19"/>
      <c r="D164">
        <v>5</v>
      </c>
      <c r="E164" t="s">
        <v>14</v>
      </c>
      <c r="F164" t="s">
        <v>87</v>
      </c>
      <c r="G164" t="s">
        <v>86</v>
      </c>
      <c r="J164">
        <v>7.17</v>
      </c>
      <c r="M164">
        <v>30.5</v>
      </c>
    </row>
    <row r="165" spans="1:16" x14ac:dyDescent="0.35">
      <c r="B165" t="s">
        <v>83</v>
      </c>
      <c r="C165" t="s">
        <v>119</v>
      </c>
      <c r="D165">
        <v>6</v>
      </c>
      <c r="E165" t="s">
        <v>14</v>
      </c>
      <c r="F165" t="s">
        <v>120</v>
      </c>
      <c r="G165" t="s">
        <v>28</v>
      </c>
      <c r="I165">
        <v>4</v>
      </c>
      <c r="J165">
        <v>8.09</v>
      </c>
      <c r="L165">
        <v>936</v>
      </c>
      <c r="M165">
        <v>31.8</v>
      </c>
      <c r="N165">
        <v>0.4</v>
      </c>
      <c r="O165">
        <v>546</v>
      </c>
      <c r="P165">
        <v>775.4</v>
      </c>
    </row>
    <row r="166" spans="1:16" x14ac:dyDescent="0.35">
      <c r="B166" t="s">
        <v>83</v>
      </c>
      <c r="C166" t="s">
        <v>119</v>
      </c>
      <c r="D166">
        <v>6</v>
      </c>
      <c r="E166" t="s">
        <v>14</v>
      </c>
      <c r="F166" t="s">
        <v>120</v>
      </c>
      <c r="G166" t="s">
        <v>28</v>
      </c>
      <c r="I166">
        <v>4</v>
      </c>
      <c r="J166">
        <v>8.23</v>
      </c>
      <c r="L166">
        <v>929</v>
      </c>
      <c r="M166">
        <v>32.1</v>
      </c>
      <c r="N166">
        <v>0.39</v>
      </c>
      <c r="O166">
        <v>553</v>
      </c>
      <c r="P166">
        <v>755.5</v>
      </c>
    </row>
    <row r="167" spans="1:16" x14ac:dyDescent="0.35">
      <c r="B167" t="s">
        <v>83</v>
      </c>
      <c r="C167" t="s">
        <v>119</v>
      </c>
      <c r="D167">
        <v>6</v>
      </c>
      <c r="E167" t="s">
        <v>14</v>
      </c>
      <c r="F167" t="s">
        <v>120</v>
      </c>
      <c r="G167" t="s">
        <v>28</v>
      </c>
      <c r="I167">
        <v>4</v>
      </c>
      <c r="J167">
        <v>8.2899999999999991</v>
      </c>
      <c r="L167">
        <v>932</v>
      </c>
      <c r="M167">
        <v>32.200000000000003</v>
      </c>
      <c r="N167">
        <v>0.39</v>
      </c>
      <c r="O167">
        <v>533</v>
      </c>
      <c r="P167">
        <v>775.3</v>
      </c>
    </row>
    <row r="168" spans="1:16" x14ac:dyDescent="0.35">
      <c r="B168" t="s">
        <v>83</v>
      </c>
      <c r="C168" t="s">
        <v>119</v>
      </c>
      <c r="D168">
        <v>6</v>
      </c>
      <c r="E168" t="s">
        <v>14</v>
      </c>
      <c r="F168" t="s">
        <v>120</v>
      </c>
      <c r="G168" t="s">
        <v>28</v>
      </c>
      <c r="I168">
        <v>4</v>
      </c>
      <c r="J168">
        <v>8.14</v>
      </c>
      <c r="L168">
        <v>927</v>
      </c>
      <c r="M168">
        <v>32.200000000000003</v>
      </c>
      <c r="N168">
        <v>0.39</v>
      </c>
      <c r="O168">
        <v>533</v>
      </c>
      <c r="P168">
        <v>755.2</v>
      </c>
    </row>
    <row r="169" spans="1:16" x14ac:dyDescent="0.35">
      <c r="B169" t="s">
        <v>83</v>
      </c>
      <c r="C169" t="s">
        <v>119</v>
      </c>
      <c r="D169">
        <v>6</v>
      </c>
      <c r="E169" t="s">
        <v>14</v>
      </c>
      <c r="F169" t="s">
        <v>120</v>
      </c>
      <c r="G169" t="s">
        <v>86</v>
      </c>
      <c r="I169">
        <v>3</v>
      </c>
      <c r="J169">
        <v>7.79</v>
      </c>
      <c r="L169">
        <v>887</v>
      </c>
      <c r="M169">
        <v>30.5</v>
      </c>
      <c r="N169">
        <v>0.39</v>
      </c>
      <c r="O169">
        <v>520</v>
      </c>
      <c r="P169">
        <v>755.4</v>
      </c>
    </row>
    <row r="170" spans="1:16" x14ac:dyDescent="0.35">
      <c r="B170" t="s">
        <v>83</v>
      </c>
      <c r="C170" t="s">
        <v>119</v>
      </c>
      <c r="D170">
        <v>6</v>
      </c>
      <c r="E170" t="s">
        <v>14</v>
      </c>
      <c r="F170" t="s">
        <v>120</v>
      </c>
      <c r="G170" t="s">
        <v>86</v>
      </c>
      <c r="I170">
        <v>3</v>
      </c>
      <c r="J170">
        <v>7.18</v>
      </c>
      <c r="L170">
        <v>884</v>
      </c>
      <c r="M170">
        <v>30.3</v>
      </c>
      <c r="N170">
        <v>0.39</v>
      </c>
      <c r="O170">
        <v>520</v>
      </c>
      <c r="P170">
        <v>755.3</v>
      </c>
    </row>
    <row r="171" spans="1:16" x14ac:dyDescent="0.35">
      <c r="B171" t="s">
        <v>83</v>
      </c>
      <c r="C171" t="s">
        <v>119</v>
      </c>
      <c r="D171">
        <v>6</v>
      </c>
      <c r="E171" t="s">
        <v>14</v>
      </c>
      <c r="F171" t="s">
        <v>120</v>
      </c>
      <c r="G171" t="s">
        <v>86</v>
      </c>
      <c r="I171">
        <v>3</v>
      </c>
      <c r="J171">
        <v>7.8</v>
      </c>
      <c r="L171">
        <v>885</v>
      </c>
      <c r="M171">
        <v>30.4</v>
      </c>
      <c r="N171">
        <v>0.39</v>
      </c>
      <c r="O171">
        <v>520</v>
      </c>
      <c r="P171">
        <v>755.4</v>
      </c>
    </row>
    <row r="172" spans="1:16" x14ac:dyDescent="0.35">
      <c r="B172" t="s">
        <v>83</v>
      </c>
      <c r="C172" t="s">
        <v>119</v>
      </c>
      <c r="D172">
        <v>6</v>
      </c>
      <c r="E172" t="s">
        <v>14</v>
      </c>
      <c r="F172" t="s">
        <v>120</v>
      </c>
      <c r="G172" t="s">
        <v>86</v>
      </c>
      <c r="I172">
        <v>3</v>
      </c>
      <c r="J172">
        <v>7.8</v>
      </c>
      <c r="L172">
        <v>884</v>
      </c>
      <c r="M172">
        <v>30.3</v>
      </c>
      <c r="N172">
        <v>0.39</v>
      </c>
      <c r="O172">
        <v>520</v>
      </c>
      <c r="P172">
        <v>755.5</v>
      </c>
    </row>
    <row r="173" spans="1:16" x14ac:dyDescent="0.35">
      <c r="B173" t="s">
        <v>83</v>
      </c>
      <c r="C173" t="s">
        <v>121</v>
      </c>
      <c r="D173">
        <v>6</v>
      </c>
      <c r="E173" t="s">
        <v>14</v>
      </c>
      <c r="F173" t="s">
        <v>120</v>
      </c>
      <c r="G173" t="s">
        <v>28</v>
      </c>
      <c r="I173">
        <v>4</v>
      </c>
      <c r="J173">
        <v>7.77</v>
      </c>
      <c r="L173">
        <v>854</v>
      </c>
      <c r="M173">
        <v>27.8</v>
      </c>
      <c r="N173">
        <v>0.39</v>
      </c>
      <c r="O173">
        <v>526.5</v>
      </c>
      <c r="P173">
        <v>758.1</v>
      </c>
    </row>
    <row r="174" spans="1:16" x14ac:dyDescent="0.35">
      <c r="B174" t="s">
        <v>83</v>
      </c>
      <c r="C174" t="s">
        <v>121</v>
      </c>
      <c r="D174">
        <v>6</v>
      </c>
      <c r="E174" t="s">
        <v>14</v>
      </c>
      <c r="F174" t="s">
        <v>120</v>
      </c>
      <c r="G174" t="s">
        <v>28</v>
      </c>
      <c r="I174">
        <v>4</v>
      </c>
      <c r="J174">
        <v>9.6</v>
      </c>
      <c r="L174">
        <v>848</v>
      </c>
      <c r="M174">
        <v>27.8</v>
      </c>
      <c r="N174">
        <v>0.39</v>
      </c>
      <c r="O174">
        <v>526.5</v>
      </c>
      <c r="P174">
        <v>750.2</v>
      </c>
    </row>
    <row r="175" spans="1:16" x14ac:dyDescent="0.35">
      <c r="B175" t="s">
        <v>83</v>
      </c>
      <c r="C175" t="s">
        <v>121</v>
      </c>
      <c r="D175">
        <v>6</v>
      </c>
      <c r="E175" t="s">
        <v>14</v>
      </c>
      <c r="F175" t="s">
        <v>120</v>
      </c>
      <c r="G175" t="s">
        <v>28</v>
      </c>
      <c r="I175">
        <v>4</v>
      </c>
      <c r="J175">
        <v>9.59</v>
      </c>
      <c r="L175">
        <v>850</v>
      </c>
      <c r="M175">
        <v>27.8</v>
      </c>
      <c r="N175">
        <v>0.39</v>
      </c>
      <c r="O175">
        <v>526.20000000000005</v>
      </c>
      <c r="P175">
        <v>758.1</v>
      </c>
    </row>
    <row r="176" spans="1:16" x14ac:dyDescent="0.35">
      <c r="B176" t="s">
        <v>83</v>
      </c>
      <c r="C176" t="s">
        <v>121</v>
      </c>
      <c r="D176">
        <v>6</v>
      </c>
      <c r="E176" t="s">
        <v>14</v>
      </c>
      <c r="F176" t="s">
        <v>120</v>
      </c>
      <c r="G176" t="s">
        <v>28</v>
      </c>
      <c r="I176">
        <v>4</v>
      </c>
      <c r="J176">
        <v>8.14</v>
      </c>
      <c r="L176">
        <v>850</v>
      </c>
      <c r="M176">
        <v>27.9</v>
      </c>
      <c r="N176">
        <v>0.39</v>
      </c>
      <c r="O176">
        <v>526.5</v>
      </c>
      <c r="P176">
        <v>758.2</v>
      </c>
    </row>
    <row r="177" spans="2:16" x14ac:dyDescent="0.35">
      <c r="B177" t="s">
        <v>83</v>
      </c>
      <c r="C177" t="s">
        <v>121</v>
      </c>
      <c r="D177">
        <v>6</v>
      </c>
      <c r="E177" t="s">
        <v>14</v>
      </c>
      <c r="F177" t="s">
        <v>120</v>
      </c>
      <c r="G177" t="s">
        <v>86</v>
      </c>
      <c r="I177">
        <v>2</v>
      </c>
      <c r="J177">
        <v>8.67</v>
      </c>
      <c r="L177">
        <v>895</v>
      </c>
      <c r="M177">
        <v>30.9</v>
      </c>
      <c r="N177">
        <v>0.39</v>
      </c>
      <c r="O177">
        <v>520</v>
      </c>
      <c r="P177">
        <v>756</v>
      </c>
    </row>
    <row r="178" spans="2:16" x14ac:dyDescent="0.35">
      <c r="B178" t="s">
        <v>83</v>
      </c>
      <c r="C178" t="s">
        <v>121</v>
      </c>
      <c r="D178">
        <v>6</v>
      </c>
      <c r="E178" t="s">
        <v>14</v>
      </c>
      <c r="F178" t="s">
        <v>120</v>
      </c>
      <c r="G178" t="s">
        <v>86</v>
      </c>
      <c r="I178">
        <v>2</v>
      </c>
      <c r="J178">
        <v>8.6300000000000008</v>
      </c>
      <c r="L178">
        <v>892</v>
      </c>
      <c r="M178">
        <v>30.8</v>
      </c>
      <c r="N178">
        <v>0.39</v>
      </c>
      <c r="O178">
        <v>520</v>
      </c>
      <c r="P178">
        <v>756</v>
      </c>
    </row>
    <row r="179" spans="2:16" x14ac:dyDescent="0.35">
      <c r="B179" t="s">
        <v>83</v>
      </c>
      <c r="C179" t="s">
        <v>121</v>
      </c>
      <c r="D179">
        <v>6</v>
      </c>
      <c r="E179" t="s">
        <v>14</v>
      </c>
      <c r="F179" t="s">
        <v>120</v>
      </c>
      <c r="G179" t="s">
        <v>86</v>
      </c>
      <c r="I179">
        <v>2</v>
      </c>
      <c r="J179">
        <v>8.64</v>
      </c>
      <c r="L179">
        <v>867</v>
      </c>
      <c r="M179">
        <v>29.5</v>
      </c>
      <c r="N179">
        <v>0.39</v>
      </c>
      <c r="O179">
        <v>520</v>
      </c>
      <c r="P179">
        <v>756</v>
      </c>
    </row>
    <row r="180" spans="2:16" x14ac:dyDescent="0.35">
      <c r="B180" t="s">
        <v>83</v>
      </c>
      <c r="C180" t="s">
        <v>121</v>
      </c>
      <c r="D180">
        <v>6</v>
      </c>
      <c r="E180" t="s">
        <v>14</v>
      </c>
      <c r="F180" t="s">
        <v>120</v>
      </c>
      <c r="G180" t="s">
        <v>86</v>
      </c>
      <c r="I180">
        <v>2</v>
      </c>
      <c r="J180">
        <v>8.2899999999999991</v>
      </c>
      <c r="L180">
        <v>909</v>
      </c>
      <c r="M180">
        <v>30.7</v>
      </c>
      <c r="N180">
        <v>0.4</v>
      </c>
      <c r="O180">
        <v>533</v>
      </c>
      <c r="P180">
        <v>756</v>
      </c>
    </row>
    <row r="181" spans="2:16" x14ac:dyDescent="0.35">
      <c r="B181" t="s">
        <v>83</v>
      </c>
      <c r="C181" t="s">
        <v>121</v>
      </c>
      <c r="D181">
        <v>6</v>
      </c>
      <c r="E181" t="s">
        <v>14</v>
      </c>
      <c r="F181" t="s">
        <v>120</v>
      </c>
      <c r="G181" t="s">
        <v>86</v>
      </c>
      <c r="I181">
        <v>1</v>
      </c>
      <c r="J181">
        <v>7.72</v>
      </c>
      <c r="L181">
        <v>892</v>
      </c>
      <c r="M181">
        <v>31</v>
      </c>
      <c r="N181">
        <v>0.39</v>
      </c>
      <c r="O181">
        <v>520</v>
      </c>
      <c r="P181">
        <v>775.9</v>
      </c>
    </row>
    <row r="182" spans="2:16" x14ac:dyDescent="0.35">
      <c r="B182" t="s">
        <v>83</v>
      </c>
      <c r="C182" t="s">
        <v>121</v>
      </c>
      <c r="D182">
        <v>6</v>
      </c>
      <c r="E182" t="s">
        <v>14</v>
      </c>
      <c r="F182" t="s">
        <v>120</v>
      </c>
      <c r="G182" t="s">
        <v>86</v>
      </c>
      <c r="I182">
        <v>1</v>
      </c>
      <c r="J182">
        <v>7.84</v>
      </c>
      <c r="L182">
        <v>878</v>
      </c>
      <c r="M182">
        <v>30.8</v>
      </c>
      <c r="N182">
        <v>0.38</v>
      </c>
      <c r="O182">
        <v>512.5</v>
      </c>
      <c r="P182">
        <v>755.8</v>
      </c>
    </row>
    <row r="183" spans="2:16" x14ac:dyDescent="0.35">
      <c r="B183" t="s">
        <v>83</v>
      </c>
      <c r="C183" t="s">
        <v>121</v>
      </c>
      <c r="D183">
        <v>6</v>
      </c>
      <c r="E183" t="s">
        <v>14</v>
      </c>
      <c r="F183" t="s">
        <v>120</v>
      </c>
      <c r="G183" t="s">
        <v>86</v>
      </c>
      <c r="I183">
        <v>1</v>
      </c>
      <c r="J183">
        <v>7.87</v>
      </c>
      <c r="L183">
        <v>880</v>
      </c>
      <c r="M183">
        <v>30.5</v>
      </c>
      <c r="N183">
        <v>0.38</v>
      </c>
      <c r="O183">
        <v>513.79999999999995</v>
      </c>
      <c r="P183">
        <v>755.8</v>
      </c>
    </row>
    <row r="184" spans="2:16" x14ac:dyDescent="0.35">
      <c r="B184" t="s">
        <v>83</v>
      </c>
      <c r="C184" t="s">
        <v>121</v>
      </c>
      <c r="D184">
        <v>6</v>
      </c>
      <c r="E184" t="s">
        <v>14</v>
      </c>
      <c r="F184" t="s">
        <v>120</v>
      </c>
      <c r="G184" t="s">
        <v>86</v>
      </c>
      <c r="I184">
        <v>1</v>
      </c>
      <c r="J184">
        <v>7.88</v>
      </c>
      <c r="L184">
        <v>880</v>
      </c>
      <c r="M184">
        <v>30.9</v>
      </c>
      <c r="N184">
        <v>0.38</v>
      </c>
      <c r="O184">
        <v>513.5</v>
      </c>
      <c r="P184">
        <v>755.8</v>
      </c>
    </row>
    <row r="185" spans="2:16" x14ac:dyDescent="0.35">
      <c r="B185" t="s">
        <v>83</v>
      </c>
      <c r="C185" t="s">
        <v>122</v>
      </c>
      <c r="D185">
        <v>6</v>
      </c>
      <c r="E185" t="s">
        <v>14</v>
      </c>
      <c r="F185" t="s">
        <v>120</v>
      </c>
      <c r="G185" t="s">
        <v>86</v>
      </c>
      <c r="I185">
        <v>1</v>
      </c>
      <c r="J185">
        <v>9.09</v>
      </c>
      <c r="L185">
        <v>889</v>
      </c>
      <c r="M185">
        <v>27</v>
      </c>
      <c r="N185">
        <v>0.42</v>
      </c>
      <c r="O185">
        <v>552.5</v>
      </c>
      <c r="P185">
        <v>758.5</v>
      </c>
    </row>
    <row r="186" spans="2:16" x14ac:dyDescent="0.35">
      <c r="B186" t="s">
        <v>83</v>
      </c>
      <c r="C186" t="s">
        <v>122</v>
      </c>
      <c r="D186">
        <v>6</v>
      </c>
      <c r="E186" t="s">
        <v>14</v>
      </c>
      <c r="F186" t="s">
        <v>120</v>
      </c>
      <c r="G186" t="s">
        <v>86</v>
      </c>
      <c r="I186">
        <v>1</v>
      </c>
      <c r="J186">
        <v>9.2100000000000009</v>
      </c>
      <c r="L186">
        <v>884</v>
      </c>
      <c r="M186">
        <v>27</v>
      </c>
      <c r="N186">
        <v>0.41</v>
      </c>
      <c r="O186">
        <v>552.5</v>
      </c>
      <c r="P186">
        <v>758.5</v>
      </c>
    </row>
    <row r="187" spans="2:16" x14ac:dyDescent="0.35">
      <c r="B187" t="s">
        <v>83</v>
      </c>
      <c r="C187" t="s">
        <v>122</v>
      </c>
      <c r="D187">
        <v>6</v>
      </c>
      <c r="E187" t="s">
        <v>14</v>
      </c>
      <c r="F187" t="s">
        <v>120</v>
      </c>
      <c r="G187" t="s">
        <v>86</v>
      </c>
      <c r="I187">
        <v>1</v>
      </c>
      <c r="J187">
        <v>8.69</v>
      </c>
      <c r="L187">
        <v>886</v>
      </c>
      <c r="M187">
        <v>27</v>
      </c>
      <c r="N187">
        <v>0.42</v>
      </c>
      <c r="O187">
        <v>552.5</v>
      </c>
      <c r="P187">
        <v>758.5</v>
      </c>
    </row>
    <row r="188" spans="2:16" x14ac:dyDescent="0.35">
      <c r="B188" t="s">
        <v>83</v>
      </c>
      <c r="C188" t="s">
        <v>122</v>
      </c>
      <c r="D188">
        <v>6</v>
      </c>
      <c r="E188" t="s">
        <v>14</v>
      </c>
      <c r="F188" t="s">
        <v>120</v>
      </c>
      <c r="G188" t="s">
        <v>86</v>
      </c>
      <c r="I188">
        <v>1</v>
      </c>
      <c r="J188">
        <v>8.7200000000000006</v>
      </c>
      <c r="L188">
        <v>896</v>
      </c>
      <c r="M188">
        <v>27.1</v>
      </c>
      <c r="N188">
        <v>0.42</v>
      </c>
      <c r="O188">
        <v>559</v>
      </c>
      <c r="P188">
        <v>758.4</v>
      </c>
    </row>
    <row r="189" spans="2:16" x14ac:dyDescent="0.35">
      <c r="B189" t="s">
        <v>83</v>
      </c>
      <c r="C189" t="s">
        <v>122</v>
      </c>
      <c r="D189">
        <v>6</v>
      </c>
      <c r="E189" t="s">
        <v>14</v>
      </c>
      <c r="F189" t="s">
        <v>120</v>
      </c>
      <c r="G189" t="s">
        <v>86</v>
      </c>
      <c r="I189">
        <v>2</v>
      </c>
      <c r="J189">
        <v>9.1199999999999992</v>
      </c>
      <c r="L189">
        <v>1115</v>
      </c>
      <c r="M189">
        <v>27.5</v>
      </c>
      <c r="N189">
        <v>0.54</v>
      </c>
      <c r="O189">
        <v>695.05</v>
      </c>
      <c r="P189">
        <v>758.2</v>
      </c>
    </row>
    <row r="190" spans="2:16" x14ac:dyDescent="0.35">
      <c r="B190" t="s">
        <v>83</v>
      </c>
      <c r="C190" t="s">
        <v>122</v>
      </c>
      <c r="D190">
        <v>6</v>
      </c>
      <c r="E190" t="s">
        <v>14</v>
      </c>
      <c r="F190" t="s">
        <v>120</v>
      </c>
      <c r="G190" t="s">
        <v>86</v>
      </c>
      <c r="I190">
        <v>2</v>
      </c>
      <c r="J190">
        <v>9.17</v>
      </c>
      <c r="L190">
        <v>154</v>
      </c>
      <c r="M190">
        <v>27.5</v>
      </c>
      <c r="N190">
        <v>0.54</v>
      </c>
      <c r="O190">
        <v>708.5</v>
      </c>
      <c r="P190">
        <v>758.1</v>
      </c>
    </row>
    <row r="191" spans="2:16" x14ac:dyDescent="0.35">
      <c r="B191" t="s">
        <v>83</v>
      </c>
      <c r="C191" t="s">
        <v>122</v>
      </c>
      <c r="D191">
        <v>6</v>
      </c>
      <c r="E191" t="s">
        <v>14</v>
      </c>
      <c r="F191" t="s">
        <v>120</v>
      </c>
      <c r="G191" t="s">
        <v>86</v>
      </c>
      <c r="I191">
        <v>2</v>
      </c>
      <c r="J191">
        <v>9.15</v>
      </c>
      <c r="L191">
        <v>1230</v>
      </c>
      <c r="M191">
        <v>27.5</v>
      </c>
      <c r="N191">
        <v>0.55000000000000004</v>
      </c>
      <c r="O191">
        <v>734.5</v>
      </c>
      <c r="P191">
        <v>758.1</v>
      </c>
    </row>
    <row r="192" spans="2:16" x14ac:dyDescent="0.35">
      <c r="B192" t="s">
        <v>83</v>
      </c>
      <c r="C192" t="s">
        <v>122</v>
      </c>
      <c r="D192">
        <v>6</v>
      </c>
      <c r="E192" t="s">
        <v>14</v>
      </c>
      <c r="F192" t="s">
        <v>120</v>
      </c>
      <c r="G192" t="s">
        <v>86</v>
      </c>
      <c r="I192">
        <v>2</v>
      </c>
      <c r="J192">
        <v>9.16</v>
      </c>
      <c r="L192">
        <v>1164</v>
      </c>
      <c r="M192">
        <v>27.6</v>
      </c>
      <c r="N192">
        <v>0.53</v>
      </c>
      <c r="O192">
        <v>715</v>
      </c>
      <c r="P192">
        <v>758.1</v>
      </c>
    </row>
    <row r="193" spans="2:16" x14ac:dyDescent="0.35">
      <c r="B193" t="s">
        <v>83</v>
      </c>
      <c r="C193" t="s">
        <v>122</v>
      </c>
      <c r="D193">
        <v>6</v>
      </c>
      <c r="E193" t="s">
        <v>14</v>
      </c>
      <c r="F193" t="s">
        <v>120</v>
      </c>
      <c r="G193" t="s">
        <v>86</v>
      </c>
      <c r="I193">
        <v>3</v>
      </c>
      <c r="J193">
        <v>7.66</v>
      </c>
      <c r="L193">
        <v>830</v>
      </c>
      <c r="M193">
        <v>31.2</v>
      </c>
      <c r="N193">
        <v>0.36</v>
      </c>
      <c r="O193">
        <v>481</v>
      </c>
      <c r="P193">
        <v>755.2</v>
      </c>
    </row>
    <row r="194" spans="2:16" x14ac:dyDescent="0.35">
      <c r="B194" t="s">
        <v>83</v>
      </c>
      <c r="C194" t="s">
        <v>122</v>
      </c>
      <c r="D194">
        <v>6</v>
      </c>
      <c r="E194" t="s">
        <v>14</v>
      </c>
      <c r="F194" t="s">
        <v>120</v>
      </c>
      <c r="G194" t="s">
        <v>86</v>
      </c>
      <c r="I194">
        <v>3</v>
      </c>
      <c r="J194">
        <v>7.24</v>
      </c>
      <c r="L194">
        <v>830</v>
      </c>
      <c r="M194">
        <v>31.2</v>
      </c>
      <c r="N194">
        <v>0.36</v>
      </c>
      <c r="O194">
        <v>481</v>
      </c>
      <c r="P194">
        <v>755.2</v>
      </c>
    </row>
    <row r="195" spans="2:16" x14ac:dyDescent="0.35">
      <c r="B195" t="s">
        <v>83</v>
      </c>
      <c r="C195" t="s">
        <v>122</v>
      </c>
      <c r="D195">
        <v>6</v>
      </c>
      <c r="E195" t="s">
        <v>14</v>
      </c>
      <c r="F195" t="s">
        <v>120</v>
      </c>
      <c r="G195" t="s">
        <v>86</v>
      </c>
      <c r="I195">
        <v>3</v>
      </c>
      <c r="J195">
        <v>7.76</v>
      </c>
      <c r="L195">
        <v>830</v>
      </c>
      <c r="M195">
        <v>31.1</v>
      </c>
      <c r="N195">
        <v>0.36</v>
      </c>
      <c r="O195">
        <v>481</v>
      </c>
      <c r="P195">
        <v>755.2</v>
      </c>
    </row>
    <row r="196" spans="2:16" x14ac:dyDescent="0.35">
      <c r="B196" t="s">
        <v>83</v>
      </c>
      <c r="C196" t="s">
        <v>122</v>
      </c>
      <c r="D196">
        <v>6</v>
      </c>
      <c r="E196" t="s">
        <v>14</v>
      </c>
      <c r="F196" t="s">
        <v>120</v>
      </c>
      <c r="G196" t="s">
        <v>86</v>
      </c>
      <c r="I196">
        <v>3</v>
      </c>
      <c r="J196">
        <v>7.8</v>
      </c>
      <c r="L196">
        <v>828</v>
      </c>
      <c r="M196">
        <v>31.2</v>
      </c>
      <c r="N196">
        <v>0.36</v>
      </c>
      <c r="O196">
        <v>481</v>
      </c>
      <c r="P196">
        <v>755.1</v>
      </c>
    </row>
    <row r="197" spans="2:16" x14ac:dyDescent="0.35">
      <c r="B197" t="s">
        <v>83</v>
      </c>
      <c r="C197" t="s">
        <v>123</v>
      </c>
      <c r="D197">
        <v>6</v>
      </c>
      <c r="E197" t="s">
        <v>14</v>
      </c>
      <c r="F197" t="s">
        <v>120</v>
      </c>
      <c r="G197" t="s">
        <v>28</v>
      </c>
      <c r="I197">
        <v>4</v>
      </c>
      <c r="J197">
        <v>7.53</v>
      </c>
      <c r="L197">
        <v>807</v>
      </c>
      <c r="M197">
        <v>27.4</v>
      </c>
      <c r="N197">
        <v>0.37</v>
      </c>
      <c r="O197">
        <v>500.5</v>
      </c>
      <c r="P197">
        <v>757.2</v>
      </c>
    </row>
    <row r="198" spans="2:16" x14ac:dyDescent="0.35">
      <c r="B198" t="s">
        <v>83</v>
      </c>
      <c r="C198" t="s">
        <v>123</v>
      </c>
      <c r="D198">
        <v>6</v>
      </c>
      <c r="E198" t="s">
        <v>14</v>
      </c>
      <c r="F198" t="s">
        <v>120</v>
      </c>
      <c r="G198" t="s">
        <v>28</v>
      </c>
      <c r="I198">
        <v>4</v>
      </c>
      <c r="J198">
        <v>7.6</v>
      </c>
      <c r="L198">
        <v>805</v>
      </c>
      <c r="M198">
        <v>27.2</v>
      </c>
      <c r="N198">
        <v>0.37</v>
      </c>
      <c r="O198">
        <v>500.5</v>
      </c>
      <c r="P198">
        <v>757.3</v>
      </c>
    </row>
    <row r="199" spans="2:16" x14ac:dyDescent="0.35">
      <c r="B199" t="s">
        <v>83</v>
      </c>
      <c r="C199" t="s">
        <v>123</v>
      </c>
      <c r="D199">
        <v>6</v>
      </c>
      <c r="E199" t="s">
        <v>14</v>
      </c>
      <c r="F199" t="s">
        <v>120</v>
      </c>
      <c r="G199" t="s">
        <v>28</v>
      </c>
      <c r="I199">
        <v>4</v>
      </c>
      <c r="J199">
        <v>7.67</v>
      </c>
      <c r="L199">
        <v>806</v>
      </c>
      <c r="M199">
        <v>27.4</v>
      </c>
      <c r="N199">
        <v>0.37</v>
      </c>
      <c r="O199">
        <v>500.5</v>
      </c>
      <c r="P199">
        <v>757.3</v>
      </c>
    </row>
    <row r="200" spans="2:16" x14ac:dyDescent="0.35">
      <c r="B200" t="s">
        <v>83</v>
      </c>
      <c r="C200" t="s">
        <v>123</v>
      </c>
      <c r="D200">
        <v>6</v>
      </c>
      <c r="E200" t="s">
        <v>14</v>
      </c>
      <c r="F200" t="s">
        <v>120</v>
      </c>
      <c r="G200" t="s">
        <v>28</v>
      </c>
      <c r="I200">
        <v>4</v>
      </c>
      <c r="J200">
        <v>7.74</v>
      </c>
      <c r="L200">
        <v>813</v>
      </c>
      <c r="M200">
        <v>27.4</v>
      </c>
      <c r="N200">
        <v>0.38</v>
      </c>
      <c r="O200">
        <v>500.5</v>
      </c>
      <c r="P200">
        <v>757.4</v>
      </c>
    </row>
    <row r="201" spans="2:16" x14ac:dyDescent="0.35">
      <c r="B201" t="s">
        <v>83</v>
      </c>
      <c r="C201" t="s">
        <v>123</v>
      </c>
      <c r="D201">
        <v>6</v>
      </c>
      <c r="E201" t="s">
        <v>14</v>
      </c>
      <c r="F201" t="s">
        <v>120</v>
      </c>
      <c r="G201" t="s">
        <v>86</v>
      </c>
      <c r="I201">
        <v>2</v>
      </c>
      <c r="J201">
        <v>7.67</v>
      </c>
      <c r="L201">
        <v>834</v>
      </c>
      <c r="M201">
        <v>28.6</v>
      </c>
      <c r="N201">
        <v>0.38</v>
      </c>
      <c r="O201">
        <v>507</v>
      </c>
      <c r="P201">
        <v>756.2</v>
      </c>
    </row>
    <row r="202" spans="2:16" x14ac:dyDescent="0.35">
      <c r="B202" t="s">
        <v>83</v>
      </c>
      <c r="C202" t="s">
        <v>123</v>
      </c>
      <c r="D202">
        <v>6</v>
      </c>
      <c r="E202" t="s">
        <v>14</v>
      </c>
      <c r="F202" t="s">
        <v>120</v>
      </c>
      <c r="G202" t="s">
        <v>86</v>
      </c>
      <c r="I202">
        <v>2</v>
      </c>
      <c r="J202">
        <v>7.72</v>
      </c>
      <c r="L202">
        <v>835</v>
      </c>
      <c r="M202">
        <v>28.6</v>
      </c>
      <c r="N202">
        <v>0.38</v>
      </c>
      <c r="O202">
        <v>507</v>
      </c>
      <c r="P202">
        <v>756.2</v>
      </c>
    </row>
    <row r="203" spans="2:16" x14ac:dyDescent="0.35">
      <c r="B203" t="s">
        <v>83</v>
      </c>
      <c r="C203" t="s">
        <v>123</v>
      </c>
      <c r="D203">
        <v>6</v>
      </c>
      <c r="E203" t="s">
        <v>14</v>
      </c>
      <c r="F203" t="s">
        <v>120</v>
      </c>
      <c r="G203" t="s">
        <v>86</v>
      </c>
      <c r="I203">
        <v>2</v>
      </c>
      <c r="J203">
        <v>7.74</v>
      </c>
      <c r="L203">
        <v>828</v>
      </c>
      <c r="M203">
        <v>28.6</v>
      </c>
      <c r="N203">
        <v>0.38</v>
      </c>
      <c r="O203">
        <v>507</v>
      </c>
      <c r="P203">
        <v>756.2</v>
      </c>
    </row>
    <row r="204" spans="2:16" x14ac:dyDescent="0.35">
      <c r="B204" t="s">
        <v>83</v>
      </c>
      <c r="C204" t="s">
        <v>123</v>
      </c>
      <c r="D204">
        <v>6</v>
      </c>
      <c r="E204" t="s">
        <v>14</v>
      </c>
      <c r="F204" t="s">
        <v>120</v>
      </c>
      <c r="G204" t="s">
        <v>86</v>
      </c>
      <c r="I204">
        <v>2</v>
      </c>
      <c r="J204">
        <v>7.77</v>
      </c>
      <c r="L204">
        <v>839</v>
      </c>
      <c r="M204">
        <v>28.8</v>
      </c>
      <c r="N204">
        <v>0.38</v>
      </c>
      <c r="O204">
        <v>507</v>
      </c>
      <c r="P204">
        <v>761.1</v>
      </c>
    </row>
    <row r="205" spans="2:16" x14ac:dyDescent="0.35">
      <c r="B205" t="s">
        <v>83</v>
      </c>
      <c r="C205" t="s">
        <v>123</v>
      </c>
      <c r="D205">
        <v>6</v>
      </c>
      <c r="E205" t="s">
        <v>14</v>
      </c>
      <c r="F205" t="s">
        <v>120</v>
      </c>
      <c r="G205" t="s">
        <v>86</v>
      </c>
      <c r="I205">
        <v>3</v>
      </c>
      <c r="J205">
        <v>7.68</v>
      </c>
      <c r="L205">
        <v>832</v>
      </c>
      <c r="M205">
        <v>28.6</v>
      </c>
      <c r="N205">
        <v>0.38</v>
      </c>
      <c r="O205">
        <v>507.5</v>
      </c>
      <c r="P205">
        <v>756.4</v>
      </c>
    </row>
    <row r="206" spans="2:16" x14ac:dyDescent="0.35">
      <c r="B206" t="s">
        <v>83</v>
      </c>
      <c r="C206" t="s">
        <v>123</v>
      </c>
      <c r="D206">
        <v>6</v>
      </c>
      <c r="E206" t="s">
        <v>14</v>
      </c>
      <c r="F206" t="s">
        <v>120</v>
      </c>
      <c r="G206" t="s">
        <v>86</v>
      </c>
      <c r="I206">
        <v>3</v>
      </c>
      <c r="J206">
        <v>7.65</v>
      </c>
      <c r="L206">
        <v>828</v>
      </c>
      <c r="M206">
        <v>28.5</v>
      </c>
      <c r="N206">
        <v>0.38</v>
      </c>
      <c r="O206">
        <v>500.5</v>
      </c>
      <c r="P206">
        <v>756.4</v>
      </c>
    </row>
    <row r="207" spans="2:16" x14ac:dyDescent="0.35">
      <c r="B207" t="s">
        <v>83</v>
      </c>
      <c r="C207" t="s">
        <v>123</v>
      </c>
      <c r="D207">
        <v>6</v>
      </c>
      <c r="E207" t="s">
        <v>14</v>
      </c>
      <c r="F207" t="s">
        <v>120</v>
      </c>
      <c r="G207" t="s">
        <v>86</v>
      </c>
      <c r="I207">
        <v>3</v>
      </c>
      <c r="J207">
        <v>7.69</v>
      </c>
      <c r="L207">
        <v>828</v>
      </c>
      <c r="M207">
        <v>28.7</v>
      </c>
      <c r="N207">
        <v>0.38</v>
      </c>
      <c r="O207">
        <v>500.5</v>
      </c>
      <c r="P207">
        <v>756.4</v>
      </c>
    </row>
    <row r="208" spans="2:16" x14ac:dyDescent="0.35">
      <c r="B208" t="s">
        <v>83</v>
      </c>
      <c r="C208" t="s">
        <v>123</v>
      </c>
      <c r="D208">
        <v>6</v>
      </c>
      <c r="E208" t="s">
        <v>14</v>
      </c>
      <c r="F208" t="s">
        <v>120</v>
      </c>
      <c r="G208" t="s">
        <v>86</v>
      </c>
      <c r="I208">
        <v>3</v>
      </c>
      <c r="J208">
        <v>7.73</v>
      </c>
      <c r="L208">
        <v>830</v>
      </c>
      <c r="M208">
        <v>28.7</v>
      </c>
      <c r="N208">
        <v>0.37</v>
      </c>
      <c r="O208">
        <v>501.5</v>
      </c>
      <c r="P208">
        <v>756.5</v>
      </c>
    </row>
    <row r="209" spans="2:16" x14ac:dyDescent="0.35">
      <c r="B209" t="s">
        <v>83</v>
      </c>
      <c r="C209" t="s">
        <v>123</v>
      </c>
      <c r="D209">
        <v>6</v>
      </c>
      <c r="E209" t="s">
        <v>14</v>
      </c>
      <c r="F209" t="s">
        <v>120</v>
      </c>
      <c r="G209" t="s">
        <v>86</v>
      </c>
      <c r="I209">
        <v>1</v>
      </c>
      <c r="J209">
        <v>7.75</v>
      </c>
      <c r="L209">
        <v>773</v>
      </c>
      <c r="M209">
        <v>27.6</v>
      </c>
      <c r="N209">
        <v>0.38</v>
      </c>
      <c r="O209">
        <v>500.5</v>
      </c>
      <c r="P209">
        <v>756.1</v>
      </c>
    </row>
    <row r="210" spans="2:16" x14ac:dyDescent="0.35">
      <c r="B210" t="s">
        <v>83</v>
      </c>
      <c r="C210" t="s">
        <v>123</v>
      </c>
      <c r="D210">
        <v>6</v>
      </c>
      <c r="E210" t="s">
        <v>14</v>
      </c>
      <c r="F210" t="s">
        <v>120</v>
      </c>
      <c r="G210" t="s">
        <v>86</v>
      </c>
      <c r="I210">
        <v>1</v>
      </c>
      <c r="J210">
        <v>7.8</v>
      </c>
      <c r="L210">
        <v>829</v>
      </c>
      <c r="M210">
        <v>28.6</v>
      </c>
      <c r="N210">
        <v>0.38</v>
      </c>
      <c r="O210">
        <v>507</v>
      </c>
      <c r="P210">
        <v>756</v>
      </c>
    </row>
    <row r="211" spans="2:16" x14ac:dyDescent="0.35">
      <c r="B211" t="s">
        <v>83</v>
      </c>
      <c r="C211" t="s">
        <v>123</v>
      </c>
      <c r="D211">
        <v>6</v>
      </c>
      <c r="E211" t="s">
        <v>14</v>
      </c>
      <c r="F211" t="s">
        <v>120</v>
      </c>
      <c r="G211" t="s">
        <v>86</v>
      </c>
      <c r="I211">
        <v>1</v>
      </c>
      <c r="J211">
        <v>7.82</v>
      </c>
      <c r="L211">
        <v>828</v>
      </c>
      <c r="M211">
        <v>28.6</v>
      </c>
      <c r="N211">
        <v>0.38</v>
      </c>
      <c r="O211">
        <v>507</v>
      </c>
      <c r="P211">
        <v>756</v>
      </c>
    </row>
    <row r="212" spans="2:16" x14ac:dyDescent="0.35">
      <c r="B212" t="s">
        <v>83</v>
      </c>
      <c r="C212" t="s">
        <v>123</v>
      </c>
      <c r="D212">
        <v>6</v>
      </c>
      <c r="E212" t="s">
        <v>14</v>
      </c>
      <c r="F212" t="s">
        <v>120</v>
      </c>
      <c r="G212" t="s">
        <v>86</v>
      </c>
      <c r="I212">
        <v>1</v>
      </c>
      <c r="J212">
        <v>7.83</v>
      </c>
      <c r="L212">
        <v>828</v>
      </c>
      <c r="M212">
        <v>28.6</v>
      </c>
      <c r="N212">
        <v>0.38</v>
      </c>
      <c r="O212">
        <v>500.5</v>
      </c>
      <c r="P212">
        <v>756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40"/>
  <sheetViews>
    <sheetView workbookViewId="0">
      <pane xSplit="5" ySplit="1" topLeftCell="F119" activePane="bottomRight" state="frozen"/>
      <selection pane="topRight" activeCell="C1" sqref="C1"/>
      <selection pane="bottomLeft" activeCell="A2" sqref="A2"/>
      <selection pane="bottomRight" activeCell="X5" sqref="X5"/>
    </sheetView>
  </sheetViews>
  <sheetFormatPr defaultRowHeight="14.5" x14ac:dyDescent="0.35"/>
  <cols>
    <col min="2" max="2" width="15.26953125" bestFit="1" customWidth="1"/>
    <col min="3" max="3" width="19.54296875" bestFit="1" customWidth="1"/>
    <col min="4" max="4" width="19.54296875" customWidth="1"/>
    <col min="5" max="6" width="13.7265625" customWidth="1"/>
    <col min="7" max="7" width="17" bestFit="1" customWidth="1"/>
    <col min="8" max="8" width="12.54296875" customWidth="1"/>
    <col min="9" max="9" width="12.81640625" customWidth="1"/>
    <col min="10" max="10" width="12.26953125" customWidth="1"/>
    <col min="11" max="12" width="12.54296875" customWidth="1"/>
    <col min="16" max="16" width="17.1796875" customWidth="1"/>
    <col min="17" max="17" width="13.26953125" customWidth="1"/>
    <col min="18" max="18" width="14" customWidth="1"/>
    <col min="20" max="20" width="10.26953125" customWidth="1"/>
    <col min="21" max="21" width="20" bestFit="1" customWidth="1"/>
    <col min="22" max="22" width="15.54296875" bestFit="1" customWidth="1"/>
    <col min="24" max="24" width="9.54296875" customWidth="1"/>
  </cols>
  <sheetData>
    <row r="1" spans="1:24" s="22" customFormat="1" ht="43.5" customHeight="1" x14ac:dyDescent="0.35">
      <c r="A1" s="22" t="s">
        <v>167</v>
      </c>
      <c r="B1" s="24" t="s">
        <v>0</v>
      </c>
      <c r="C1" s="24" t="s">
        <v>26</v>
      </c>
      <c r="D1" s="24" t="s">
        <v>116</v>
      </c>
      <c r="E1" s="24" t="s">
        <v>156</v>
      </c>
      <c r="F1" s="24" t="s">
        <v>3</v>
      </c>
      <c r="G1" s="23" t="s">
        <v>155</v>
      </c>
      <c r="H1" s="23" t="s">
        <v>154</v>
      </c>
      <c r="I1" s="23" t="s">
        <v>153</v>
      </c>
      <c r="J1" s="23" t="s">
        <v>152</v>
      </c>
      <c r="K1" s="23" t="s">
        <v>151</v>
      </c>
      <c r="L1" s="23" t="s">
        <v>166</v>
      </c>
      <c r="M1" s="23" t="s">
        <v>150</v>
      </c>
      <c r="N1" s="23" t="s">
        <v>149</v>
      </c>
      <c r="O1" s="23" t="s">
        <v>148</v>
      </c>
      <c r="P1" s="23" t="s">
        <v>165</v>
      </c>
      <c r="Q1" s="23" t="s">
        <v>164</v>
      </c>
      <c r="R1" s="23" t="s">
        <v>163</v>
      </c>
      <c r="S1" s="23" t="s">
        <v>133</v>
      </c>
      <c r="T1" s="23" t="s">
        <v>129</v>
      </c>
      <c r="U1" s="23" t="s">
        <v>136</v>
      </c>
      <c r="V1" s="23" t="s">
        <v>157</v>
      </c>
      <c r="W1" s="22" t="s">
        <v>134</v>
      </c>
      <c r="X1" s="22" t="s">
        <v>142</v>
      </c>
    </row>
    <row r="2" spans="1:24" ht="15.75" customHeight="1" x14ac:dyDescent="0.35">
      <c r="A2" t="s">
        <v>14</v>
      </c>
      <c r="B2" t="s">
        <v>89</v>
      </c>
      <c r="C2" s="21" t="s">
        <v>147</v>
      </c>
      <c r="D2" s="21">
        <v>1</v>
      </c>
      <c r="E2" s="24">
        <v>44231</v>
      </c>
      <c r="F2" s="24" t="s">
        <v>96</v>
      </c>
      <c r="G2">
        <v>5</v>
      </c>
      <c r="H2">
        <v>0</v>
      </c>
      <c r="I2">
        <v>0</v>
      </c>
      <c r="J2">
        <v>0</v>
      </c>
      <c r="K2">
        <f t="shared" ref="K2:K19" si="0">AVERAGE(M2:O2)</f>
        <v>0</v>
      </c>
      <c r="L2">
        <v>5</v>
      </c>
      <c r="M2">
        <v>0</v>
      </c>
      <c r="N2">
        <v>0</v>
      </c>
      <c r="O2">
        <v>0</v>
      </c>
      <c r="P2">
        <f t="shared" ref="P2:P16" si="1">AVERAGE(M2:M3)*5</f>
        <v>0.65</v>
      </c>
      <c r="Q2">
        <f t="shared" ref="Q2:Q16" si="2">AVERAGE(N2:N3)*5</f>
        <v>0.57500000000000007</v>
      </c>
      <c r="R2">
        <f t="shared" ref="R2:R16" si="3">AVERAGE(O2:O3)*5</f>
        <v>0.47499999999999998</v>
      </c>
      <c r="U2">
        <v>69</v>
      </c>
      <c r="V2" t="s">
        <v>162</v>
      </c>
      <c r="W2">
        <v>318</v>
      </c>
      <c r="X2">
        <f>U2/W2</f>
        <v>0.21698113207547171</v>
      </c>
    </row>
    <row r="3" spans="1:24" x14ac:dyDescent="0.35">
      <c r="A3" t="s">
        <v>14</v>
      </c>
      <c r="B3" t="s">
        <v>89</v>
      </c>
      <c r="C3" s="21" t="s">
        <v>147</v>
      </c>
      <c r="D3" s="21">
        <v>1</v>
      </c>
      <c r="F3" s="24" t="s">
        <v>96</v>
      </c>
      <c r="G3">
        <v>5</v>
      </c>
      <c r="H3">
        <v>5</v>
      </c>
      <c r="I3">
        <v>5</v>
      </c>
      <c r="J3">
        <v>5</v>
      </c>
      <c r="K3">
        <f t="shared" si="0"/>
        <v>0.22666666666666666</v>
      </c>
      <c r="M3">
        <v>0.26</v>
      </c>
      <c r="N3">
        <v>0.23</v>
      </c>
      <c r="O3">
        <v>0.19</v>
      </c>
      <c r="P3">
        <f t="shared" si="1"/>
        <v>1.2749999999999999</v>
      </c>
      <c r="Q3">
        <f t="shared" si="2"/>
        <v>1.35</v>
      </c>
      <c r="R3">
        <f t="shared" si="3"/>
        <v>1.0250000000000001</v>
      </c>
      <c r="U3">
        <v>69</v>
      </c>
      <c r="V3" t="s">
        <v>161</v>
      </c>
      <c r="W3">
        <v>161</v>
      </c>
      <c r="X3">
        <f>U3/W3</f>
        <v>0.42857142857142855</v>
      </c>
    </row>
    <row r="4" spans="1:24" x14ac:dyDescent="0.35">
      <c r="A4" t="s">
        <v>14</v>
      </c>
      <c r="B4" t="s">
        <v>89</v>
      </c>
      <c r="C4" s="21" t="s">
        <v>147</v>
      </c>
      <c r="D4" s="21">
        <v>1</v>
      </c>
      <c r="F4" s="24" t="s">
        <v>96</v>
      </c>
      <c r="G4">
        <v>5</v>
      </c>
      <c r="H4">
        <v>10</v>
      </c>
      <c r="I4">
        <v>10</v>
      </c>
      <c r="J4">
        <v>10</v>
      </c>
      <c r="K4">
        <f t="shared" si="0"/>
        <v>0.26</v>
      </c>
      <c r="M4">
        <v>0.25</v>
      </c>
      <c r="N4">
        <v>0.31</v>
      </c>
      <c r="O4">
        <v>0.22</v>
      </c>
      <c r="P4">
        <f t="shared" si="1"/>
        <v>1.3250000000000002</v>
      </c>
      <c r="Q4">
        <f t="shared" si="2"/>
        <v>1.7749999999999999</v>
      </c>
      <c r="R4">
        <f t="shared" si="3"/>
        <v>1.2749999999999999</v>
      </c>
      <c r="U4">
        <v>69</v>
      </c>
      <c r="V4" t="s">
        <v>160</v>
      </c>
      <c r="W4">
        <v>143</v>
      </c>
      <c r="X4">
        <f>U4/W4</f>
        <v>0.4825174825174825</v>
      </c>
    </row>
    <row r="5" spans="1:24" x14ac:dyDescent="0.35">
      <c r="A5" t="s">
        <v>14</v>
      </c>
      <c r="B5" t="s">
        <v>89</v>
      </c>
      <c r="C5" s="21" t="s">
        <v>147</v>
      </c>
      <c r="D5" s="21">
        <v>1</v>
      </c>
      <c r="F5" s="24" t="s">
        <v>96</v>
      </c>
      <c r="G5">
        <v>5</v>
      </c>
      <c r="H5">
        <v>15</v>
      </c>
      <c r="I5">
        <v>15</v>
      </c>
      <c r="J5">
        <v>15</v>
      </c>
      <c r="K5">
        <f t="shared" si="0"/>
        <v>0.32333333333333331</v>
      </c>
      <c r="M5">
        <v>0.28000000000000003</v>
      </c>
      <c r="N5">
        <v>0.4</v>
      </c>
      <c r="O5">
        <v>0.28999999999999998</v>
      </c>
      <c r="P5">
        <f t="shared" si="1"/>
        <v>1.5250000000000004</v>
      </c>
      <c r="Q5">
        <f t="shared" si="2"/>
        <v>2.1749999999999998</v>
      </c>
      <c r="R5">
        <f t="shared" si="3"/>
        <v>1.65</v>
      </c>
      <c r="U5" s="21" t="s">
        <v>133</v>
      </c>
      <c r="V5">
        <v>0.37602334772146095</v>
      </c>
      <c r="X5">
        <f>AVERAGE(X2:X4)</f>
        <v>0.37602334772146095</v>
      </c>
    </row>
    <row r="6" spans="1:24" x14ac:dyDescent="0.35">
      <c r="A6" t="s">
        <v>14</v>
      </c>
      <c r="B6" t="s">
        <v>89</v>
      </c>
      <c r="C6" s="21" t="s">
        <v>147</v>
      </c>
      <c r="D6" s="21">
        <v>1</v>
      </c>
      <c r="F6" s="24" t="s">
        <v>96</v>
      </c>
      <c r="G6">
        <v>5</v>
      </c>
      <c r="H6">
        <v>20</v>
      </c>
      <c r="I6">
        <v>20</v>
      </c>
      <c r="J6">
        <v>20</v>
      </c>
      <c r="K6">
        <f t="shared" si="0"/>
        <v>0.38999999999999996</v>
      </c>
      <c r="M6">
        <v>0.33</v>
      </c>
      <c r="N6">
        <v>0.47</v>
      </c>
      <c r="O6">
        <v>0.37</v>
      </c>
      <c r="P6">
        <f t="shared" si="1"/>
        <v>1.7999999999999998</v>
      </c>
      <c r="Q6">
        <f t="shared" si="2"/>
        <v>2.6249999999999996</v>
      </c>
      <c r="R6">
        <f t="shared" si="3"/>
        <v>1.875</v>
      </c>
      <c r="U6" s="21" t="s">
        <v>132</v>
      </c>
      <c r="V6">
        <v>75</v>
      </c>
    </row>
    <row r="7" spans="1:24" x14ac:dyDescent="0.35">
      <c r="A7" t="s">
        <v>14</v>
      </c>
      <c r="B7" t="s">
        <v>89</v>
      </c>
      <c r="C7" s="21" t="s">
        <v>147</v>
      </c>
      <c r="D7" s="21">
        <v>1</v>
      </c>
      <c r="F7" s="24" t="s">
        <v>96</v>
      </c>
      <c r="G7">
        <v>5</v>
      </c>
      <c r="H7">
        <v>25</v>
      </c>
      <c r="I7">
        <v>25</v>
      </c>
      <c r="J7">
        <v>25</v>
      </c>
      <c r="K7">
        <f t="shared" si="0"/>
        <v>0.45</v>
      </c>
      <c r="M7">
        <v>0.39</v>
      </c>
      <c r="N7">
        <v>0.57999999999999996</v>
      </c>
      <c r="O7">
        <v>0.38</v>
      </c>
      <c r="P7">
        <f t="shared" si="1"/>
        <v>2.1</v>
      </c>
      <c r="Q7">
        <f t="shared" si="2"/>
        <v>3</v>
      </c>
      <c r="R7">
        <f t="shared" si="3"/>
        <v>2.1749999999999998</v>
      </c>
      <c r="U7" s="21" t="s">
        <v>131</v>
      </c>
      <c r="V7">
        <v>0.86651851851851858</v>
      </c>
    </row>
    <row r="8" spans="1:24" x14ac:dyDescent="0.35">
      <c r="A8" t="s">
        <v>14</v>
      </c>
      <c r="B8" t="s">
        <v>89</v>
      </c>
      <c r="C8" s="21" t="s">
        <v>147</v>
      </c>
      <c r="D8" s="21">
        <v>1</v>
      </c>
      <c r="F8" s="24" t="s">
        <v>96</v>
      </c>
      <c r="G8">
        <v>5</v>
      </c>
      <c r="H8">
        <v>30</v>
      </c>
      <c r="I8">
        <v>30</v>
      </c>
      <c r="J8">
        <v>30</v>
      </c>
      <c r="K8">
        <f t="shared" si="0"/>
        <v>0.52</v>
      </c>
      <c r="M8">
        <v>0.45</v>
      </c>
      <c r="N8">
        <v>0.62</v>
      </c>
      <c r="O8">
        <v>0.49</v>
      </c>
      <c r="P8">
        <f t="shared" si="1"/>
        <v>2.375</v>
      </c>
      <c r="Q8">
        <f t="shared" si="2"/>
        <v>3.15</v>
      </c>
      <c r="R8">
        <f t="shared" si="3"/>
        <v>13.725000000000001</v>
      </c>
      <c r="U8" s="21" t="s">
        <v>130</v>
      </c>
      <c r="V8">
        <v>65.5833333333333</v>
      </c>
    </row>
    <row r="9" spans="1:24" ht="16.5" x14ac:dyDescent="0.35">
      <c r="A9" t="s">
        <v>14</v>
      </c>
      <c r="B9" t="s">
        <v>89</v>
      </c>
      <c r="C9" s="21" t="s">
        <v>147</v>
      </c>
      <c r="D9" s="21">
        <v>1</v>
      </c>
      <c r="F9" s="24" t="s">
        <v>96</v>
      </c>
      <c r="G9">
        <v>5</v>
      </c>
      <c r="H9">
        <v>35</v>
      </c>
      <c r="I9">
        <v>35</v>
      </c>
      <c r="J9">
        <v>35</v>
      </c>
      <c r="K9">
        <f t="shared" si="0"/>
        <v>2.0466666666666669</v>
      </c>
      <c r="M9">
        <v>0.5</v>
      </c>
      <c r="N9">
        <v>0.64</v>
      </c>
      <c r="O9">
        <v>5</v>
      </c>
      <c r="P9">
        <f t="shared" si="1"/>
        <v>2.7</v>
      </c>
      <c r="Q9">
        <f t="shared" si="2"/>
        <v>3.3999999999999995</v>
      </c>
      <c r="R9">
        <f t="shared" si="3"/>
        <v>13.475</v>
      </c>
      <c r="U9" s="23" t="s">
        <v>129</v>
      </c>
      <c r="V9">
        <v>24.660864554732498</v>
      </c>
    </row>
    <row r="10" spans="1:24" x14ac:dyDescent="0.35">
      <c r="A10" t="s">
        <v>14</v>
      </c>
      <c r="B10" t="s">
        <v>89</v>
      </c>
      <c r="C10" s="21" t="s">
        <v>147</v>
      </c>
      <c r="D10" s="21">
        <v>1</v>
      </c>
      <c r="F10" s="24" t="s">
        <v>96</v>
      </c>
      <c r="G10">
        <v>5</v>
      </c>
      <c r="H10">
        <v>40</v>
      </c>
      <c r="I10">
        <v>40</v>
      </c>
      <c r="J10">
        <v>40</v>
      </c>
      <c r="K10">
        <f t="shared" si="0"/>
        <v>0.56333333333333335</v>
      </c>
      <c r="M10">
        <v>0.57999999999999996</v>
      </c>
      <c r="N10">
        <v>0.72</v>
      </c>
      <c r="O10">
        <v>0.39</v>
      </c>
      <c r="P10">
        <f t="shared" si="1"/>
        <v>2.9249999999999998</v>
      </c>
      <c r="Q10">
        <f t="shared" si="2"/>
        <v>3.7749999999999999</v>
      </c>
      <c r="R10">
        <f t="shared" si="3"/>
        <v>2.2000000000000002</v>
      </c>
    </row>
    <row r="11" spans="1:24" x14ac:dyDescent="0.35">
      <c r="A11" t="s">
        <v>14</v>
      </c>
      <c r="B11" t="s">
        <v>89</v>
      </c>
      <c r="C11" s="21" t="s">
        <v>147</v>
      </c>
      <c r="D11" s="21">
        <v>1</v>
      </c>
      <c r="F11" s="24" t="s">
        <v>96</v>
      </c>
      <c r="G11">
        <v>5</v>
      </c>
      <c r="H11">
        <v>45</v>
      </c>
      <c r="I11">
        <v>45</v>
      </c>
      <c r="J11">
        <v>45</v>
      </c>
      <c r="K11">
        <f t="shared" si="0"/>
        <v>0.62333333333333329</v>
      </c>
      <c r="M11">
        <v>0.59</v>
      </c>
      <c r="N11">
        <v>0.79</v>
      </c>
      <c r="O11">
        <v>0.49</v>
      </c>
      <c r="P11">
        <f t="shared" si="1"/>
        <v>3.1</v>
      </c>
      <c r="Q11">
        <f t="shared" si="2"/>
        <v>4.4749999999999996</v>
      </c>
      <c r="R11">
        <f t="shared" si="3"/>
        <v>2.4750000000000001</v>
      </c>
    </row>
    <row r="12" spans="1:24" x14ac:dyDescent="0.35">
      <c r="A12" t="s">
        <v>14</v>
      </c>
      <c r="B12" t="s">
        <v>89</v>
      </c>
      <c r="C12" s="21" t="s">
        <v>147</v>
      </c>
      <c r="D12" s="21">
        <v>1</v>
      </c>
      <c r="F12" s="24" t="s">
        <v>96</v>
      </c>
      <c r="G12">
        <v>5</v>
      </c>
      <c r="H12">
        <v>50</v>
      </c>
      <c r="I12">
        <v>50</v>
      </c>
      <c r="J12">
        <v>50</v>
      </c>
      <c r="K12">
        <f t="shared" si="0"/>
        <v>0.71666666666666667</v>
      </c>
      <c r="M12">
        <v>0.65</v>
      </c>
      <c r="N12">
        <v>1</v>
      </c>
      <c r="O12">
        <v>0.5</v>
      </c>
      <c r="P12">
        <f t="shared" si="1"/>
        <v>3.5</v>
      </c>
      <c r="Q12">
        <f t="shared" si="2"/>
        <v>12.5</v>
      </c>
      <c r="R12">
        <f t="shared" si="3"/>
        <v>2.875</v>
      </c>
    </row>
    <row r="13" spans="1:24" x14ac:dyDescent="0.35">
      <c r="A13" t="s">
        <v>14</v>
      </c>
      <c r="B13" t="s">
        <v>89</v>
      </c>
      <c r="C13" s="21" t="s">
        <v>147</v>
      </c>
      <c r="D13" s="21">
        <v>1</v>
      </c>
      <c r="F13" s="24" t="s">
        <v>96</v>
      </c>
      <c r="G13">
        <v>5</v>
      </c>
      <c r="H13">
        <v>55</v>
      </c>
      <c r="I13">
        <v>55</v>
      </c>
      <c r="J13">
        <v>55</v>
      </c>
      <c r="K13">
        <f t="shared" si="0"/>
        <v>1.8</v>
      </c>
      <c r="M13">
        <v>0.75</v>
      </c>
      <c r="N13">
        <v>4</v>
      </c>
      <c r="O13">
        <v>0.65</v>
      </c>
      <c r="P13">
        <f t="shared" si="1"/>
        <v>4.1749999999999998</v>
      </c>
      <c r="Q13">
        <f t="shared" si="2"/>
        <v>12.5</v>
      </c>
      <c r="R13">
        <f t="shared" si="3"/>
        <v>3.65</v>
      </c>
    </row>
    <row r="14" spans="1:24" x14ac:dyDescent="0.35">
      <c r="A14" t="s">
        <v>14</v>
      </c>
      <c r="B14" t="s">
        <v>89</v>
      </c>
      <c r="C14" s="21" t="s">
        <v>147</v>
      </c>
      <c r="D14" s="21">
        <v>1</v>
      </c>
      <c r="F14" s="24" t="s">
        <v>96</v>
      </c>
      <c r="G14">
        <v>5</v>
      </c>
      <c r="H14">
        <v>60</v>
      </c>
      <c r="I14">
        <v>60</v>
      </c>
      <c r="J14">
        <v>60</v>
      </c>
      <c r="K14">
        <f t="shared" si="0"/>
        <v>0.91</v>
      </c>
      <c r="M14">
        <v>0.92</v>
      </c>
      <c r="N14">
        <v>1</v>
      </c>
      <c r="O14">
        <v>0.81</v>
      </c>
      <c r="P14">
        <f t="shared" si="1"/>
        <v>14.8</v>
      </c>
      <c r="Q14">
        <f t="shared" si="2"/>
        <v>13.75</v>
      </c>
      <c r="R14">
        <f t="shared" si="3"/>
        <v>4.1500000000000004</v>
      </c>
    </row>
    <row r="15" spans="1:24" x14ac:dyDescent="0.35">
      <c r="A15" t="s">
        <v>14</v>
      </c>
      <c r="B15" t="s">
        <v>89</v>
      </c>
      <c r="C15" s="21" t="s">
        <v>147</v>
      </c>
      <c r="D15" s="21">
        <v>1</v>
      </c>
      <c r="F15" s="24" t="s">
        <v>96</v>
      </c>
      <c r="G15">
        <v>5</v>
      </c>
      <c r="H15">
        <v>65</v>
      </c>
      <c r="I15">
        <v>65</v>
      </c>
      <c r="J15">
        <v>65</v>
      </c>
      <c r="K15">
        <f t="shared" si="0"/>
        <v>3.4499999999999997</v>
      </c>
      <c r="M15">
        <v>5</v>
      </c>
      <c r="N15">
        <v>4.5</v>
      </c>
      <c r="O15">
        <v>0.85</v>
      </c>
      <c r="P15">
        <f t="shared" si="1"/>
        <v>12.5</v>
      </c>
      <c r="Q15">
        <f t="shared" si="2"/>
        <v>11.25</v>
      </c>
      <c r="R15">
        <f t="shared" si="3"/>
        <v>4.45</v>
      </c>
    </row>
    <row r="16" spans="1:24" x14ac:dyDescent="0.35">
      <c r="A16" t="s">
        <v>14</v>
      </c>
      <c r="B16" t="s">
        <v>89</v>
      </c>
      <c r="C16" s="21" t="s">
        <v>147</v>
      </c>
      <c r="D16" s="21">
        <v>1</v>
      </c>
      <c r="F16" s="24" t="s">
        <v>96</v>
      </c>
      <c r="G16">
        <v>5</v>
      </c>
      <c r="H16">
        <v>70</v>
      </c>
      <c r="I16">
        <v>70</v>
      </c>
      <c r="J16">
        <v>70</v>
      </c>
      <c r="K16">
        <f t="shared" si="0"/>
        <v>0.31</v>
      </c>
      <c r="M16">
        <v>0</v>
      </c>
      <c r="N16">
        <v>0</v>
      </c>
      <c r="O16">
        <v>0.93</v>
      </c>
      <c r="P16">
        <f t="shared" si="1"/>
        <v>0</v>
      </c>
      <c r="Q16">
        <f t="shared" si="2"/>
        <v>0</v>
      </c>
      <c r="R16">
        <f t="shared" si="3"/>
        <v>4.7750000000000004</v>
      </c>
    </row>
    <row r="17" spans="1:23" x14ac:dyDescent="0.35">
      <c r="A17" t="s">
        <v>14</v>
      </c>
      <c r="B17" t="s">
        <v>89</v>
      </c>
      <c r="C17" s="21" t="s">
        <v>147</v>
      </c>
      <c r="D17" s="21">
        <v>1</v>
      </c>
      <c r="F17" s="24" t="s">
        <v>96</v>
      </c>
      <c r="G17">
        <v>5</v>
      </c>
      <c r="J17">
        <v>75</v>
      </c>
      <c r="K17">
        <f t="shared" si="0"/>
        <v>0.98</v>
      </c>
      <c r="O17">
        <v>0.98</v>
      </c>
      <c r="R17">
        <f>AVERAGE(O17:O18)*5</f>
        <v>5.4499999999999993</v>
      </c>
    </row>
    <row r="18" spans="1:23" x14ac:dyDescent="0.35">
      <c r="A18" t="s">
        <v>14</v>
      </c>
      <c r="B18" t="s">
        <v>89</v>
      </c>
      <c r="C18" s="21" t="s">
        <v>147</v>
      </c>
      <c r="D18" s="21">
        <v>1</v>
      </c>
      <c r="F18" s="24" t="s">
        <v>96</v>
      </c>
      <c r="G18">
        <v>5</v>
      </c>
      <c r="J18">
        <v>80</v>
      </c>
      <c r="K18">
        <f t="shared" si="0"/>
        <v>1.2</v>
      </c>
      <c r="O18">
        <v>1.2</v>
      </c>
      <c r="R18">
        <f>AVERAGE(O18:O19)*5</f>
        <v>7</v>
      </c>
    </row>
    <row r="19" spans="1:23" x14ac:dyDescent="0.35">
      <c r="J19">
        <v>85</v>
      </c>
      <c r="K19">
        <f t="shared" si="0"/>
        <v>1.6</v>
      </c>
      <c r="O19">
        <v>1.6</v>
      </c>
      <c r="R19">
        <f>AVERAGE(O19:O20)*5</f>
        <v>8</v>
      </c>
    </row>
    <row r="21" spans="1:23" x14ac:dyDescent="0.35">
      <c r="B21" s="21" t="s">
        <v>159</v>
      </c>
      <c r="C21" s="21"/>
      <c r="D21" s="21"/>
      <c r="H21">
        <v>70</v>
      </c>
      <c r="I21">
        <v>70</v>
      </c>
      <c r="J21">
        <v>85</v>
      </c>
      <c r="P21">
        <f>SUM(P2:P16)</f>
        <v>54.75</v>
      </c>
      <c r="Q21">
        <f>SUM(Q2:Q16)</f>
        <v>76.3</v>
      </c>
      <c r="R21">
        <f>SUM(R2:R17)</f>
        <v>65.7</v>
      </c>
    </row>
    <row r="22" spans="1:23" x14ac:dyDescent="0.35">
      <c r="M22">
        <f>AVERAGE(M2:M16)</f>
        <v>0.73</v>
      </c>
      <c r="N22">
        <f>AVERAGE(N2:N16)</f>
        <v>1.0173333333333334</v>
      </c>
      <c r="O22">
        <f>AVERAGE(O2:O19)</f>
        <v>0.85222222222222221</v>
      </c>
    </row>
    <row r="23" spans="1:23" x14ac:dyDescent="0.35">
      <c r="B23" s="21" t="s">
        <v>158</v>
      </c>
      <c r="C23" s="21"/>
      <c r="D23" s="21"/>
      <c r="J23">
        <f>AVERAGE(H21:J21)</f>
        <v>75</v>
      </c>
      <c r="K23">
        <f>AVERAGE(K2:K19)</f>
        <v>0.9094444444444445</v>
      </c>
      <c r="O23">
        <f>AVERAGE(M22:O22)</f>
        <v>0.86651851851851858</v>
      </c>
      <c r="R23">
        <f>AVERAGE(P21:R21)</f>
        <v>65.583333333333329</v>
      </c>
      <c r="S23">
        <v>0.37602334772146101</v>
      </c>
      <c r="T23">
        <f>R23*S23</f>
        <v>24.660864554732484</v>
      </c>
    </row>
    <row r="25" spans="1:23" x14ac:dyDescent="0.35">
      <c r="A25" t="s">
        <v>14</v>
      </c>
      <c r="B25" t="s">
        <v>89</v>
      </c>
      <c r="C25" t="s">
        <v>86</v>
      </c>
      <c r="D25">
        <v>3</v>
      </c>
      <c r="E25" t="s">
        <v>92</v>
      </c>
      <c r="F25" t="s">
        <v>16</v>
      </c>
      <c r="G25">
        <v>5</v>
      </c>
      <c r="H25">
        <v>0</v>
      </c>
      <c r="I25">
        <v>0</v>
      </c>
      <c r="J25">
        <v>0</v>
      </c>
      <c r="L25">
        <v>5</v>
      </c>
      <c r="M25">
        <v>0</v>
      </c>
      <c r="N25">
        <v>0</v>
      </c>
      <c r="O25">
        <v>0</v>
      </c>
      <c r="U25">
        <v>59</v>
      </c>
      <c r="W25">
        <v>447</v>
      </c>
    </row>
    <row r="26" spans="1:23" x14ac:dyDescent="0.35">
      <c r="A26" t="s">
        <v>14</v>
      </c>
      <c r="B26" t="s">
        <v>89</v>
      </c>
      <c r="C26" t="s">
        <v>86</v>
      </c>
      <c r="D26">
        <v>3</v>
      </c>
      <c r="F26" t="s">
        <v>16</v>
      </c>
      <c r="G26">
        <v>5</v>
      </c>
      <c r="H26">
        <v>5</v>
      </c>
      <c r="I26">
        <v>5</v>
      </c>
      <c r="J26">
        <v>5</v>
      </c>
      <c r="M26">
        <v>0.26</v>
      </c>
      <c r="N26">
        <v>0.23</v>
      </c>
      <c r="O26">
        <v>0.19</v>
      </c>
      <c r="U26">
        <v>59</v>
      </c>
      <c r="W26">
        <v>595</v>
      </c>
    </row>
    <row r="27" spans="1:23" x14ac:dyDescent="0.35">
      <c r="A27" t="s">
        <v>14</v>
      </c>
      <c r="B27" t="s">
        <v>89</v>
      </c>
      <c r="C27" t="s">
        <v>86</v>
      </c>
      <c r="D27">
        <v>3</v>
      </c>
      <c r="F27" t="s">
        <v>16</v>
      </c>
      <c r="G27">
        <v>5</v>
      </c>
      <c r="H27">
        <v>10</v>
      </c>
      <c r="I27">
        <v>10</v>
      </c>
      <c r="J27">
        <v>10</v>
      </c>
      <c r="M27">
        <v>0.25</v>
      </c>
      <c r="N27">
        <v>0.31</v>
      </c>
      <c r="O27">
        <v>0.22</v>
      </c>
      <c r="U27">
        <v>59</v>
      </c>
      <c r="W27">
        <v>640</v>
      </c>
    </row>
    <row r="28" spans="1:23" x14ac:dyDescent="0.35">
      <c r="A28" t="s">
        <v>14</v>
      </c>
      <c r="B28" t="s">
        <v>89</v>
      </c>
      <c r="C28" t="s">
        <v>86</v>
      </c>
      <c r="D28">
        <v>3</v>
      </c>
      <c r="F28" t="s">
        <v>16</v>
      </c>
      <c r="G28">
        <v>5</v>
      </c>
      <c r="H28">
        <v>15</v>
      </c>
      <c r="I28">
        <v>15</v>
      </c>
      <c r="J28">
        <v>15</v>
      </c>
      <c r="M28">
        <v>0.28000000000000003</v>
      </c>
      <c r="N28">
        <v>0.4</v>
      </c>
      <c r="O28">
        <v>0.28999999999999998</v>
      </c>
    </row>
    <row r="29" spans="1:23" x14ac:dyDescent="0.35">
      <c r="A29" t="s">
        <v>14</v>
      </c>
      <c r="B29" t="s">
        <v>89</v>
      </c>
      <c r="C29" t="s">
        <v>86</v>
      </c>
      <c r="D29">
        <v>3</v>
      </c>
      <c r="F29" t="s">
        <v>16</v>
      </c>
      <c r="G29">
        <v>5</v>
      </c>
      <c r="H29">
        <v>20</v>
      </c>
      <c r="I29">
        <v>20</v>
      </c>
      <c r="J29">
        <v>20</v>
      </c>
      <c r="M29">
        <v>0.33</v>
      </c>
      <c r="N29">
        <v>0.47</v>
      </c>
      <c r="O29">
        <v>0.37</v>
      </c>
      <c r="U29" s="21" t="s">
        <v>133</v>
      </c>
    </row>
    <row r="30" spans="1:23" x14ac:dyDescent="0.35">
      <c r="A30" t="s">
        <v>14</v>
      </c>
      <c r="B30" t="s">
        <v>89</v>
      </c>
      <c r="C30" t="s">
        <v>86</v>
      </c>
      <c r="D30">
        <v>3</v>
      </c>
      <c r="F30" t="s">
        <v>16</v>
      </c>
      <c r="G30">
        <v>5</v>
      </c>
      <c r="H30">
        <v>25</v>
      </c>
      <c r="I30">
        <v>25</v>
      </c>
      <c r="J30">
        <v>25</v>
      </c>
      <c r="M30">
        <v>0.39</v>
      </c>
      <c r="N30">
        <v>0.57999999999999996</v>
      </c>
      <c r="O30">
        <v>0.38</v>
      </c>
      <c r="U30" s="21" t="s">
        <v>132</v>
      </c>
    </row>
    <row r="31" spans="1:23" x14ac:dyDescent="0.35">
      <c r="A31" t="s">
        <v>14</v>
      </c>
      <c r="B31" t="s">
        <v>89</v>
      </c>
      <c r="C31" t="s">
        <v>86</v>
      </c>
      <c r="D31">
        <v>3</v>
      </c>
      <c r="F31" t="s">
        <v>16</v>
      </c>
      <c r="G31">
        <v>5</v>
      </c>
      <c r="H31">
        <v>30</v>
      </c>
      <c r="I31">
        <v>30</v>
      </c>
      <c r="J31">
        <v>30</v>
      </c>
      <c r="M31">
        <v>0.45</v>
      </c>
      <c r="N31">
        <v>0.62</v>
      </c>
      <c r="O31">
        <v>0.49</v>
      </c>
      <c r="U31" s="21" t="s">
        <v>131</v>
      </c>
    </row>
    <row r="32" spans="1:23" x14ac:dyDescent="0.35">
      <c r="A32" t="s">
        <v>14</v>
      </c>
      <c r="B32" t="s">
        <v>89</v>
      </c>
      <c r="C32" t="s">
        <v>86</v>
      </c>
      <c r="D32">
        <v>3</v>
      </c>
      <c r="F32" t="s">
        <v>16</v>
      </c>
      <c r="G32">
        <v>5</v>
      </c>
      <c r="H32">
        <v>35</v>
      </c>
      <c r="I32">
        <v>35</v>
      </c>
      <c r="J32">
        <v>35</v>
      </c>
      <c r="M32">
        <v>0.5</v>
      </c>
      <c r="N32">
        <v>0.64</v>
      </c>
      <c r="O32">
        <v>5</v>
      </c>
      <c r="U32" s="21" t="s">
        <v>130</v>
      </c>
    </row>
    <row r="33" spans="1:23" ht="16.5" x14ac:dyDescent="0.35">
      <c r="A33" t="s">
        <v>14</v>
      </c>
      <c r="B33" t="s">
        <v>89</v>
      </c>
      <c r="C33" t="s">
        <v>86</v>
      </c>
      <c r="D33">
        <v>3</v>
      </c>
      <c r="F33" t="s">
        <v>16</v>
      </c>
      <c r="G33">
        <v>5</v>
      </c>
      <c r="H33">
        <v>40</v>
      </c>
      <c r="I33">
        <v>40</v>
      </c>
      <c r="J33">
        <v>40</v>
      </c>
      <c r="M33">
        <v>0.57999999999999996</v>
      </c>
      <c r="N33">
        <v>0.72</v>
      </c>
      <c r="O33">
        <v>0.39</v>
      </c>
      <c r="U33" s="23" t="s">
        <v>129</v>
      </c>
    </row>
    <row r="34" spans="1:23" x14ac:dyDescent="0.35">
      <c r="A34" t="s">
        <v>14</v>
      </c>
      <c r="B34" t="s">
        <v>89</v>
      </c>
      <c r="C34" t="s">
        <v>86</v>
      </c>
      <c r="D34">
        <v>3</v>
      </c>
      <c r="F34" t="s">
        <v>16</v>
      </c>
      <c r="G34">
        <v>5</v>
      </c>
      <c r="H34">
        <v>45</v>
      </c>
      <c r="I34">
        <v>45</v>
      </c>
      <c r="J34">
        <v>45</v>
      </c>
      <c r="M34">
        <v>0.59</v>
      </c>
      <c r="N34">
        <v>0.79</v>
      </c>
      <c r="O34">
        <v>0.49</v>
      </c>
    </row>
    <row r="35" spans="1:23" x14ac:dyDescent="0.35">
      <c r="A35" t="s">
        <v>14</v>
      </c>
      <c r="B35" t="s">
        <v>89</v>
      </c>
      <c r="C35" t="s">
        <v>86</v>
      </c>
      <c r="D35">
        <v>3</v>
      </c>
      <c r="F35" t="s">
        <v>16</v>
      </c>
      <c r="G35">
        <v>5</v>
      </c>
      <c r="H35">
        <v>50</v>
      </c>
      <c r="I35">
        <v>50</v>
      </c>
      <c r="J35">
        <v>50</v>
      </c>
      <c r="M35">
        <v>0.65</v>
      </c>
      <c r="N35">
        <v>1</v>
      </c>
      <c r="O35">
        <v>0.5</v>
      </c>
    </row>
    <row r="36" spans="1:23" x14ac:dyDescent="0.35">
      <c r="A36" t="s">
        <v>14</v>
      </c>
      <c r="B36" t="s">
        <v>89</v>
      </c>
      <c r="C36" t="s">
        <v>86</v>
      </c>
      <c r="D36">
        <v>3</v>
      </c>
      <c r="F36" t="s">
        <v>16</v>
      </c>
      <c r="G36">
        <v>5</v>
      </c>
      <c r="H36">
        <v>55</v>
      </c>
      <c r="I36">
        <v>55</v>
      </c>
      <c r="J36">
        <v>55</v>
      </c>
      <c r="M36">
        <v>0.75</v>
      </c>
      <c r="N36">
        <v>4</v>
      </c>
      <c r="O36">
        <v>0.65</v>
      </c>
    </row>
    <row r="37" spans="1:23" x14ac:dyDescent="0.35">
      <c r="A37" t="s">
        <v>14</v>
      </c>
      <c r="B37" t="s">
        <v>89</v>
      </c>
      <c r="C37" t="s">
        <v>86</v>
      </c>
      <c r="D37">
        <v>3</v>
      </c>
      <c r="F37" t="s">
        <v>16</v>
      </c>
      <c r="G37">
        <v>5</v>
      </c>
      <c r="H37">
        <v>60</v>
      </c>
      <c r="I37">
        <v>60</v>
      </c>
      <c r="J37">
        <v>60</v>
      </c>
      <c r="M37">
        <v>0.92</v>
      </c>
      <c r="N37">
        <v>1</v>
      </c>
      <c r="O37">
        <v>0.81</v>
      </c>
    </row>
    <row r="38" spans="1:23" x14ac:dyDescent="0.35">
      <c r="A38" t="s">
        <v>14</v>
      </c>
      <c r="B38" t="s">
        <v>89</v>
      </c>
      <c r="C38" t="s">
        <v>86</v>
      </c>
      <c r="D38">
        <v>3</v>
      </c>
      <c r="F38" t="s">
        <v>16</v>
      </c>
      <c r="G38">
        <v>5</v>
      </c>
      <c r="H38">
        <v>65</v>
      </c>
      <c r="I38">
        <v>65</v>
      </c>
      <c r="J38">
        <v>65</v>
      </c>
      <c r="M38">
        <v>5</v>
      </c>
      <c r="N38">
        <v>4.5</v>
      </c>
      <c r="O38">
        <v>0.85</v>
      </c>
    </row>
    <row r="39" spans="1:23" x14ac:dyDescent="0.35">
      <c r="A39" t="s">
        <v>14</v>
      </c>
      <c r="B39" t="s">
        <v>89</v>
      </c>
      <c r="C39" t="s">
        <v>86</v>
      </c>
      <c r="D39">
        <v>3</v>
      </c>
      <c r="F39" t="s">
        <v>16</v>
      </c>
      <c r="G39">
        <v>5</v>
      </c>
      <c r="H39">
        <v>70</v>
      </c>
      <c r="I39">
        <v>70</v>
      </c>
      <c r="J39">
        <v>70</v>
      </c>
      <c r="M39">
        <v>0</v>
      </c>
      <c r="N39">
        <v>0</v>
      </c>
      <c r="O39">
        <v>0.93</v>
      </c>
    </row>
    <row r="40" spans="1:23" x14ac:dyDescent="0.35">
      <c r="A40" t="s">
        <v>14</v>
      </c>
      <c r="B40" t="s">
        <v>89</v>
      </c>
      <c r="C40" t="s">
        <v>86</v>
      </c>
      <c r="D40">
        <v>3</v>
      </c>
      <c r="F40" t="s">
        <v>16</v>
      </c>
      <c r="G40">
        <v>5</v>
      </c>
      <c r="J40">
        <v>75</v>
      </c>
      <c r="O40">
        <v>0.98</v>
      </c>
    </row>
    <row r="41" spans="1:23" x14ac:dyDescent="0.35">
      <c r="A41" t="s">
        <v>14</v>
      </c>
      <c r="B41" t="s">
        <v>89</v>
      </c>
      <c r="C41" t="s">
        <v>86</v>
      </c>
      <c r="D41">
        <v>3</v>
      </c>
      <c r="F41" t="s">
        <v>16</v>
      </c>
      <c r="G41">
        <v>5</v>
      </c>
      <c r="J41">
        <v>80</v>
      </c>
      <c r="O41">
        <v>1.2</v>
      </c>
    </row>
    <row r="42" spans="1:23" x14ac:dyDescent="0.35">
      <c r="A42" t="s">
        <v>14</v>
      </c>
      <c r="B42" t="s">
        <v>87</v>
      </c>
      <c r="C42" t="s">
        <v>146</v>
      </c>
      <c r="D42">
        <v>3</v>
      </c>
      <c r="F42" t="s">
        <v>16</v>
      </c>
      <c r="G42">
        <v>2</v>
      </c>
      <c r="H42">
        <v>0</v>
      </c>
      <c r="I42">
        <v>0</v>
      </c>
      <c r="J42">
        <v>0</v>
      </c>
      <c r="L42">
        <v>2</v>
      </c>
      <c r="M42">
        <v>0</v>
      </c>
      <c r="N42">
        <v>0</v>
      </c>
      <c r="O42">
        <v>0</v>
      </c>
      <c r="U42">
        <v>20</v>
      </c>
      <c r="W42">
        <v>198</v>
      </c>
    </row>
    <row r="43" spans="1:23" x14ac:dyDescent="0.35">
      <c r="A43" t="s">
        <v>14</v>
      </c>
      <c r="B43" t="s">
        <v>87</v>
      </c>
      <c r="C43" t="s">
        <v>146</v>
      </c>
      <c r="D43">
        <v>3</v>
      </c>
      <c r="F43" t="s">
        <v>16</v>
      </c>
      <c r="H43">
        <v>2</v>
      </c>
      <c r="I43">
        <v>2</v>
      </c>
      <c r="J43">
        <v>2</v>
      </c>
      <c r="M43">
        <f>83/100</f>
        <v>0.83</v>
      </c>
      <c r="N43">
        <f>68/100</f>
        <v>0.68</v>
      </c>
      <c r="O43">
        <v>0.65</v>
      </c>
      <c r="U43">
        <v>20</v>
      </c>
      <c r="W43">
        <v>208</v>
      </c>
    </row>
    <row r="44" spans="1:23" x14ac:dyDescent="0.35">
      <c r="A44" t="s">
        <v>14</v>
      </c>
      <c r="B44" t="s">
        <v>87</v>
      </c>
      <c r="C44" t="s">
        <v>146</v>
      </c>
      <c r="D44">
        <v>3</v>
      </c>
      <c r="F44" t="s">
        <v>16</v>
      </c>
      <c r="H44">
        <v>6</v>
      </c>
      <c r="I44">
        <v>6</v>
      </c>
      <c r="J44">
        <v>6</v>
      </c>
      <c r="M44">
        <f>115/100</f>
        <v>1.1499999999999999</v>
      </c>
      <c r="N44">
        <f>68/100</f>
        <v>0.68</v>
      </c>
      <c r="O44">
        <v>1</v>
      </c>
      <c r="U44">
        <v>20</v>
      </c>
      <c r="W44">
        <v>230</v>
      </c>
    </row>
    <row r="45" spans="1:23" x14ac:dyDescent="0.35">
      <c r="A45" t="s">
        <v>14</v>
      </c>
      <c r="B45" t="s">
        <v>87</v>
      </c>
      <c r="C45" t="s">
        <v>146</v>
      </c>
      <c r="D45">
        <v>3</v>
      </c>
      <c r="F45" t="s">
        <v>16</v>
      </c>
      <c r="H45">
        <v>8</v>
      </c>
      <c r="I45">
        <v>8</v>
      </c>
      <c r="J45">
        <v>8</v>
      </c>
      <c r="M45">
        <f>76/100</f>
        <v>0.76</v>
      </c>
      <c r="N45">
        <f>81/100</f>
        <v>0.81</v>
      </c>
      <c r="O45">
        <v>0.79</v>
      </c>
      <c r="U45" s="21" t="s">
        <v>133</v>
      </c>
    </row>
    <row r="46" spans="1:23" x14ac:dyDescent="0.35">
      <c r="A46" t="s">
        <v>14</v>
      </c>
      <c r="B46" t="s">
        <v>87</v>
      </c>
      <c r="C46" t="s">
        <v>146</v>
      </c>
      <c r="D46">
        <v>3</v>
      </c>
      <c r="F46" t="s">
        <v>16</v>
      </c>
      <c r="H46">
        <v>10</v>
      </c>
      <c r="I46">
        <v>10</v>
      </c>
      <c r="J46">
        <v>10</v>
      </c>
      <c r="M46">
        <f>75/100</f>
        <v>0.75</v>
      </c>
      <c r="N46">
        <f>73/100</f>
        <v>0.73</v>
      </c>
      <c r="O46">
        <v>0.91</v>
      </c>
      <c r="U46" s="21" t="s">
        <v>132</v>
      </c>
    </row>
    <row r="47" spans="1:23" x14ac:dyDescent="0.35">
      <c r="A47" t="s">
        <v>14</v>
      </c>
      <c r="B47" t="s">
        <v>87</v>
      </c>
      <c r="C47" t="s">
        <v>146</v>
      </c>
      <c r="D47">
        <v>3</v>
      </c>
      <c r="F47" t="s">
        <v>16</v>
      </c>
      <c r="H47">
        <v>12</v>
      </c>
      <c r="I47">
        <v>12</v>
      </c>
      <c r="J47">
        <v>12</v>
      </c>
      <c r="M47">
        <f>80/100</f>
        <v>0.8</v>
      </c>
      <c r="N47">
        <f>68/100</f>
        <v>0.68</v>
      </c>
      <c r="O47">
        <v>0</v>
      </c>
      <c r="U47" s="21" t="s">
        <v>131</v>
      </c>
    </row>
    <row r="48" spans="1:23" x14ac:dyDescent="0.35">
      <c r="A48" t="s">
        <v>14</v>
      </c>
      <c r="B48" t="s">
        <v>87</v>
      </c>
      <c r="C48" t="s">
        <v>146</v>
      </c>
      <c r="D48">
        <v>3</v>
      </c>
      <c r="F48" t="s">
        <v>16</v>
      </c>
      <c r="H48">
        <v>14</v>
      </c>
      <c r="I48">
        <v>14</v>
      </c>
      <c r="M48">
        <v>0</v>
      </c>
      <c r="N48">
        <f>91/100</f>
        <v>0.91</v>
      </c>
      <c r="U48" s="21" t="s">
        <v>130</v>
      </c>
    </row>
    <row r="49" spans="1:24" ht="16.5" x14ac:dyDescent="0.35">
      <c r="A49" t="s">
        <v>14</v>
      </c>
      <c r="B49" t="s">
        <v>87</v>
      </c>
      <c r="C49" t="s">
        <v>146</v>
      </c>
      <c r="D49">
        <v>3</v>
      </c>
      <c r="F49" t="s">
        <v>16</v>
      </c>
      <c r="I49">
        <v>16</v>
      </c>
      <c r="N49">
        <v>0</v>
      </c>
      <c r="U49" s="23" t="s">
        <v>129</v>
      </c>
    </row>
    <row r="50" spans="1:24" x14ac:dyDescent="0.35">
      <c r="A50" t="s">
        <v>14</v>
      </c>
      <c r="B50" t="s">
        <v>87</v>
      </c>
      <c r="C50" t="s">
        <v>146</v>
      </c>
      <c r="D50">
        <v>3</v>
      </c>
      <c r="F50" t="s">
        <v>16</v>
      </c>
      <c r="H50">
        <v>14</v>
      </c>
      <c r="I50">
        <v>16</v>
      </c>
      <c r="J50">
        <v>12.5</v>
      </c>
    </row>
    <row r="51" spans="1:24" x14ac:dyDescent="0.35">
      <c r="A51" t="s">
        <v>14</v>
      </c>
      <c r="B51" t="s">
        <v>87</v>
      </c>
      <c r="C51" t="s">
        <v>146</v>
      </c>
      <c r="D51">
        <v>3</v>
      </c>
      <c r="E51" t="s">
        <v>92</v>
      </c>
      <c r="F51" t="s">
        <v>16</v>
      </c>
      <c r="G51">
        <v>2</v>
      </c>
      <c r="H51">
        <v>0</v>
      </c>
      <c r="I51">
        <v>0</v>
      </c>
      <c r="L51">
        <v>2</v>
      </c>
      <c r="M51">
        <v>0</v>
      </c>
      <c r="N51">
        <v>0</v>
      </c>
      <c r="U51">
        <v>19</v>
      </c>
      <c r="W51">
        <v>265</v>
      </c>
    </row>
    <row r="52" spans="1:24" x14ac:dyDescent="0.35">
      <c r="A52" t="s">
        <v>14</v>
      </c>
      <c r="B52" t="s">
        <v>87</v>
      </c>
      <c r="C52" t="s">
        <v>146</v>
      </c>
      <c r="D52">
        <v>3</v>
      </c>
      <c r="F52" t="s">
        <v>16</v>
      </c>
      <c r="H52">
        <v>2</v>
      </c>
      <c r="I52">
        <v>2</v>
      </c>
      <c r="M52">
        <f>15/100</f>
        <v>0.15</v>
      </c>
      <c r="N52">
        <f>28/100</f>
        <v>0.28000000000000003</v>
      </c>
      <c r="U52">
        <v>19</v>
      </c>
      <c r="W52">
        <v>253</v>
      </c>
    </row>
    <row r="53" spans="1:24" x14ac:dyDescent="0.35">
      <c r="A53" t="s">
        <v>14</v>
      </c>
      <c r="B53" t="s">
        <v>87</v>
      </c>
      <c r="C53" t="s">
        <v>146</v>
      </c>
      <c r="D53">
        <v>3</v>
      </c>
      <c r="F53" t="s">
        <v>16</v>
      </c>
      <c r="H53">
        <v>4</v>
      </c>
      <c r="I53">
        <v>4</v>
      </c>
      <c r="M53">
        <f>26/100</f>
        <v>0.26</v>
      </c>
      <c r="N53">
        <f>35/100</f>
        <v>0.35</v>
      </c>
      <c r="U53">
        <v>19</v>
      </c>
      <c r="W53">
        <v>180</v>
      </c>
    </row>
    <row r="54" spans="1:24" x14ac:dyDescent="0.35">
      <c r="A54" t="s">
        <v>14</v>
      </c>
      <c r="B54" t="s">
        <v>87</v>
      </c>
      <c r="C54" t="s">
        <v>146</v>
      </c>
      <c r="D54">
        <v>3</v>
      </c>
      <c r="F54" t="s">
        <v>16</v>
      </c>
      <c r="H54">
        <v>6</v>
      </c>
      <c r="I54">
        <v>6</v>
      </c>
      <c r="M54">
        <f>110/100</f>
        <v>1.1000000000000001</v>
      </c>
      <c r="N54">
        <f>54/100</f>
        <v>0.54</v>
      </c>
      <c r="U54" s="21" t="s">
        <v>133</v>
      </c>
      <c r="W54">
        <v>220</v>
      </c>
    </row>
    <row r="55" spans="1:24" x14ac:dyDescent="0.35">
      <c r="A55" t="s">
        <v>14</v>
      </c>
      <c r="B55" t="s">
        <v>87</v>
      </c>
      <c r="C55" t="s">
        <v>146</v>
      </c>
      <c r="D55">
        <v>3</v>
      </c>
      <c r="F55" t="s">
        <v>16</v>
      </c>
      <c r="H55">
        <v>8</v>
      </c>
      <c r="I55">
        <v>8</v>
      </c>
      <c r="M55">
        <f>101/100</f>
        <v>1.01</v>
      </c>
      <c r="N55">
        <f>63/100</f>
        <v>0.63</v>
      </c>
      <c r="U55" s="21" t="s">
        <v>132</v>
      </c>
    </row>
    <row r="56" spans="1:24" x14ac:dyDescent="0.35">
      <c r="A56" t="s">
        <v>14</v>
      </c>
      <c r="B56" t="s">
        <v>87</v>
      </c>
      <c r="C56" t="s">
        <v>146</v>
      </c>
      <c r="D56">
        <v>3</v>
      </c>
      <c r="F56" t="s">
        <v>16</v>
      </c>
      <c r="H56">
        <v>10</v>
      </c>
      <c r="I56">
        <v>10</v>
      </c>
      <c r="M56">
        <v>0</v>
      </c>
      <c r="N56">
        <f>75/100</f>
        <v>0.75</v>
      </c>
      <c r="U56" s="21" t="s">
        <v>131</v>
      </c>
    </row>
    <row r="57" spans="1:24" x14ac:dyDescent="0.35">
      <c r="A57" t="s">
        <v>14</v>
      </c>
      <c r="B57" t="s">
        <v>87</v>
      </c>
      <c r="C57" t="s">
        <v>146</v>
      </c>
      <c r="D57">
        <v>3</v>
      </c>
      <c r="F57" t="s">
        <v>16</v>
      </c>
      <c r="I57">
        <v>12</v>
      </c>
      <c r="N57">
        <f>91/100</f>
        <v>0.91</v>
      </c>
      <c r="U57" s="21" t="s">
        <v>130</v>
      </c>
    </row>
    <row r="58" spans="1:24" ht="16.5" x14ac:dyDescent="0.35">
      <c r="A58" t="s">
        <v>14</v>
      </c>
      <c r="B58" t="s">
        <v>87</v>
      </c>
      <c r="C58" t="s">
        <v>146</v>
      </c>
      <c r="D58">
        <v>3</v>
      </c>
      <c r="F58" t="s">
        <v>16</v>
      </c>
      <c r="I58">
        <v>14</v>
      </c>
      <c r="N58">
        <v>0</v>
      </c>
      <c r="U58" s="23" t="s">
        <v>129</v>
      </c>
    </row>
    <row r="59" spans="1:24" x14ac:dyDescent="0.35">
      <c r="A59" t="s">
        <v>14</v>
      </c>
      <c r="B59" t="s">
        <v>87</v>
      </c>
      <c r="C59" t="s">
        <v>146</v>
      </c>
      <c r="D59">
        <v>3</v>
      </c>
      <c r="F59" t="s">
        <v>16</v>
      </c>
    </row>
    <row r="60" spans="1:24" x14ac:dyDescent="0.35">
      <c r="A60" t="s">
        <v>14</v>
      </c>
      <c r="B60" t="s">
        <v>87</v>
      </c>
      <c r="C60" t="s">
        <v>146</v>
      </c>
      <c r="D60">
        <v>3</v>
      </c>
      <c r="F60" t="s">
        <v>16</v>
      </c>
      <c r="H60">
        <v>10</v>
      </c>
      <c r="I60">
        <v>14</v>
      </c>
    </row>
    <row r="61" spans="1:24" ht="29" x14ac:dyDescent="0.35">
      <c r="A61" t="s">
        <v>14</v>
      </c>
      <c r="B61" t="s">
        <v>144</v>
      </c>
      <c r="C61" t="s">
        <v>145</v>
      </c>
      <c r="D61">
        <v>4</v>
      </c>
      <c r="F61" t="s">
        <v>70</v>
      </c>
      <c r="G61">
        <v>1</v>
      </c>
      <c r="H61">
        <v>0</v>
      </c>
      <c r="I61">
        <v>0</v>
      </c>
      <c r="J61">
        <v>0</v>
      </c>
      <c r="L61">
        <v>1</v>
      </c>
      <c r="M61">
        <v>0</v>
      </c>
      <c r="N61">
        <v>0</v>
      </c>
      <c r="O61">
        <v>0</v>
      </c>
      <c r="U61" s="23" t="s">
        <v>136</v>
      </c>
      <c r="V61" s="23" t="s">
        <v>135</v>
      </c>
      <c r="W61" s="23" t="s">
        <v>134</v>
      </c>
      <c r="X61" s="22" t="s">
        <v>142</v>
      </c>
    </row>
    <row r="62" spans="1:24" x14ac:dyDescent="0.35">
      <c r="A62" t="s">
        <v>14</v>
      </c>
      <c r="B62" t="s">
        <v>144</v>
      </c>
      <c r="C62" t="s">
        <v>145</v>
      </c>
      <c r="D62">
        <v>4</v>
      </c>
      <c r="F62" t="s">
        <v>70</v>
      </c>
      <c r="H62">
        <v>1</v>
      </c>
      <c r="I62">
        <v>1</v>
      </c>
      <c r="J62">
        <v>1</v>
      </c>
      <c r="M62">
        <f>54/100</f>
        <v>0.54</v>
      </c>
      <c r="N62">
        <f>46/100</f>
        <v>0.46</v>
      </c>
      <c r="O62">
        <f>42/100</f>
        <v>0.42</v>
      </c>
      <c r="U62">
        <v>30</v>
      </c>
      <c r="W62">
        <v>400</v>
      </c>
    </row>
    <row r="63" spans="1:24" x14ac:dyDescent="0.35">
      <c r="A63" t="s">
        <v>14</v>
      </c>
      <c r="B63" t="s">
        <v>144</v>
      </c>
      <c r="C63" t="s">
        <v>145</v>
      </c>
      <c r="D63">
        <v>4</v>
      </c>
      <c r="F63" t="s">
        <v>70</v>
      </c>
      <c r="H63">
        <v>2</v>
      </c>
      <c r="I63">
        <v>2</v>
      </c>
      <c r="J63">
        <v>2</v>
      </c>
      <c r="M63">
        <f>71/100</f>
        <v>0.71</v>
      </c>
      <c r="N63">
        <f>56/100</f>
        <v>0.56000000000000005</v>
      </c>
      <c r="O63">
        <f>79/100</f>
        <v>0.79</v>
      </c>
      <c r="U63">
        <v>30</v>
      </c>
      <c r="W63">
        <v>395</v>
      </c>
    </row>
    <row r="64" spans="1:24" x14ac:dyDescent="0.35">
      <c r="A64" t="s">
        <v>14</v>
      </c>
      <c r="B64" t="s">
        <v>144</v>
      </c>
      <c r="C64" t="s">
        <v>145</v>
      </c>
      <c r="D64">
        <v>4</v>
      </c>
      <c r="F64" t="s">
        <v>70</v>
      </c>
      <c r="H64">
        <v>3</v>
      </c>
      <c r="I64">
        <v>3</v>
      </c>
      <c r="J64">
        <v>3</v>
      </c>
      <c r="M64">
        <v>0</v>
      </c>
      <c r="N64">
        <v>0</v>
      </c>
      <c r="O64">
        <f>110/100</f>
        <v>1.1000000000000001</v>
      </c>
      <c r="U64">
        <v>30</v>
      </c>
      <c r="W64">
        <v>420</v>
      </c>
    </row>
    <row r="65" spans="1:24" x14ac:dyDescent="0.35">
      <c r="A65" t="s">
        <v>14</v>
      </c>
      <c r="B65" t="s">
        <v>144</v>
      </c>
      <c r="C65" t="s">
        <v>145</v>
      </c>
      <c r="D65">
        <v>4</v>
      </c>
      <c r="F65" t="s">
        <v>70</v>
      </c>
      <c r="J65">
        <v>4</v>
      </c>
      <c r="O65">
        <v>0</v>
      </c>
      <c r="U65" s="21" t="s">
        <v>133</v>
      </c>
    </row>
    <row r="66" spans="1:24" x14ac:dyDescent="0.35">
      <c r="A66" t="s">
        <v>14</v>
      </c>
      <c r="B66" t="s">
        <v>144</v>
      </c>
      <c r="C66" t="s">
        <v>145</v>
      </c>
      <c r="D66">
        <v>4</v>
      </c>
      <c r="F66" t="s">
        <v>70</v>
      </c>
      <c r="U66" s="21" t="s">
        <v>132</v>
      </c>
    </row>
    <row r="67" spans="1:24" x14ac:dyDescent="0.35">
      <c r="A67" t="s">
        <v>14</v>
      </c>
      <c r="B67" t="s">
        <v>144</v>
      </c>
      <c r="C67" t="s">
        <v>145</v>
      </c>
      <c r="D67">
        <v>4</v>
      </c>
      <c r="F67" t="s">
        <v>70</v>
      </c>
      <c r="H67">
        <v>3</v>
      </c>
      <c r="I67">
        <v>3</v>
      </c>
      <c r="J67">
        <v>4</v>
      </c>
      <c r="U67" s="21" t="s">
        <v>131</v>
      </c>
    </row>
    <row r="68" spans="1:24" x14ac:dyDescent="0.35">
      <c r="A68" t="s">
        <v>14</v>
      </c>
      <c r="B68" t="s">
        <v>144</v>
      </c>
      <c r="C68" t="s">
        <v>145</v>
      </c>
      <c r="D68">
        <v>4</v>
      </c>
      <c r="F68" t="s">
        <v>70</v>
      </c>
      <c r="U68" s="21" t="s">
        <v>130</v>
      </c>
    </row>
    <row r="69" spans="1:24" ht="16.5" x14ac:dyDescent="0.35">
      <c r="A69" t="s">
        <v>14</v>
      </c>
      <c r="B69" t="s">
        <v>144</v>
      </c>
      <c r="C69" t="s">
        <v>145</v>
      </c>
      <c r="D69">
        <v>4</v>
      </c>
      <c r="F69" t="s">
        <v>70</v>
      </c>
      <c r="U69" s="23" t="s">
        <v>129</v>
      </c>
    </row>
    <row r="70" spans="1:24" ht="33.75" customHeight="1" x14ac:dyDescent="0.35">
      <c r="A70" t="s">
        <v>14</v>
      </c>
      <c r="B70" t="s">
        <v>144</v>
      </c>
      <c r="C70" t="s">
        <v>143</v>
      </c>
      <c r="D70">
        <v>3</v>
      </c>
      <c r="F70" t="s">
        <v>70</v>
      </c>
      <c r="G70">
        <v>1</v>
      </c>
      <c r="H70">
        <v>0</v>
      </c>
      <c r="I70">
        <v>0</v>
      </c>
      <c r="L70">
        <v>1</v>
      </c>
      <c r="M70">
        <v>0</v>
      </c>
      <c r="N70">
        <v>0</v>
      </c>
      <c r="U70" s="23" t="s">
        <v>136</v>
      </c>
      <c r="V70" s="23" t="s">
        <v>135</v>
      </c>
      <c r="W70" s="23" t="s">
        <v>134</v>
      </c>
      <c r="X70" s="22" t="s">
        <v>142</v>
      </c>
    </row>
    <row r="71" spans="1:24" x14ac:dyDescent="0.35">
      <c r="A71" t="s">
        <v>14</v>
      </c>
      <c r="B71" t="s">
        <v>144</v>
      </c>
      <c r="C71" t="s">
        <v>143</v>
      </c>
      <c r="F71" t="s">
        <v>70</v>
      </c>
      <c r="H71">
        <v>1</v>
      </c>
      <c r="I71">
        <v>1</v>
      </c>
      <c r="M71">
        <v>1.5</v>
      </c>
      <c r="N71">
        <v>1.7</v>
      </c>
      <c r="U71">
        <v>12</v>
      </c>
      <c r="W71">
        <v>697</v>
      </c>
    </row>
    <row r="72" spans="1:24" x14ac:dyDescent="0.35">
      <c r="A72" t="s">
        <v>14</v>
      </c>
      <c r="B72" t="s">
        <v>144</v>
      </c>
      <c r="C72" t="s">
        <v>143</v>
      </c>
      <c r="F72" t="s">
        <v>70</v>
      </c>
      <c r="H72">
        <v>2</v>
      </c>
      <c r="I72">
        <v>2</v>
      </c>
      <c r="M72">
        <v>1.8</v>
      </c>
      <c r="N72">
        <v>2</v>
      </c>
      <c r="U72">
        <v>12</v>
      </c>
      <c r="W72">
        <v>700</v>
      </c>
    </row>
    <row r="73" spans="1:24" x14ac:dyDescent="0.35">
      <c r="A73" t="s">
        <v>14</v>
      </c>
      <c r="B73" t="s">
        <v>144</v>
      </c>
      <c r="C73" t="s">
        <v>143</v>
      </c>
      <c r="F73" t="s">
        <v>70</v>
      </c>
      <c r="H73">
        <v>3</v>
      </c>
      <c r="I73">
        <v>3</v>
      </c>
      <c r="M73">
        <f>89/100</f>
        <v>0.89</v>
      </c>
      <c r="N73">
        <v>0.85</v>
      </c>
      <c r="U73">
        <v>12</v>
      </c>
      <c r="W73">
        <v>742</v>
      </c>
    </row>
    <row r="74" spans="1:24" x14ac:dyDescent="0.35">
      <c r="A74" t="s">
        <v>14</v>
      </c>
      <c r="B74" t="s">
        <v>144</v>
      </c>
      <c r="C74" t="s">
        <v>143</v>
      </c>
      <c r="F74" t="s">
        <v>70</v>
      </c>
      <c r="H74">
        <v>4</v>
      </c>
      <c r="I74">
        <v>4</v>
      </c>
      <c r="M74">
        <v>0</v>
      </c>
      <c r="N74">
        <v>0</v>
      </c>
      <c r="U74">
        <v>12</v>
      </c>
      <c r="W74">
        <v>789</v>
      </c>
    </row>
    <row r="75" spans="1:24" x14ac:dyDescent="0.35">
      <c r="A75" t="s">
        <v>14</v>
      </c>
      <c r="B75" t="s">
        <v>144</v>
      </c>
      <c r="C75" t="s">
        <v>143</v>
      </c>
      <c r="F75" t="s">
        <v>70</v>
      </c>
      <c r="U75" s="21" t="s">
        <v>133</v>
      </c>
    </row>
    <row r="76" spans="1:24" x14ac:dyDescent="0.35">
      <c r="A76" t="s">
        <v>14</v>
      </c>
      <c r="B76" t="s">
        <v>144</v>
      </c>
      <c r="C76" t="s">
        <v>143</v>
      </c>
      <c r="F76" t="s">
        <v>70</v>
      </c>
      <c r="H76">
        <v>4</v>
      </c>
      <c r="I76">
        <v>4</v>
      </c>
      <c r="U76" s="21" t="s">
        <v>132</v>
      </c>
    </row>
    <row r="77" spans="1:24" x14ac:dyDescent="0.35">
      <c r="A77" t="s">
        <v>14</v>
      </c>
      <c r="B77" t="s">
        <v>144</v>
      </c>
      <c r="C77" t="s">
        <v>143</v>
      </c>
      <c r="F77" t="s">
        <v>70</v>
      </c>
      <c r="U77" s="21" t="s">
        <v>131</v>
      </c>
    </row>
    <row r="78" spans="1:24" x14ac:dyDescent="0.35">
      <c r="A78" t="s">
        <v>14</v>
      </c>
      <c r="B78" t="s">
        <v>144</v>
      </c>
      <c r="C78" t="s">
        <v>143</v>
      </c>
      <c r="F78" t="s">
        <v>70</v>
      </c>
      <c r="U78" s="21" t="s">
        <v>130</v>
      </c>
    </row>
    <row r="79" spans="1:24" ht="16.5" x14ac:dyDescent="0.35">
      <c r="A79" t="s">
        <v>14</v>
      </c>
      <c r="B79" t="s">
        <v>144</v>
      </c>
      <c r="C79" t="s">
        <v>143</v>
      </c>
      <c r="F79" t="s">
        <v>70</v>
      </c>
      <c r="U79" s="23" t="s">
        <v>129</v>
      </c>
    </row>
    <row r="80" spans="1:24" x14ac:dyDescent="0.35">
      <c r="A80" t="s">
        <v>14</v>
      </c>
      <c r="B80" t="s">
        <v>89</v>
      </c>
      <c r="C80" t="s">
        <v>86</v>
      </c>
      <c r="D80">
        <v>4</v>
      </c>
      <c r="E80" s="19">
        <v>44326</v>
      </c>
      <c r="F80" s="19"/>
      <c r="G80">
        <v>4</v>
      </c>
      <c r="H80">
        <v>0</v>
      </c>
      <c r="I80">
        <v>0</v>
      </c>
      <c r="J80">
        <v>0</v>
      </c>
      <c r="L80">
        <v>4</v>
      </c>
      <c r="M80">
        <v>0</v>
      </c>
      <c r="N80">
        <v>0</v>
      </c>
      <c r="O80">
        <v>0</v>
      </c>
      <c r="U80" s="23" t="s">
        <v>136</v>
      </c>
      <c r="V80" s="23" t="s">
        <v>135</v>
      </c>
      <c r="W80" s="23" t="s">
        <v>134</v>
      </c>
    </row>
    <row r="81" spans="1:23" x14ac:dyDescent="0.35">
      <c r="A81" t="s">
        <v>14</v>
      </c>
      <c r="B81" t="s">
        <v>89</v>
      </c>
      <c r="C81" t="s">
        <v>86</v>
      </c>
      <c r="H81">
        <v>4</v>
      </c>
      <c r="M81">
        <v>11</v>
      </c>
      <c r="U81">
        <v>22</v>
      </c>
      <c r="W81">
        <v>89</v>
      </c>
    </row>
    <row r="82" spans="1:23" x14ac:dyDescent="0.35">
      <c r="A82" t="s">
        <v>14</v>
      </c>
      <c r="B82" t="s">
        <v>89</v>
      </c>
      <c r="C82" t="s">
        <v>86</v>
      </c>
      <c r="H82">
        <v>8</v>
      </c>
      <c r="M82">
        <v>0.8</v>
      </c>
      <c r="U82">
        <v>22</v>
      </c>
      <c r="W82">
        <v>58</v>
      </c>
    </row>
    <row r="83" spans="1:23" x14ac:dyDescent="0.35">
      <c r="A83" t="s">
        <v>14</v>
      </c>
      <c r="B83" t="s">
        <v>89</v>
      </c>
      <c r="C83" t="s">
        <v>86</v>
      </c>
      <c r="H83">
        <v>12</v>
      </c>
      <c r="M83">
        <v>0.5</v>
      </c>
      <c r="U83">
        <v>22</v>
      </c>
      <c r="W83">
        <v>60</v>
      </c>
    </row>
    <row r="84" spans="1:23" x14ac:dyDescent="0.35">
      <c r="A84" t="s">
        <v>14</v>
      </c>
      <c r="B84" t="s">
        <v>89</v>
      </c>
      <c r="C84" t="s">
        <v>86</v>
      </c>
      <c r="H84">
        <v>16</v>
      </c>
      <c r="M84">
        <v>0.6</v>
      </c>
    </row>
    <row r="85" spans="1:23" x14ac:dyDescent="0.35">
      <c r="A85" t="s">
        <v>14</v>
      </c>
      <c r="B85" t="s">
        <v>89</v>
      </c>
      <c r="C85" t="s">
        <v>86</v>
      </c>
      <c r="H85">
        <v>20</v>
      </c>
      <c r="M85">
        <v>0.3</v>
      </c>
      <c r="U85" s="21" t="s">
        <v>133</v>
      </c>
    </row>
    <row r="86" spans="1:23" x14ac:dyDescent="0.35">
      <c r="A86" t="s">
        <v>14</v>
      </c>
      <c r="B86" t="s">
        <v>89</v>
      </c>
      <c r="C86" t="s">
        <v>86</v>
      </c>
      <c r="H86">
        <v>24</v>
      </c>
      <c r="M86">
        <v>0.15</v>
      </c>
      <c r="U86" s="21" t="s">
        <v>132</v>
      </c>
    </row>
    <row r="87" spans="1:23" x14ac:dyDescent="0.35">
      <c r="A87" t="s">
        <v>14</v>
      </c>
      <c r="B87" t="s">
        <v>89</v>
      </c>
      <c r="C87" t="s">
        <v>86</v>
      </c>
      <c r="H87">
        <v>28</v>
      </c>
      <c r="M87">
        <v>0.5</v>
      </c>
      <c r="U87" s="21" t="s">
        <v>131</v>
      </c>
    </row>
    <row r="88" spans="1:23" x14ac:dyDescent="0.35">
      <c r="A88" t="s">
        <v>14</v>
      </c>
      <c r="B88" t="s">
        <v>89</v>
      </c>
      <c r="C88" t="s">
        <v>86</v>
      </c>
      <c r="H88">
        <v>32</v>
      </c>
      <c r="M88">
        <v>0</v>
      </c>
      <c r="U88" s="21" t="s">
        <v>130</v>
      </c>
    </row>
    <row r="89" spans="1:23" ht="16.5" x14ac:dyDescent="0.35">
      <c r="A89" t="s">
        <v>14</v>
      </c>
      <c r="B89" t="s">
        <v>89</v>
      </c>
      <c r="C89" t="s">
        <v>86</v>
      </c>
      <c r="U89" s="23" t="s">
        <v>129</v>
      </c>
    </row>
    <row r="90" spans="1:23" x14ac:dyDescent="0.35">
      <c r="A90" t="s">
        <v>14</v>
      </c>
      <c r="B90" t="s">
        <v>89</v>
      </c>
      <c r="C90" t="s">
        <v>86</v>
      </c>
    </row>
    <row r="91" spans="1:23" x14ac:dyDescent="0.35">
      <c r="A91" t="s">
        <v>14</v>
      </c>
      <c r="B91" t="s">
        <v>89</v>
      </c>
      <c r="C91" t="s">
        <v>86</v>
      </c>
      <c r="G91" t="s">
        <v>141</v>
      </c>
      <c r="H91">
        <v>32</v>
      </c>
    </row>
    <row r="92" spans="1:23" x14ac:dyDescent="0.35">
      <c r="A92" t="s">
        <v>14</v>
      </c>
      <c r="B92" t="s">
        <v>89</v>
      </c>
      <c r="C92" t="s">
        <v>86</v>
      </c>
      <c r="E92" s="19">
        <v>44326</v>
      </c>
      <c r="F92" s="19" t="s">
        <v>79</v>
      </c>
      <c r="G92">
        <v>4</v>
      </c>
      <c r="H92">
        <v>0</v>
      </c>
      <c r="I92">
        <v>0</v>
      </c>
      <c r="J92">
        <v>0</v>
      </c>
      <c r="L92">
        <v>4</v>
      </c>
      <c r="M92">
        <v>0</v>
      </c>
      <c r="N92">
        <v>0</v>
      </c>
      <c r="O92">
        <v>0</v>
      </c>
      <c r="U92" s="23" t="s">
        <v>136</v>
      </c>
      <c r="V92" s="23" t="s">
        <v>135</v>
      </c>
      <c r="W92" s="23" t="s">
        <v>134</v>
      </c>
    </row>
    <row r="93" spans="1:23" x14ac:dyDescent="0.35">
      <c r="A93" t="s">
        <v>14</v>
      </c>
      <c r="B93" t="s">
        <v>89</v>
      </c>
      <c r="C93" t="s">
        <v>86</v>
      </c>
      <c r="F93" s="19" t="s">
        <v>79</v>
      </c>
      <c r="H93">
        <v>4</v>
      </c>
      <c r="M93">
        <v>0.55000000000000004</v>
      </c>
      <c r="U93">
        <v>27</v>
      </c>
      <c r="W93">
        <v>58</v>
      </c>
    </row>
    <row r="94" spans="1:23" x14ac:dyDescent="0.35">
      <c r="A94" t="s">
        <v>14</v>
      </c>
      <c r="B94" t="s">
        <v>89</v>
      </c>
      <c r="C94" t="s">
        <v>86</v>
      </c>
      <c r="F94" s="19" t="s">
        <v>79</v>
      </c>
      <c r="H94">
        <v>8</v>
      </c>
      <c r="M94">
        <v>0.25</v>
      </c>
      <c r="U94">
        <v>27</v>
      </c>
      <c r="W94">
        <v>58</v>
      </c>
    </row>
    <row r="95" spans="1:23" x14ac:dyDescent="0.35">
      <c r="A95" t="s">
        <v>14</v>
      </c>
      <c r="B95" t="s">
        <v>89</v>
      </c>
      <c r="C95" t="s">
        <v>86</v>
      </c>
      <c r="F95" s="19" t="s">
        <v>79</v>
      </c>
      <c r="H95">
        <v>12</v>
      </c>
      <c r="M95">
        <v>0.08</v>
      </c>
      <c r="U95">
        <v>27</v>
      </c>
      <c r="W95">
        <v>57</v>
      </c>
    </row>
    <row r="96" spans="1:23" x14ac:dyDescent="0.35">
      <c r="A96" t="s">
        <v>14</v>
      </c>
      <c r="B96" t="s">
        <v>89</v>
      </c>
      <c r="C96" t="s">
        <v>86</v>
      </c>
      <c r="F96" s="19" t="s">
        <v>79</v>
      </c>
      <c r="H96">
        <v>16</v>
      </c>
      <c r="M96">
        <v>0.3</v>
      </c>
      <c r="U96" s="21" t="s">
        <v>133</v>
      </c>
    </row>
    <row r="97" spans="1:23" x14ac:dyDescent="0.35">
      <c r="A97" t="s">
        <v>14</v>
      </c>
      <c r="B97" t="s">
        <v>89</v>
      </c>
      <c r="C97" t="s">
        <v>86</v>
      </c>
      <c r="F97" s="19" t="s">
        <v>79</v>
      </c>
      <c r="H97">
        <v>20</v>
      </c>
      <c r="M97">
        <v>0.15</v>
      </c>
      <c r="U97" s="21" t="s">
        <v>132</v>
      </c>
    </row>
    <row r="98" spans="1:23" x14ac:dyDescent="0.35">
      <c r="A98" t="s">
        <v>14</v>
      </c>
      <c r="B98" t="s">
        <v>89</v>
      </c>
      <c r="C98" t="s">
        <v>86</v>
      </c>
      <c r="F98" s="19" t="s">
        <v>79</v>
      </c>
      <c r="H98">
        <v>24</v>
      </c>
      <c r="M98">
        <v>0.17</v>
      </c>
      <c r="U98" s="21" t="s">
        <v>131</v>
      </c>
    </row>
    <row r="99" spans="1:23" x14ac:dyDescent="0.35">
      <c r="A99" t="s">
        <v>14</v>
      </c>
      <c r="B99" t="s">
        <v>89</v>
      </c>
      <c r="C99" t="s">
        <v>86</v>
      </c>
      <c r="F99" s="19" t="s">
        <v>79</v>
      </c>
      <c r="H99">
        <v>28</v>
      </c>
      <c r="M99">
        <v>0.13</v>
      </c>
      <c r="U99" s="21" t="s">
        <v>130</v>
      </c>
    </row>
    <row r="100" spans="1:23" ht="16.5" x14ac:dyDescent="0.35">
      <c r="A100" t="s">
        <v>14</v>
      </c>
      <c r="B100" t="s">
        <v>89</v>
      </c>
      <c r="C100" t="s">
        <v>86</v>
      </c>
      <c r="F100" s="19" t="s">
        <v>79</v>
      </c>
      <c r="H100">
        <v>32</v>
      </c>
      <c r="M100">
        <v>0.01</v>
      </c>
      <c r="U100" s="23" t="s">
        <v>129</v>
      </c>
    </row>
    <row r="101" spans="1:23" x14ac:dyDescent="0.35">
      <c r="A101" t="s">
        <v>14</v>
      </c>
      <c r="B101" t="s">
        <v>89</v>
      </c>
      <c r="C101" t="s">
        <v>86</v>
      </c>
      <c r="F101" s="19" t="s">
        <v>79</v>
      </c>
      <c r="H101">
        <v>36</v>
      </c>
      <c r="M101">
        <v>0</v>
      </c>
    </row>
    <row r="102" spans="1:23" x14ac:dyDescent="0.35">
      <c r="A102" t="s">
        <v>14</v>
      </c>
      <c r="B102" t="s">
        <v>89</v>
      </c>
      <c r="C102" t="s">
        <v>86</v>
      </c>
      <c r="F102" s="19" t="s">
        <v>79</v>
      </c>
    </row>
    <row r="103" spans="1:23" x14ac:dyDescent="0.35">
      <c r="G103" t="s">
        <v>139</v>
      </c>
      <c r="H103">
        <v>36</v>
      </c>
    </row>
    <row r="104" spans="1:23" x14ac:dyDescent="0.35">
      <c r="A104" t="s">
        <v>14</v>
      </c>
      <c r="B104" t="s">
        <v>89</v>
      </c>
      <c r="C104" t="s">
        <v>86</v>
      </c>
      <c r="D104">
        <v>5</v>
      </c>
      <c r="E104" s="19" t="s">
        <v>140</v>
      </c>
      <c r="F104" s="19" t="s">
        <v>76</v>
      </c>
      <c r="G104">
        <v>3</v>
      </c>
      <c r="H104">
        <v>0</v>
      </c>
      <c r="I104">
        <v>0</v>
      </c>
      <c r="J104">
        <v>0</v>
      </c>
      <c r="L104">
        <v>3</v>
      </c>
      <c r="M104">
        <v>0</v>
      </c>
      <c r="N104">
        <v>0</v>
      </c>
      <c r="O104">
        <v>0</v>
      </c>
      <c r="U104" s="23" t="s">
        <v>136</v>
      </c>
      <c r="V104" s="23" t="s">
        <v>135</v>
      </c>
      <c r="W104" s="23" t="s">
        <v>134</v>
      </c>
    </row>
    <row r="105" spans="1:23" x14ac:dyDescent="0.35">
      <c r="A105" t="s">
        <v>14</v>
      </c>
      <c r="B105" t="s">
        <v>89</v>
      </c>
      <c r="C105" t="s">
        <v>86</v>
      </c>
      <c r="F105" s="19" t="s">
        <v>76</v>
      </c>
      <c r="H105">
        <v>3</v>
      </c>
      <c r="I105">
        <v>3</v>
      </c>
      <c r="M105">
        <f>30/100</f>
        <v>0.3</v>
      </c>
      <c r="N105">
        <f>46/100</f>
        <v>0.46</v>
      </c>
      <c r="U105">
        <v>60</v>
      </c>
      <c r="W105">
        <v>130</v>
      </c>
    </row>
    <row r="106" spans="1:23" x14ac:dyDescent="0.35">
      <c r="A106" t="s">
        <v>14</v>
      </c>
      <c r="B106" t="s">
        <v>89</v>
      </c>
      <c r="C106" t="s">
        <v>86</v>
      </c>
      <c r="F106" s="19" t="s">
        <v>76</v>
      </c>
      <c r="H106">
        <v>6</v>
      </c>
      <c r="I106">
        <v>6</v>
      </c>
      <c r="M106">
        <f>35/100</f>
        <v>0.35</v>
      </c>
      <c r="N106">
        <f>52/100</f>
        <v>0.52</v>
      </c>
      <c r="U106">
        <v>60</v>
      </c>
      <c r="W106">
        <v>135</v>
      </c>
    </row>
    <row r="107" spans="1:23" x14ac:dyDescent="0.35">
      <c r="A107" t="s">
        <v>14</v>
      </c>
      <c r="B107" t="s">
        <v>89</v>
      </c>
      <c r="C107" t="s">
        <v>86</v>
      </c>
      <c r="F107" s="19" t="s">
        <v>76</v>
      </c>
      <c r="H107">
        <v>9</v>
      </c>
      <c r="I107">
        <v>9</v>
      </c>
      <c r="M107">
        <f>38/100</f>
        <v>0.38</v>
      </c>
      <c r="N107">
        <f>51/100</f>
        <v>0.51</v>
      </c>
      <c r="U107">
        <v>60</v>
      </c>
      <c r="W107">
        <v>188</v>
      </c>
    </row>
    <row r="108" spans="1:23" x14ac:dyDescent="0.35">
      <c r="A108" t="s">
        <v>14</v>
      </c>
      <c r="B108" t="s">
        <v>89</v>
      </c>
      <c r="C108" t="s">
        <v>86</v>
      </c>
      <c r="F108" s="19" t="s">
        <v>76</v>
      </c>
      <c r="H108">
        <v>12</v>
      </c>
      <c r="I108">
        <v>12</v>
      </c>
      <c r="M108">
        <f>33/100</f>
        <v>0.33</v>
      </c>
      <c r="N108">
        <f>36/100</f>
        <v>0.36</v>
      </c>
      <c r="U108" s="21" t="s">
        <v>133</v>
      </c>
    </row>
    <row r="109" spans="1:23" x14ac:dyDescent="0.35">
      <c r="A109" t="s">
        <v>14</v>
      </c>
      <c r="B109" t="s">
        <v>89</v>
      </c>
      <c r="C109" t="s">
        <v>86</v>
      </c>
      <c r="F109" s="19" t="s">
        <v>76</v>
      </c>
      <c r="H109">
        <v>15</v>
      </c>
      <c r="I109">
        <v>15</v>
      </c>
      <c r="M109">
        <f>32/100</f>
        <v>0.32</v>
      </c>
      <c r="N109">
        <f>38/100</f>
        <v>0.38</v>
      </c>
      <c r="U109" s="21" t="s">
        <v>132</v>
      </c>
    </row>
    <row r="110" spans="1:23" x14ac:dyDescent="0.35">
      <c r="A110" t="s">
        <v>14</v>
      </c>
      <c r="B110" t="s">
        <v>89</v>
      </c>
      <c r="C110" t="s">
        <v>86</v>
      </c>
      <c r="F110" s="19" t="s">
        <v>76</v>
      </c>
      <c r="H110">
        <v>18</v>
      </c>
      <c r="I110">
        <v>18</v>
      </c>
      <c r="M110">
        <f>36/100</f>
        <v>0.36</v>
      </c>
      <c r="N110">
        <f>32/100</f>
        <v>0.32</v>
      </c>
      <c r="U110" s="21" t="s">
        <v>131</v>
      </c>
    </row>
    <row r="111" spans="1:23" x14ac:dyDescent="0.35">
      <c r="A111" t="s">
        <v>14</v>
      </c>
      <c r="B111" t="s">
        <v>89</v>
      </c>
      <c r="C111" t="s">
        <v>86</v>
      </c>
      <c r="F111" s="19" t="s">
        <v>76</v>
      </c>
      <c r="H111">
        <v>21</v>
      </c>
      <c r="I111">
        <v>21</v>
      </c>
      <c r="M111">
        <f>42/100</f>
        <v>0.42</v>
      </c>
      <c r="N111">
        <f>33/100</f>
        <v>0.33</v>
      </c>
      <c r="U111" s="21" t="s">
        <v>130</v>
      </c>
    </row>
    <row r="112" spans="1:23" ht="16.5" x14ac:dyDescent="0.35">
      <c r="A112" t="s">
        <v>14</v>
      </c>
      <c r="B112" t="s">
        <v>89</v>
      </c>
      <c r="C112" t="s">
        <v>86</v>
      </c>
      <c r="F112" s="19" t="s">
        <v>76</v>
      </c>
      <c r="H112">
        <v>24</v>
      </c>
      <c r="I112">
        <v>24</v>
      </c>
      <c r="M112">
        <f>46/100</f>
        <v>0.46</v>
      </c>
      <c r="N112">
        <f>30/100</f>
        <v>0.3</v>
      </c>
      <c r="U112" s="23" t="s">
        <v>129</v>
      </c>
    </row>
    <row r="113" spans="1:23" x14ac:dyDescent="0.35">
      <c r="A113" t="s">
        <v>14</v>
      </c>
      <c r="B113" t="s">
        <v>89</v>
      </c>
      <c r="C113" t="s">
        <v>86</v>
      </c>
      <c r="F113" s="19" t="s">
        <v>76</v>
      </c>
      <c r="H113">
        <v>27</v>
      </c>
      <c r="I113">
        <v>27</v>
      </c>
      <c r="M113">
        <f>55/100</f>
        <v>0.55000000000000004</v>
      </c>
      <c r="N113">
        <f>30/100</f>
        <v>0.3</v>
      </c>
    </row>
    <row r="114" spans="1:23" x14ac:dyDescent="0.35">
      <c r="A114" t="s">
        <v>14</v>
      </c>
      <c r="B114" t="s">
        <v>89</v>
      </c>
      <c r="C114" t="s">
        <v>86</v>
      </c>
      <c r="F114" s="19" t="s">
        <v>76</v>
      </c>
      <c r="H114">
        <v>30</v>
      </c>
      <c r="I114">
        <v>30</v>
      </c>
      <c r="M114">
        <f>35/100</f>
        <v>0.35</v>
      </c>
      <c r="N114">
        <f>35/100</f>
        <v>0.35</v>
      </c>
    </row>
    <row r="115" spans="1:23" x14ac:dyDescent="0.35">
      <c r="A115" t="s">
        <v>14</v>
      </c>
      <c r="B115" t="s">
        <v>89</v>
      </c>
      <c r="C115" t="s">
        <v>86</v>
      </c>
      <c r="F115" s="19" t="s">
        <v>76</v>
      </c>
      <c r="H115">
        <v>33</v>
      </c>
      <c r="I115">
        <v>33</v>
      </c>
      <c r="M115">
        <v>0</v>
      </c>
      <c r="N115">
        <f>35/100</f>
        <v>0.35</v>
      </c>
    </row>
    <row r="116" spans="1:23" x14ac:dyDescent="0.35">
      <c r="A116" t="s">
        <v>14</v>
      </c>
      <c r="B116" t="s">
        <v>89</v>
      </c>
      <c r="C116" t="s">
        <v>86</v>
      </c>
      <c r="F116" s="19" t="s">
        <v>76</v>
      </c>
      <c r="I116">
        <v>36</v>
      </c>
      <c r="N116">
        <f>30/100</f>
        <v>0.3</v>
      </c>
    </row>
    <row r="117" spans="1:23" x14ac:dyDescent="0.35">
      <c r="A117" t="s">
        <v>14</v>
      </c>
      <c r="B117" t="s">
        <v>89</v>
      </c>
      <c r="C117" t="s">
        <v>86</v>
      </c>
      <c r="F117" s="19" t="s">
        <v>76</v>
      </c>
      <c r="I117">
        <v>39</v>
      </c>
      <c r="N117">
        <f>27/100</f>
        <v>0.27</v>
      </c>
    </row>
    <row r="118" spans="1:23" x14ac:dyDescent="0.35">
      <c r="A118" t="s">
        <v>14</v>
      </c>
      <c r="B118" t="s">
        <v>89</v>
      </c>
      <c r="C118" t="s">
        <v>86</v>
      </c>
      <c r="F118" s="19" t="s">
        <v>76</v>
      </c>
      <c r="I118">
        <v>42</v>
      </c>
      <c r="N118">
        <f>22/100</f>
        <v>0.22</v>
      </c>
    </row>
    <row r="119" spans="1:23" x14ac:dyDescent="0.35">
      <c r="A119" t="s">
        <v>14</v>
      </c>
      <c r="B119" t="s">
        <v>89</v>
      </c>
      <c r="C119" t="s">
        <v>86</v>
      </c>
      <c r="F119" s="19" t="s">
        <v>76</v>
      </c>
      <c r="I119">
        <v>45</v>
      </c>
      <c r="N119">
        <v>0</v>
      </c>
    </row>
    <row r="120" spans="1:23" x14ac:dyDescent="0.35">
      <c r="A120" t="s">
        <v>14</v>
      </c>
      <c r="B120" t="s">
        <v>89</v>
      </c>
      <c r="C120" t="s">
        <v>86</v>
      </c>
      <c r="F120" s="19" t="s">
        <v>76</v>
      </c>
    </row>
    <row r="121" spans="1:23" x14ac:dyDescent="0.35">
      <c r="G121" t="s">
        <v>139</v>
      </c>
      <c r="H121">
        <v>33</v>
      </c>
      <c r="I121">
        <v>45</v>
      </c>
    </row>
    <row r="123" spans="1:23" x14ac:dyDescent="0.35">
      <c r="A123" t="s">
        <v>14</v>
      </c>
      <c r="B123" t="s">
        <v>89</v>
      </c>
      <c r="C123" t="s">
        <v>86</v>
      </c>
      <c r="D123">
        <v>6</v>
      </c>
      <c r="E123" s="19" t="s">
        <v>138</v>
      </c>
      <c r="F123" s="19" t="s">
        <v>83</v>
      </c>
      <c r="G123">
        <v>5</v>
      </c>
      <c r="H123">
        <v>0</v>
      </c>
      <c r="I123">
        <v>0</v>
      </c>
      <c r="J123">
        <v>0</v>
      </c>
      <c r="L123">
        <v>3</v>
      </c>
      <c r="M123">
        <v>0</v>
      </c>
      <c r="N123">
        <v>0</v>
      </c>
      <c r="O123">
        <v>0</v>
      </c>
      <c r="U123" s="23" t="s">
        <v>136</v>
      </c>
      <c r="V123" s="23" t="s">
        <v>135</v>
      </c>
      <c r="W123" s="23" t="s">
        <v>134</v>
      </c>
    </row>
    <row r="124" spans="1:23" x14ac:dyDescent="0.35">
      <c r="A124" t="s">
        <v>14</v>
      </c>
      <c r="B124" t="s">
        <v>89</v>
      </c>
      <c r="C124" t="s">
        <v>86</v>
      </c>
      <c r="F124" s="19" t="s">
        <v>83</v>
      </c>
      <c r="H124">
        <v>5</v>
      </c>
      <c r="I124">
        <v>5</v>
      </c>
      <c r="J124">
        <v>5</v>
      </c>
      <c r="M124">
        <f>34/100</f>
        <v>0.34</v>
      </c>
      <c r="N124">
        <f>48/100</f>
        <v>0.48</v>
      </c>
      <c r="O124">
        <f>32/100</f>
        <v>0.32</v>
      </c>
      <c r="U124">
        <v>20</v>
      </c>
      <c r="W124">
        <v>47</v>
      </c>
    </row>
    <row r="125" spans="1:23" x14ac:dyDescent="0.35">
      <c r="A125" t="s">
        <v>14</v>
      </c>
      <c r="B125" t="s">
        <v>89</v>
      </c>
      <c r="C125" t="s">
        <v>86</v>
      </c>
      <c r="F125" s="19" t="s">
        <v>83</v>
      </c>
      <c r="H125">
        <v>10</v>
      </c>
      <c r="I125">
        <v>10</v>
      </c>
      <c r="J125">
        <v>10</v>
      </c>
      <c r="M125">
        <f>35/100</f>
        <v>0.35</v>
      </c>
      <c r="N125">
        <f>52/100</f>
        <v>0.52</v>
      </c>
      <c r="O125">
        <f>37/100</f>
        <v>0.37</v>
      </c>
      <c r="U125">
        <v>20</v>
      </c>
      <c r="W125">
        <v>52</v>
      </c>
    </row>
    <row r="126" spans="1:23" x14ac:dyDescent="0.35">
      <c r="A126" t="s">
        <v>14</v>
      </c>
      <c r="B126" t="s">
        <v>89</v>
      </c>
      <c r="C126" t="s">
        <v>86</v>
      </c>
      <c r="F126" s="19" t="s">
        <v>83</v>
      </c>
      <c r="H126">
        <v>15</v>
      </c>
      <c r="I126">
        <v>15</v>
      </c>
      <c r="J126">
        <v>15</v>
      </c>
      <c r="M126">
        <f>38/100</f>
        <v>0.38</v>
      </c>
      <c r="N126">
        <f>51/100</f>
        <v>0.51</v>
      </c>
      <c r="O126">
        <f>42/100</f>
        <v>0.42</v>
      </c>
      <c r="U126">
        <v>20</v>
      </c>
      <c r="W126">
        <v>64</v>
      </c>
    </row>
    <row r="127" spans="1:23" x14ac:dyDescent="0.35">
      <c r="A127" t="s">
        <v>14</v>
      </c>
      <c r="B127" t="s">
        <v>89</v>
      </c>
      <c r="C127" t="s">
        <v>86</v>
      </c>
      <c r="F127" s="19" t="s">
        <v>83</v>
      </c>
      <c r="H127">
        <v>20</v>
      </c>
      <c r="I127">
        <v>20</v>
      </c>
      <c r="J127">
        <v>20</v>
      </c>
      <c r="M127">
        <f>36/100</f>
        <v>0.36</v>
      </c>
      <c r="N127">
        <f>48/100</f>
        <v>0.48</v>
      </c>
      <c r="O127">
        <f>38/100</f>
        <v>0.38</v>
      </c>
      <c r="U127" s="21" t="s">
        <v>133</v>
      </c>
    </row>
    <row r="128" spans="1:23" x14ac:dyDescent="0.35">
      <c r="A128" t="s">
        <v>14</v>
      </c>
      <c r="B128" t="s">
        <v>89</v>
      </c>
      <c r="C128" t="s">
        <v>86</v>
      </c>
      <c r="F128" s="19" t="s">
        <v>83</v>
      </c>
      <c r="H128">
        <v>25</v>
      </c>
      <c r="I128">
        <v>25</v>
      </c>
      <c r="J128">
        <v>25</v>
      </c>
      <c r="M128">
        <f>45/100</f>
        <v>0.45</v>
      </c>
      <c r="N128">
        <f>38/100</f>
        <v>0.38</v>
      </c>
      <c r="O128">
        <f>34/100</f>
        <v>0.34</v>
      </c>
      <c r="U128" s="21" t="s">
        <v>132</v>
      </c>
    </row>
    <row r="129" spans="1:23" x14ac:dyDescent="0.35">
      <c r="A129" t="s">
        <v>14</v>
      </c>
      <c r="B129" t="s">
        <v>89</v>
      </c>
      <c r="C129" t="s">
        <v>86</v>
      </c>
      <c r="F129" s="19" t="s">
        <v>83</v>
      </c>
      <c r="H129">
        <v>30</v>
      </c>
      <c r="I129">
        <v>30</v>
      </c>
      <c r="J129">
        <v>30</v>
      </c>
      <c r="M129">
        <f>36/100</f>
        <v>0.36</v>
      </c>
      <c r="N129">
        <f>34/100</f>
        <v>0.34</v>
      </c>
      <c r="O129">
        <f>32/100</f>
        <v>0.32</v>
      </c>
      <c r="U129" s="21" t="s">
        <v>131</v>
      </c>
    </row>
    <row r="130" spans="1:23" x14ac:dyDescent="0.35">
      <c r="A130" t="s">
        <v>14</v>
      </c>
      <c r="B130" t="s">
        <v>89</v>
      </c>
      <c r="C130" t="s">
        <v>86</v>
      </c>
      <c r="F130" s="19" t="s">
        <v>83</v>
      </c>
      <c r="H130">
        <v>35</v>
      </c>
      <c r="I130">
        <v>35</v>
      </c>
      <c r="J130">
        <v>35</v>
      </c>
      <c r="M130">
        <f>35/100</f>
        <v>0.35</v>
      </c>
      <c r="N130">
        <f>33/100</f>
        <v>0.33</v>
      </c>
      <c r="O130">
        <f>28/100</f>
        <v>0.28000000000000003</v>
      </c>
      <c r="U130" s="21" t="s">
        <v>130</v>
      </c>
    </row>
    <row r="131" spans="1:23" ht="16.5" x14ac:dyDescent="0.35">
      <c r="A131" t="s">
        <v>14</v>
      </c>
      <c r="B131" t="s">
        <v>89</v>
      </c>
      <c r="C131" t="s">
        <v>86</v>
      </c>
      <c r="F131" s="19" t="s">
        <v>83</v>
      </c>
      <c r="H131">
        <v>40</v>
      </c>
      <c r="I131">
        <v>40</v>
      </c>
      <c r="J131">
        <v>40</v>
      </c>
      <c r="M131">
        <f>24/100</f>
        <v>0.24</v>
      </c>
      <c r="N131">
        <f>27/100</f>
        <v>0.27</v>
      </c>
      <c r="O131">
        <f>26/100</f>
        <v>0.26</v>
      </c>
      <c r="U131" s="23" t="s">
        <v>129</v>
      </c>
    </row>
    <row r="132" spans="1:23" x14ac:dyDescent="0.35">
      <c r="A132" t="s">
        <v>14</v>
      </c>
      <c r="B132" t="s">
        <v>89</v>
      </c>
      <c r="C132" t="s">
        <v>86</v>
      </c>
      <c r="D132">
        <v>6</v>
      </c>
      <c r="E132" s="19" t="s">
        <v>137</v>
      </c>
      <c r="F132" s="19" t="s">
        <v>83</v>
      </c>
      <c r="G132">
        <v>3</v>
      </c>
      <c r="H132">
        <v>0</v>
      </c>
      <c r="I132">
        <v>0</v>
      </c>
      <c r="J132">
        <v>0</v>
      </c>
      <c r="L132">
        <v>3</v>
      </c>
      <c r="M132">
        <v>0</v>
      </c>
      <c r="N132">
        <v>0</v>
      </c>
      <c r="O132">
        <v>0</v>
      </c>
      <c r="U132" s="23" t="s">
        <v>136</v>
      </c>
      <c r="V132" s="23" t="s">
        <v>135</v>
      </c>
      <c r="W132" s="23" t="s">
        <v>134</v>
      </c>
    </row>
    <row r="133" spans="1:23" x14ac:dyDescent="0.35">
      <c r="A133" t="s">
        <v>14</v>
      </c>
      <c r="B133" t="s">
        <v>89</v>
      </c>
      <c r="C133" t="s">
        <v>86</v>
      </c>
      <c r="F133" s="19" t="s">
        <v>83</v>
      </c>
      <c r="H133">
        <v>5</v>
      </c>
      <c r="I133">
        <v>5</v>
      </c>
      <c r="M133">
        <f>34/100</f>
        <v>0.34</v>
      </c>
      <c r="N133">
        <f>48/100</f>
        <v>0.48</v>
      </c>
      <c r="O133">
        <f>32/100</f>
        <v>0.32</v>
      </c>
      <c r="U133">
        <v>20</v>
      </c>
      <c r="W133">
        <v>39</v>
      </c>
    </row>
    <row r="134" spans="1:23" x14ac:dyDescent="0.35">
      <c r="A134" t="s">
        <v>14</v>
      </c>
      <c r="B134" t="s">
        <v>89</v>
      </c>
      <c r="C134" t="s">
        <v>86</v>
      </c>
      <c r="F134" s="19" t="s">
        <v>83</v>
      </c>
      <c r="H134">
        <v>10</v>
      </c>
      <c r="I134">
        <v>10</v>
      </c>
      <c r="M134">
        <f>35/100</f>
        <v>0.35</v>
      </c>
      <c r="N134">
        <f>52/100</f>
        <v>0.52</v>
      </c>
      <c r="O134">
        <f>37/100</f>
        <v>0.37</v>
      </c>
      <c r="U134">
        <v>20</v>
      </c>
      <c r="W134">
        <v>42</v>
      </c>
    </row>
    <row r="135" spans="1:23" x14ac:dyDescent="0.35">
      <c r="A135" t="s">
        <v>14</v>
      </c>
      <c r="B135" t="s">
        <v>89</v>
      </c>
      <c r="C135" t="s">
        <v>86</v>
      </c>
      <c r="F135" s="19" t="s">
        <v>83</v>
      </c>
      <c r="H135">
        <v>15</v>
      </c>
      <c r="I135">
        <v>15</v>
      </c>
      <c r="M135">
        <f>38/100</f>
        <v>0.38</v>
      </c>
      <c r="N135">
        <f>51/100</f>
        <v>0.51</v>
      </c>
      <c r="O135">
        <f>42/100</f>
        <v>0.42</v>
      </c>
      <c r="U135">
        <v>20</v>
      </c>
      <c r="W135">
        <v>49</v>
      </c>
    </row>
    <row r="136" spans="1:23" x14ac:dyDescent="0.35">
      <c r="A136" t="s">
        <v>14</v>
      </c>
      <c r="B136" t="s">
        <v>89</v>
      </c>
      <c r="C136" t="s">
        <v>86</v>
      </c>
      <c r="F136" s="19" t="s">
        <v>83</v>
      </c>
      <c r="H136">
        <v>20</v>
      </c>
      <c r="I136">
        <v>20</v>
      </c>
      <c r="M136">
        <f>36/100</f>
        <v>0.36</v>
      </c>
      <c r="N136">
        <f>48/100</f>
        <v>0.48</v>
      </c>
      <c r="O136">
        <f>38/100</f>
        <v>0.38</v>
      </c>
      <c r="U136" s="21" t="s">
        <v>133</v>
      </c>
    </row>
    <row r="137" spans="1:23" x14ac:dyDescent="0.35">
      <c r="A137" t="s">
        <v>14</v>
      </c>
      <c r="B137" t="s">
        <v>89</v>
      </c>
      <c r="C137" t="s">
        <v>86</v>
      </c>
      <c r="F137" s="19" t="s">
        <v>83</v>
      </c>
      <c r="H137">
        <v>25</v>
      </c>
      <c r="I137">
        <v>25</v>
      </c>
      <c r="M137">
        <f>45/100</f>
        <v>0.45</v>
      </c>
      <c r="N137">
        <f>38/100</f>
        <v>0.38</v>
      </c>
      <c r="O137">
        <f>34/100</f>
        <v>0.34</v>
      </c>
      <c r="U137" s="21" t="s">
        <v>132</v>
      </c>
    </row>
    <row r="138" spans="1:23" x14ac:dyDescent="0.35">
      <c r="A138" t="s">
        <v>14</v>
      </c>
      <c r="B138" t="s">
        <v>89</v>
      </c>
      <c r="C138" t="s">
        <v>86</v>
      </c>
      <c r="F138" s="19" t="s">
        <v>83</v>
      </c>
      <c r="H138">
        <v>30</v>
      </c>
      <c r="I138">
        <v>30</v>
      </c>
      <c r="M138">
        <f>36/100</f>
        <v>0.36</v>
      </c>
      <c r="N138">
        <f>34/100</f>
        <v>0.34</v>
      </c>
      <c r="O138">
        <f>32/100</f>
        <v>0.32</v>
      </c>
      <c r="U138" s="21" t="s">
        <v>131</v>
      </c>
    </row>
    <row r="139" spans="1:23" x14ac:dyDescent="0.35">
      <c r="A139" t="s">
        <v>14</v>
      </c>
      <c r="B139" t="s">
        <v>89</v>
      </c>
      <c r="C139" t="s">
        <v>86</v>
      </c>
      <c r="F139" s="19" t="s">
        <v>83</v>
      </c>
      <c r="H139">
        <v>35</v>
      </c>
      <c r="I139">
        <v>35</v>
      </c>
      <c r="M139">
        <f>35/100</f>
        <v>0.35</v>
      </c>
      <c r="N139">
        <f>33/100</f>
        <v>0.33</v>
      </c>
      <c r="O139">
        <f>28/100</f>
        <v>0.28000000000000003</v>
      </c>
      <c r="U139" s="21" t="s">
        <v>130</v>
      </c>
    </row>
    <row r="140" spans="1:23" ht="16.5" x14ac:dyDescent="0.35">
      <c r="A140" t="s">
        <v>14</v>
      </c>
      <c r="B140" t="s">
        <v>89</v>
      </c>
      <c r="C140" t="s">
        <v>86</v>
      </c>
      <c r="F140" s="19" t="s">
        <v>83</v>
      </c>
      <c r="H140">
        <v>40</v>
      </c>
      <c r="I140">
        <v>40</v>
      </c>
      <c r="M140">
        <f>23/100</f>
        <v>0.23</v>
      </c>
      <c r="N140">
        <f>28/100</f>
        <v>0.28000000000000003</v>
      </c>
      <c r="O140">
        <f>29/100</f>
        <v>0.28999999999999998</v>
      </c>
      <c r="U140" s="23" t="s">
        <v>129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Juvenile Only</vt:lpstr>
      <vt:lpstr>Combined Juveniles</vt:lpstr>
      <vt:lpstr>Physiochemical</vt:lpstr>
      <vt:lpstr>DISCHARGE WET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Gitonga</dc:creator>
  <cp:lastModifiedBy>Dan</cp:lastModifiedBy>
  <dcterms:created xsi:type="dcterms:W3CDTF">2021-07-22T21:17:37Z</dcterms:created>
  <dcterms:modified xsi:type="dcterms:W3CDTF">2023-05-11T12:36:04Z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2023-05-11T12:01:27Z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16eb4d83-c740-4e08-adfa-3b59d56591e9</vt:lpwstr>
  </property>
  <property fmtid="{D5CDD505-2E9C-101B-9397-08002B2CF9AE}" pid="7" name="MSIP_Label_defa4170-0d19-0005-0004-bc88714345d2_ActionId">
    <vt:lpwstr>14850380-7c01-4bf5-bbda-974a157bcd0b</vt:lpwstr>
  </property>
  <property fmtid="{D5CDD505-2E9C-101B-9397-08002B2CF9AE}" pid="8" name="MSIP_Label_defa4170-0d19-0005-0004-bc88714345d2_ContentBits">
    <vt:lpwstr>0</vt:lpwstr>
  </property>
</Properties>
</file>