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8_{A8FDD8ED-8D74-1E4A-A2DB-7E55816334B4}" xr6:coauthVersionLast="47" xr6:coauthVersionMax="47" xr10:uidLastSave="{00000000-0000-0000-0000-000000000000}"/>
  <bookViews>
    <workbookView xWindow="6780" yWindow="3800" windowWidth="26440" windowHeight="15440" activeTab="1" xr2:uid="{775FAD06-A04F-3145-BB4B-80F637DF5572}"/>
  </bookViews>
  <sheets>
    <sheet name="OECD 2021-data" sheetId="1" r:id="rId1"/>
    <sheet name="OECD - 2021 - charts" sheetId="2" r:id="rId2"/>
  </sheets>
  <externalReferences>
    <externalReference r:id="rId3"/>
  </externalReferences>
  <definedNames>
    <definedName name="_xlnm._FilterDatabase" localSheetId="1" hidden="1">'OECD - 2021 - charts'!$A$1:$K$37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F37" i="2"/>
  <c r="D37" i="2"/>
  <c r="C37" i="2"/>
  <c r="B37" i="2"/>
  <c r="I37" i="2" s="1"/>
  <c r="A37" i="2"/>
  <c r="I36" i="2"/>
  <c r="G36" i="2"/>
  <c r="F36" i="2"/>
  <c r="E36" i="2"/>
  <c r="H36" i="2" s="1"/>
  <c r="D36" i="2"/>
  <c r="C36" i="2"/>
  <c r="B36" i="2"/>
  <c r="A36" i="2"/>
  <c r="I35" i="2"/>
  <c r="G35" i="2"/>
  <c r="F35" i="2"/>
  <c r="D35" i="2"/>
  <c r="C35" i="2"/>
  <c r="B35" i="2"/>
  <c r="A35" i="2"/>
  <c r="I34" i="2"/>
  <c r="G34" i="2"/>
  <c r="H34" i="2" s="1"/>
  <c r="F34" i="2"/>
  <c r="E34" i="2"/>
  <c r="D34" i="2"/>
  <c r="C34" i="2"/>
  <c r="B34" i="2"/>
  <c r="A34" i="2"/>
  <c r="I33" i="2"/>
  <c r="G33" i="2"/>
  <c r="F33" i="2"/>
  <c r="D33" i="2"/>
  <c r="E33" i="2" s="1"/>
  <c r="C33" i="2"/>
  <c r="B33" i="2"/>
  <c r="A33" i="2"/>
  <c r="I32" i="2"/>
  <c r="G32" i="2"/>
  <c r="F32" i="2"/>
  <c r="D32" i="2"/>
  <c r="E32" i="2" s="1"/>
  <c r="C32" i="2"/>
  <c r="B32" i="2"/>
  <c r="A32" i="2"/>
  <c r="G31" i="2"/>
  <c r="F31" i="2"/>
  <c r="D31" i="2"/>
  <c r="E31" i="2" s="1"/>
  <c r="C31" i="2"/>
  <c r="B31" i="2"/>
  <c r="I31" i="2" s="1"/>
  <c r="A31" i="2"/>
  <c r="G30" i="2"/>
  <c r="F30" i="2"/>
  <c r="D30" i="2"/>
  <c r="E30" i="2" s="1"/>
  <c r="C30" i="2"/>
  <c r="B30" i="2"/>
  <c r="H30" i="2" s="1"/>
  <c r="A30" i="2"/>
  <c r="G29" i="2"/>
  <c r="F29" i="2"/>
  <c r="D29" i="2"/>
  <c r="E29" i="2" s="1"/>
  <c r="C29" i="2"/>
  <c r="B29" i="2"/>
  <c r="I29" i="2" s="1"/>
  <c r="A29" i="2"/>
  <c r="G28" i="2"/>
  <c r="F28" i="2"/>
  <c r="D28" i="2"/>
  <c r="E28" i="2" s="1"/>
  <c r="C28" i="2"/>
  <c r="B28" i="2"/>
  <c r="I28" i="2" s="1"/>
  <c r="A28" i="2"/>
  <c r="G27" i="2"/>
  <c r="F27" i="2"/>
  <c r="D27" i="2"/>
  <c r="C27" i="2"/>
  <c r="B27" i="2"/>
  <c r="I27" i="2" s="1"/>
  <c r="A27" i="2"/>
  <c r="G26" i="2"/>
  <c r="F26" i="2"/>
  <c r="E26" i="2"/>
  <c r="H26" i="2" s="1"/>
  <c r="D26" i="2"/>
  <c r="K26" i="2" s="1"/>
  <c r="C26" i="2"/>
  <c r="I26" i="2" s="1"/>
  <c r="J26" i="2" s="1"/>
  <c r="B26" i="2"/>
  <c r="A26" i="2"/>
  <c r="I25" i="2"/>
  <c r="G25" i="2"/>
  <c r="F25" i="2"/>
  <c r="D25" i="2"/>
  <c r="C25" i="2"/>
  <c r="B25" i="2"/>
  <c r="A25" i="2"/>
  <c r="I24" i="2"/>
  <c r="J24" i="2" s="1"/>
  <c r="G24" i="2"/>
  <c r="H24" i="2" s="1"/>
  <c r="F24" i="2"/>
  <c r="E24" i="2"/>
  <c r="D24" i="2"/>
  <c r="C24" i="2"/>
  <c r="B24" i="2"/>
  <c r="A24" i="2"/>
  <c r="I23" i="2"/>
  <c r="J23" i="2" s="1"/>
  <c r="H23" i="2"/>
  <c r="K23" i="2" s="1"/>
  <c r="G23" i="2"/>
  <c r="F23" i="2"/>
  <c r="E23" i="2"/>
  <c r="D23" i="2"/>
  <c r="C23" i="2"/>
  <c r="B23" i="2"/>
  <c r="A23" i="2"/>
  <c r="I22" i="2"/>
  <c r="G22" i="2"/>
  <c r="F22" i="2"/>
  <c r="D22" i="2"/>
  <c r="E22" i="2" s="1"/>
  <c r="C22" i="2"/>
  <c r="B22" i="2"/>
  <c r="H22" i="2" s="1"/>
  <c r="A22" i="2"/>
  <c r="G21" i="2"/>
  <c r="F21" i="2"/>
  <c r="D21" i="2"/>
  <c r="E21" i="2" s="1"/>
  <c r="C21" i="2"/>
  <c r="B21" i="2"/>
  <c r="I21" i="2" s="1"/>
  <c r="A21" i="2"/>
  <c r="G20" i="2"/>
  <c r="F20" i="2"/>
  <c r="D20" i="2"/>
  <c r="E20" i="2" s="1"/>
  <c r="C20" i="2"/>
  <c r="B20" i="2"/>
  <c r="A20" i="2"/>
  <c r="G19" i="2"/>
  <c r="F19" i="2"/>
  <c r="D19" i="2"/>
  <c r="E19" i="2" s="1"/>
  <c r="C19" i="2"/>
  <c r="B19" i="2"/>
  <c r="I19" i="2" s="1"/>
  <c r="A19" i="2"/>
  <c r="G18" i="2"/>
  <c r="F18" i="2"/>
  <c r="D18" i="2"/>
  <c r="E18" i="2" s="1"/>
  <c r="C18" i="2"/>
  <c r="B18" i="2"/>
  <c r="I18" i="2" s="1"/>
  <c r="A18" i="2"/>
  <c r="G17" i="2"/>
  <c r="F17" i="2"/>
  <c r="D17" i="2"/>
  <c r="C17" i="2"/>
  <c r="B17" i="2"/>
  <c r="A17" i="2"/>
  <c r="G16" i="2"/>
  <c r="F16" i="2"/>
  <c r="E16" i="2"/>
  <c r="H16" i="2" s="1"/>
  <c r="D16" i="2"/>
  <c r="C16" i="2"/>
  <c r="I16" i="2" s="1"/>
  <c r="J16" i="2" s="1"/>
  <c r="B16" i="2"/>
  <c r="A16" i="2"/>
  <c r="I15" i="2"/>
  <c r="G15" i="2"/>
  <c r="F15" i="2"/>
  <c r="D15" i="2"/>
  <c r="C15" i="2"/>
  <c r="B15" i="2"/>
  <c r="A15" i="2"/>
  <c r="I14" i="2"/>
  <c r="G14" i="2"/>
  <c r="H14" i="2" s="1"/>
  <c r="F14" i="2"/>
  <c r="E14" i="2"/>
  <c r="K14" i="2" s="1"/>
  <c r="D14" i="2"/>
  <c r="C14" i="2"/>
  <c r="B14" i="2"/>
  <c r="A14" i="2"/>
  <c r="I13" i="2"/>
  <c r="G13" i="2"/>
  <c r="F13" i="2"/>
  <c r="D13" i="2"/>
  <c r="E13" i="2" s="1"/>
  <c r="C13" i="2"/>
  <c r="B13" i="2"/>
  <c r="A13" i="2"/>
  <c r="I12" i="2"/>
  <c r="G12" i="2"/>
  <c r="F12" i="2"/>
  <c r="D12" i="2"/>
  <c r="E12" i="2" s="1"/>
  <c r="C12" i="2"/>
  <c r="B12" i="2"/>
  <c r="H12" i="2" s="1"/>
  <c r="A12" i="2"/>
  <c r="G11" i="2"/>
  <c r="F11" i="2"/>
  <c r="D11" i="2"/>
  <c r="E11" i="2" s="1"/>
  <c r="C11" i="2"/>
  <c r="B11" i="2"/>
  <c r="I11" i="2" s="1"/>
  <c r="A11" i="2"/>
  <c r="G10" i="2"/>
  <c r="F10" i="2"/>
  <c r="D10" i="2"/>
  <c r="E10" i="2" s="1"/>
  <c r="C10" i="2"/>
  <c r="B10" i="2"/>
  <c r="H10" i="2" s="1"/>
  <c r="A10" i="2"/>
  <c r="G9" i="2"/>
  <c r="F9" i="2"/>
  <c r="D9" i="2"/>
  <c r="E9" i="2" s="1"/>
  <c r="C9" i="2"/>
  <c r="B9" i="2"/>
  <c r="I9" i="2" s="1"/>
  <c r="A9" i="2"/>
  <c r="G8" i="2"/>
  <c r="F8" i="2"/>
  <c r="D8" i="2"/>
  <c r="E8" i="2" s="1"/>
  <c r="C8" i="2"/>
  <c r="B8" i="2"/>
  <c r="I8" i="2" s="1"/>
  <c r="A8" i="2"/>
  <c r="G7" i="2"/>
  <c r="F7" i="2"/>
  <c r="D7" i="2"/>
  <c r="C7" i="2"/>
  <c r="B7" i="2"/>
  <c r="A7" i="2"/>
  <c r="G6" i="2"/>
  <c r="F6" i="2"/>
  <c r="E6" i="2"/>
  <c r="H6" i="2" s="1"/>
  <c r="D6" i="2"/>
  <c r="C6" i="2"/>
  <c r="I6" i="2" s="1"/>
  <c r="B6" i="2"/>
  <c r="A6" i="2"/>
  <c r="I5" i="2"/>
  <c r="G5" i="2"/>
  <c r="F5" i="2"/>
  <c r="D5" i="2"/>
  <c r="C5" i="2"/>
  <c r="B5" i="2"/>
  <c r="A5" i="2"/>
  <c r="I4" i="2"/>
  <c r="G4" i="2"/>
  <c r="H4" i="2" s="1"/>
  <c r="F4" i="2"/>
  <c r="E4" i="2"/>
  <c r="D4" i="2"/>
  <c r="C4" i="2"/>
  <c r="B4" i="2"/>
  <c r="A4" i="2"/>
  <c r="I3" i="2"/>
  <c r="G3" i="2"/>
  <c r="F3" i="2"/>
  <c r="D3" i="2"/>
  <c r="E3" i="2" s="1"/>
  <c r="C3" i="2"/>
  <c r="B3" i="2"/>
  <c r="A3" i="2"/>
  <c r="I2" i="2"/>
  <c r="G2" i="2"/>
  <c r="F2" i="2"/>
  <c r="D2" i="2"/>
  <c r="E2" i="2" s="1"/>
  <c r="C2" i="2"/>
  <c r="B2" i="2"/>
  <c r="A2" i="2"/>
  <c r="A1" i="1"/>
  <c r="H17" i="2" l="1"/>
  <c r="K20" i="2"/>
  <c r="J15" i="2"/>
  <c r="K17" i="2"/>
  <c r="K22" i="2"/>
  <c r="J29" i="2"/>
  <c r="J36" i="2"/>
  <c r="H7" i="2"/>
  <c r="K10" i="2"/>
  <c r="J14" i="2"/>
  <c r="J21" i="2"/>
  <c r="J28" i="2"/>
  <c r="K4" i="2"/>
  <c r="J5" i="2"/>
  <c r="K16" i="2"/>
  <c r="J22" i="2"/>
  <c r="K34" i="2"/>
  <c r="J3" i="2"/>
  <c r="K13" i="2"/>
  <c r="H13" i="2"/>
  <c r="K5" i="2"/>
  <c r="H3" i="2"/>
  <c r="K3" i="2"/>
  <c r="H33" i="2"/>
  <c r="K33" i="2" s="1"/>
  <c r="J2" i="2"/>
  <c r="J32" i="2"/>
  <c r="K12" i="2"/>
  <c r="J13" i="2"/>
  <c r="K25" i="2"/>
  <c r="H2" i="2"/>
  <c r="K2" i="2" s="1"/>
  <c r="J4" i="2"/>
  <c r="J6" i="2"/>
  <c r="H20" i="2"/>
  <c r="J27" i="2"/>
  <c r="K30" i="2"/>
  <c r="H32" i="2"/>
  <c r="K32" i="2" s="1"/>
  <c r="J34" i="2"/>
  <c r="K6" i="2"/>
  <c r="J12" i="2"/>
  <c r="K24" i="2"/>
  <c r="K36" i="2"/>
  <c r="I10" i="2"/>
  <c r="J10" i="2" s="1"/>
  <c r="H11" i="2"/>
  <c r="J11" i="2" s="1"/>
  <c r="I20" i="2"/>
  <c r="J20" i="2" s="1"/>
  <c r="H21" i="2"/>
  <c r="K21" i="2" s="1"/>
  <c r="K28" i="2"/>
  <c r="I30" i="2"/>
  <c r="J30" i="2" s="1"/>
  <c r="H31" i="2"/>
  <c r="J31" i="2" s="1"/>
  <c r="E5" i="2"/>
  <c r="H5" i="2" s="1"/>
  <c r="E15" i="2"/>
  <c r="H15" i="2" s="1"/>
  <c r="E25" i="2"/>
  <c r="H25" i="2" s="1"/>
  <c r="J25" i="2" s="1"/>
  <c r="K29" i="2"/>
  <c r="E35" i="2"/>
  <c r="H35" i="2" s="1"/>
  <c r="J35" i="2" s="1"/>
  <c r="E37" i="2"/>
  <c r="K37" i="2" s="1"/>
  <c r="H37" i="2"/>
  <c r="J37" i="2" s="1"/>
  <c r="E7" i="2"/>
  <c r="K7" i="2" s="1"/>
  <c r="E27" i="2"/>
  <c r="K27" i="2" s="1"/>
  <c r="H27" i="2"/>
  <c r="I7" i="2"/>
  <c r="H8" i="2"/>
  <c r="J8" i="2" s="1"/>
  <c r="I17" i="2"/>
  <c r="J17" i="2" s="1"/>
  <c r="H18" i="2"/>
  <c r="J18" i="2" s="1"/>
  <c r="H28" i="2"/>
  <c r="H9" i="2"/>
  <c r="J9" i="2" s="1"/>
  <c r="H19" i="2"/>
  <c r="J19" i="2" s="1"/>
  <c r="H29" i="2"/>
  <c r="E17" i="2"/>
  <c r="J33" i="2" l="1"/>
  <c r="K18" i="2"/>
  <c r="K19" i="2"/>
  <c r="J7" i="2"/>
  <c r="K9" i="2"/>
  <c r="K8" i="2"/>
  <c r="K11" i="2"/>
  <c r="K15" i="2"/>
  <c r="K35" i="2"/>
  <c r="K31" i="2"/>
</calcChain>
</file>

<file path=xl/sharedStrings.xml><?xml version="1.0" encoding="utf-8"?>
<sst xmlns="http://schemas.openxmlformats.org/spreadsheetml/2006/main" count="280" uniqueCount="122">
  <si>
    <t>Dataset: Global Revenue Statistics Database</t>
  </si>
  <si>
    <t>Level of government</t>
  </si>
  <si>
    <t>Total</t>
  </si>
  <si>
    <t>Indicator</t>
  </si>
  <si>
    <t>Tax revenue as % of GDP</t>
  </si>
  <si>
    <t>Year</t>
  </si>
  <si>
    <t>2021</t>
  </si>
  <si>
    <t>Tax revenue</t>
  </si>
  <si>
    <t>Total tax revenue</t>
  </si>
  <si>
    <t xml:space="preserve">  1000 Taxes on income, profits and capital gains</t>
  </si>
  <si>
    <t xml:space="preserve">  2000 Social security contributions (SSC)</t>
  </si>
  <si>
    <t xml:space="preserve">  3000 Taxes on payroll and workforce</t>
  </si>
  <si>
    <t xml:space="preserve">  4000 Taxes on property</t>
  </si>
  <si>
    <t xml:space="preserve">  5000 Taxes on goods and services</t>
  </si>
  <si>
    <t xml:space="preserve">  6000 Taxes other than 1000, 2000, 3000, 4000 and 5000</t>
  </si>
  <si>
    <t xml:space="preserve">  Custom duties collected for the EU</t>
  </si>
  <si>
    <t xml:space="preserve">    1100 Taxes on income, profits and capital gains of individuals</t>
  </si>
  <si>
    <t xml:space="preserve">    1200 Taxes on income, profits and capital gains of corporates</t>
  </si>
  <si>
    <t xml:space="preserve">    1300 Unallocable between 1100 and 1200</t>
  </si>
  <si>
    <t xml:space="preserve">    2100 Employees SSC</t>
  </si>
  <si>
    <t xml:space="preserve">    2200 Employers SSC</t>
  </si>
  <si>
    <t xml:space="preserve">    2300 Self-employed or non-employed SSC</t>
  </si>
  <si>
    <t xml:space="preserve">    2400 Unallocable between 2100, 2200 and 2300 SSC</t>
  </si>
  <si>
    <t xml:space="preserve">    4100 Recurrent taxes on immovable property</t>
  </si>
  <si>
    <t xml:space="preserve">    4200 Recurrent taxes on net wealth</t>
  </si>
  <si>
    <t xml:space="preserve">    4300 Estate, inheritance and gift taxes</t>
  </si>
  <si>
    <t xml:space="preserve">    4400 Taxes on financial and capital transactions</t>
  </si>
  <si>
    <t xml:space="preserve">    4500 Non-recurrent taxes on property</t>
  </si>
  <si>
    <t xml:space="preserve">    4600 Other recurrent taxes on property except 4100 and 4200</t>
  </si>
  <si>
    <t xml:space="preserve">    5100 Taxes on production, sale, transfer, etc</t>
  </si>
  <si>
    <t xml:space="preserve">    5200 Taxes on use of goods and perform activities</t>
  </si>
  <si>
    <t xml:space="preserve">    5300 Unallocable between 5100 and 5200</t>
  </si>
  <si>
    <t xml:space="preserve">    6100 Paid solely by business</t>
  </si>
  <si>
    <t xml:space="preserve">    6200 Other taxes not solely paid by business</t>
  </si>
  <si>
    <t xml:space="preserve">      1110 On income and profits of individuals</t>
  </si>
  <si>
    <t xml:space="preserve">      1120 On capital gains of individuals</t>
  </si>
  <si>
    <t xml:space="preserve">      1210 On profits of corporates</t>
  </si>
  <si>
    <t xml:space="preserve">      1220 On capital gains of corporates</t>
  </si>
  <si>
    <t xml:space="preserve">      2110 On a payroll basis of employees SSC</t>
  </si>
  <si>
    <t xml:space="preserve">      2120 On an income tax basis of employees SSC</t>
  </si>
  <si>
    <t xml:space="preserve">      2210 On a payroll basis of employers SSC</t>
  </si>
  <si>
    <t xml:space="preserve">      2220 On an income tax basis of employers SSC</t>
  </si>
  <si>
    <t xml:space="preserve">      2310 On a payroll basis of self/non-employed SSC</t>
  </si>
  <si>
    <t xml:space="preserve">      2320 On an income tax basis of self/non-employed SSC</t>
  </si>
  <si>
    <t xml:space="preserve">      2410 On a payroll basis unallocable between 2100, 2200 and 2300 SSC</t>
  </si>
  <si>
    <t xml:space="preserve">      2420 On an income tax basis unallocable between 2100, 2200 and 2300 SSC</t>
  </si>
  <si>
    <t xml:space="preserve">      4110 Households recurrent taxes on immovable property</t>
  </si>
  <si>
    <t xml:space="preserve">      4120 Other than households recurrent taxes on immovable property</t>
  </si>
  <si>
    <t xml:space="preserve">      4210 Individual recurrent taxes on net wealth</t>
  </si>
  <si>
    <t xml:space="preserve">      4220 Corporate recurrent taxes on net wealth</t>
  </si>
  <si>
    <t xml:space="preserve">      4310 Estate and inheritance taxes</t>
  </si>
  <si>
    <t xml:space="preserve">      4320 Gift taxes</t>
  </si>
  <si>
    <t xml:space="preserve">      4510 Non-recurrent taxes on net wealth</t>
  </si>
  <si>
    <t xml:space="preserve">      4520 Non-recurrent taxes on property other than net wealth</t>
  </si>
  <si>
    <t xml:space="preserve">      5110 General taxes on goods and services</t>
  </si>
  <si>
    <t xml:space="preserve">      5120 Taxes on specific goods and services</t>
  </si>
  <si>
    <t xml:space="preserve">      5130 Unallocable between 5110 and 5120</t>
  </si>
  <si>
    <t xml:space="preserve">      5210 Recurrent taxes on use of goods and perform activities</t>
  </si>
  <si>
    <t xml:space="preserve">      5220 Non-recurrent taxes on use of goods and perform activities</t>
  </si>
  <si>
    <t xml:space="preserve">        5111 Value added taxes</t>
  </si>
  <si>
    <t xml:space="preserve">        5112 Sales tax</t>
  </si>
  <si>
    <t xml:space="preserve">        5113 Other (than value added and sales tax)</t>
  </si>
  <si>
    <t xml:space="preserve">        5121 Excises</t>
  </si>
  <si>
    <t xml:space="preserve">        5122 Profits of fiscal monopolies</t>
  </si>
  <si>
    <t xml:space="preserve">        5123 Customs and import duties</t>
  </si>
  <si>
    <t xml:space="preserve">        5124 Taxes on exports</t>
  </si>
  <si>
    <t xml:space="preserve">        5125 Taxes on investment goods</t>
  </si>
  <si>
    <t xml:space="preserve">        5126 Taxes on specific services</t>
  </si>
  <si>
    <t xml:space="preserve">        5127 Other taxes on internat. trade and transactions not included within 5121 to 5126 inclusive</t>
  </si>
  <si>
    <t xml:space="preserve">        5128 Other taxes not included within 5121 to 5127 inclusive</t>
  </si>
  <si>
    <t xml:space="preserve">        5211 Recurrent taxes paid by households: motor vehicles</t>
  </si>
  <si>
    <t xml:space="preserve">        5212 Recurrent taxes paid by others: motor vehicles</t>
  </si>
  <si>
    <t xml:space="preserve">        5213 Recurrent taxes paid on use of goods and perform activities other than on motor vehicles</t>
  </si>
  <si>
    <t>Country</t>
  </si>
  <si>
    <t>Unit</t>
  </si>
  <si>
    <t/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</si>
  <si>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</si>
  <si>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</si>
  <si>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</si>
  <si>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</si>
  <si>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</si>
  <si>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</si>
  <si>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</si>
  <si>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</si>
  <si>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</si>
  <si>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</si>
  <si>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</si>
  <si>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</si>
  <si>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</si>
  <si>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</si>
  <si>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</si>
  <si>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</si>
  <si>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</si>
  <si>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</si>
  <si>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</si>
  <si>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</si>
  <si>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</si>
  <si>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</si>
  <si>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</si>
  <si>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</si>
  <si>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</si>
  <si>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</si>
  <si>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</si>
  <si>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</si>
  <si>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</si>
  <si>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</si>
  <si>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</si>
  <si>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</si>
  <si>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</si>
  <si>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</si>
  <si>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</si>
  <si>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</si>
  <si>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Income tax</t>
  </si>
  <si>
    <t>NI/SS/payroll</t>
  </si>
  <si>
    <t>VAT</t>
  </si>
  <si>
    <t>Other goods/services</t>
  </si>
  <si>
    <t>Corporate tax</t>
  </si>
  <si>
    <t>Property/wealth</t>
  </si>
  <si>
    <t>TOTAL</t>
  </si>
  <si>
    <t>TOTAL personal</t>
  </si>
  <si>
    <t>Total personal %</t>
  </si>
  <si>
    <t>Total indirect tax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</si>
</sst>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%"/>
  </numFmts>
  <fonts count="1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u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u/>
      <sz val="8"/>
      <name val="Verdana"/>
      <family val="2"/>
    </font>
    <font>
      <sz val="8"/>
      <name val="Verdana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2" fillId="0" borderId="1" xfId="1" applyFont="1" applyBorder="1"/>
    <xf numFmtId="0" fontId="1" fillId="0" borderId="0" xfId="1"/>
    <xf numFmtId="0" fontId="3" fillId="0" borderId="1" xfId="1" applyFont="1" applyBorder="1" applyAlignment="1">
      <alignment horizontal="left" wrapText="1"/>
    </xf>
    <xf numFmtId="0" fontId="4" fillId="2" borderId="2" xfId="1" applyFont="1" applyFill="1" applyBorder="1" applyAlignment="1">
      <alignment horizontal="right" vertical="top" wrapText="1"/>
    </xf>
    <xf numFmtId="0" fontId="4" fillId="2" borderId="3" xfId="1" applyFont="1" applyFill="1" applyBorder="1" applyAlignment="1">
      <alignment horizontal="right" vertical="top" wrapText="1"/>
    </xf>
    <xf numFmtId="0" fontId="4" fillId="2" borderId="4" xfId="1" applyFont="1" applyFill="1" applyBorder="1" applyAlignment="1">
      <alignment horizontal="right" vertical="top" wrapText="1"/>
    </xf>
    <xf numFmtId="0" fontId="5" fillId="2" borderId="2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2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2" xfId="1" applyFont="1" applyFill="1" applyBorder="1" applyAlignment="1">
      <alignment horizontal="right" vertical="top" wrapText="1"/>
    </xf>
    <xf numFmtId="0" fontId="7" fillId="2" borderId="3" xfId="1" applyFont="1" applyFill="1" applyBorder="1" applyAlignment="1">
      <alignment horizontal="right" vertical="top" wrapText="1"/>
    </xf>
    <xf numFmtId="0" fontId="7" fillId="2" borderId="4" xfId="1" applyFont="1" applyFill="1" applyBorder="1" applyAlignment="1">
      <alignment horizontal="right" vertical="top" wrapText="1"/>
    </xf>
    <xf numFmtId="0" fontId="4" fillId="3" borderId="5" xfId="1" applyFont="1" applyFill="1" applyBorder="1" applyAlignment="1">
      <alignment horizontal="right" vertical="center" wrapText="1"/>
    </xf>
    <xf numFmtId="0" fontId="4" fillId="3" borderId="6" xfId="1" applyFont="1" applyFill="1" applyBorder="1" applyAlignment="1">
      <alignment horizontal="right" vertical="center" wrapText="1"/>
    </xf>
    <xf numFmtId="0" fontId="4" fillId="3" borderId="7" xfId="1" applyFont="1" applyFill="1" applyBorder="1" applyAlignment="1">
      <alignment horizontal="right" vertical="center" wrapText="1"/>
    </xf>
    <xf numFmtId="0" fontId="5" fillId="3" borderId="8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4" fillId="3" borderId="9" xfId="1" applyFont="1" applyFill="1" applyBorder="1" applyAlignment="1">
      <alignment horizontal="right" vertical="center" wrapText="1"/>
    </xf>
    <xf numFmtId="0" fontId="4" fillId="3" borderId="0" xfId="1" applyFont="1" applyFill="1" applyAlignment="1">
      <alignment horizontal="right" vertical="center" wrapText="1"/>
    </xf>
    <xf numFmtId="0" fontId="4" fillId="3" borderId="10" xfId="1" applyFont="1" applyFill="1" applyBorder="1" applyAlignment="1">
      <alignment horizontal="right" vertical="center" wrapText="1"/>
    </xf>
    <xf numFmtId="0" fontId="5" fillId="3" borderId="11" xfId="1" applyFont="1" applyFill="1" applyBorder="1" applyAlignment="1">
      <alignment horizontal="center" vertical="top" wrapText="1"/>
    </xf>
    <xf numFmtId="0" fontId="4" fillId="3" borderId="12" xfId="1" applyFont="1" applyFill="1" applyBorder="1" applyAlignment="1">
      <alignment horizontal="right" vertical="center" wrapText="1"/>
    </xf>
    <xf numFmtId="0" fontId="4" fillId="3" borderId="13" xfId="1" applyFont="1" applyFill="1" applyBorder="1" applyAlignment="1">
      <alignment horizontal="right" vertical="center" wrapText="1"/>
    </xf>
    <xf numFmtId="0" fontId="4" fillId="3" borderId="14" xfId="1" applyFont="1" applyFill="1" applyBorder="1" applyAlignment="1">
      <alignment horizontal="right" vertical="center" wrapText="1"/>
    </xf>
    <xf numFmtId="0" fontId="5" fillId="3" borderId="15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8" fillId="4" borderId="2" xfId="1" applyFont="1" applyFill="1" applyBorder="1" applyAlignment="1">
      <alignment wrapText="1"/>
    </xf>
    <xf numFmtId="0" fontId="8" fillId="4" borderId="1" xfId="1" applyFont="1" applyFill="1" applyBorder="1" applyAlignment="1">
      <alignment wrapText="1"/>
    </xf>
    <xf numFmtId="0" fontId="9" fillId="5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vertical="top" wrapText="1"/>
    </xf>
    <xf numFmtId="0" fontId="11" fillId="4" borderId="1" xfId="1" applyFont="1" applyFill="1" applyBorder="1" applyAlignment="1">
      <alignment vertical="top" wrapText="1"/>
    </xf>
    <xf numFmtId="164" fontId="2" fillId="0" borderId="1" xfId="1" applyNumberFormat="1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0" fontId="1" fillId="0" borderId="0" xfId="2"/>
    <xf numFmtId="0" fontId="1" fillId="0" borderId="0" xfId="2" applyAlignment="1">
      <alignment horizontal="center"/>
    </xf>
    <xf numFmtId="9" fontId="1" fillId="0" borderId="0" xfId="2" applyNumberFormat="1"/>
    <xf numFmtId="165" fontId="1" fillId="0" borderId="0" xfId="2" applyNumberFormat="1"/>
  </cellXfs>
  <cellStyles count="3">
    <cellStyle name="Normal" xfId="0" builtinId="0"/>
    <cellStyle name="Normal 3" xfId="2" xr:uid="{541F19AB-979B-674A-8FD2-0D0ED424D4F8}"/>
    <cellStyle name="Normal 4" xfId="1" xr:uid="{3081FB7B-83CF-2847-AE0E-155CD8B034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Tax</a:t>
            </a:r>
            <a:r>
              <a:rPr lang="en-GB" sz="1800" baseline="0"/>
              <a:t> systems across the OECD (% of GDP, 2021)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'OECD - 2021 - charts'!$B$1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charts'!$B$2:$B$37</c:f>
              <c:numCache>
                <c:formatCode>0%</c:formatCode>
                <c:ptCount val="36"/>
                <c:pt idx="0">
                  <c:v>0.26998</c:v>
                </c:pt>
                <c:pt idx="1">
                  <c:v>9.4760000000000011E-2</c:v>
                </c:pt>
                <c:pt idx="2">
                  <c:v>0.10050000000000001</c:v>
                </c:pt>
                <c:pt idx="3">
                  <c:v>0.12837999999999999</c:v>
                </c:pt>
                <c:pt idx="4">
                  <c:v>0.10348</c:v>
                </c:pt>
                <c:pt idx="5">
                  <c:v>0.10727</c:v>
                </c:pt>
                <c:pt idx="6">
                  <c:v>0.11223000000000001</c:v>
                </c:pt>
                <c:pt idx="7">
                  <c:v>0.11885000000000001</c:v>
                </c:pt>
                <c:pt idx="8">
                  <c:v>8.6080000000000004E-2</c:v>
                </c:pt>
                <c:pt idx="9">
                  <c:v>0.10517</c:v>
                </c:pt>
                <c:pt idx="10">
                  <c:v>0.10122</c:v>
                </c:pt>
                <c:pt idx="11">
                  <c:v>5.4379999999999998E-2</c:v>
                </c:pt>
                <c:pt idx="12">
                  <c:v>4.2050000000000004E-2</c:v>
                </c:pt>
                <c:pt idx="13">
                  <c:v>0.15501000000000001</c:v>
                </c:pt>
                <c:pt idx="14">
                  <c:v>5.228E-2</c:v>
                </c:pt>
                <c:pt idx="15">
                  <c:v>3.0890000000000001E-2</c:v>
                </c:pt>
                <c:pt idx="16">
                  <c:v>0.14394999999999999</c:v>
                </c:pt>
                <c:pt idx="17">
                  <c:v>6.8250000000000005E-2</c:v>
                </c:pt>
                <c:pt idx="18">
                  <c:v>9.4090000000000007E-2</c:v>
                </c:pt>
                <c:pt idx="19">
                  <c:v>0.12533</c:v>
                </c:pt>
                <c:pt idx="20">
                  <c:v>7.6679999999999998E-2</c:v>
                </c:pt>
                <c:pt idx="21">
                  <c:v>7.8220000000000012E-2</c:v>
                </c:pt>
                <c:pt idx="22">
                  <c:v>0</c:v>
                </c:pt>
                <c:pt idx="23">
                  <c:v>6.1089999999999998E-2</c:v>
                </c:pt>
                <c:pt idx="24">
                  <c:v>0</c:v>
                </c:pt>
                <c:pt idx="25">
                  <c:v>0</c:v>
                </c:pt>
                <c:pt idx="26">
                  <c:v>4.3200000000000002E-2</c:v>
                </c:pt>
                <c:pt idx="27">
                  <c:v>0</c:v>
                </c:pt>
                <c:pt idx="28">
                  <c:v>0.10299999999999999</c:v>
                </c:pt>
                <c:pt idx="29">
                  <c:v>0.10281999999999999</c:v>
                </c:pt>
                <c:pt idx="30">
                  <c:v>2.734E-2</c:v>
                </c:pt>
                <c:pt idx="31">
                  <c:v>3.0299999999999997E-2</c:v>
                </c:pt>
                <c:pt idx="32">
                  <c:v>6.5140000000000003E-2</c:v>
                </c:pt>
                <c:pt idx="33">
                  <c:v>2.298E-2</c:v>
                </c:pt>
                <c:pt idx="34">
                  <c:v>1.617E-2</c:v>
                </c:pt>
                <c:pt idx="35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8-4F48-BCB3-B4078B6F948E}"/>
            </c:ext>
          </c:extLst>
        </c:ser>
        <c:ser>
          <c:idx val="1"/>
          <c:order val="1"/>
          <c:tx>
            <c:strRef>
              <c:f>'OECD - 2021 - charts'!$C$1</c:f>
              <c:strCache>
                <c:ptCount val="1"/>
                <c:pt idx="0">
                  <c:v>NI/SS/payroll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charts'!$C$2:$C$37</c:f>
              <c:numCache>
                <c:formatCode>0%</c:formatCode>
                <c:ptCount val="36"/>
                <c:pt idx="0">
                  <c:v>3.2599999999999999E-3</c:v>
                </c:pt>
                <c:pt idx="1">
                  <c:v>0.16639999999999999</c:v>
                </c:pt>
                <c:pt idx="2">
                  <c:v>0.18211000000000002</c:v>
                </c:pt>
                <c:pt idx="3">
                  <c:v>0.11951000000000001</c:v>
                </c:pt>
                <c:pt idx="4">
                  <c:v>0.14199000000000001</c:v>
                </c:pt>
                <c:pt idx="5">
                  <c:v>9.7249999999999989E-2</c:v>
                </c:pt>
                <c:pt idx="6">
                  <c:v>0.12875</c:v>
                </c:pt>
                <c:pt idx="7">
                  <c:v>0.13506000000000001</c:v>
                </c:pt>
                <c:pt idx="8">
                  <c:v>0.13128999999999999</c:v>
                </c:pt>
                <c:pt idx="9">
                  <c:v>0.14879000000000001</c:v>
                </c:pt>
                <c:pt idx="10">
                  <c:v>0.10564999999999999</c:v>
                </c:pt>
                <c:pt idx="11">
                  <c:v>0.16449999999999998</c:v>
                </c:pt>
                <c:pt idx="12">
                  <c:v>0.15701999999999999</c:v>
                </c:pt>
                <c:pt idx="13">
                  <c:v>3.2780000000000004E-2</c:v>
                </c:pt>
                <c:pt idx="14">
                  <c:v>0.11108000000000001</c:v>
                </c:pt>
                <c:pt idx="15">
                  <c:v>0.16449000000000003</c:v>
                </c:pt>
                <c:pt idx="16">
                  <c:v>0</c:v>
                </c:pt>
                <c:pt idx="17">
                  <c:v>0.11613</c:v>
                </c:pt>
                <c:pt idx="18">
                  <c:v>6.8059999999999996E-2</c:v>
                </c:pt>
                <c:pt idx="19">
                  <c:v>5.5119999999999995E-2</c:v>
                </c:pt>
                <c:pt idx="20">
                  <c:v>0.10348</c:v>
                </c:pt>
                <c:pt idx="21">
                  <c:v>5.9889999999999992E-2</c:v>
                </c:pt>
                <c:pt idx="22">
                  <c:v>0.13566999999999999</c:v>
                </c:pt>
                <c:pt idx="23">
                  <c:v>9.9299999999999999E-2</c:v>
                </c:pt>
                <c:pt idx="24">
                  <c:v>0.12805999999999998</c:v>
                </c:pt>
                <c:pt idx="25">
                  <c:v>0.13655</c:v>
                </c:pt>
                <c:pt idx="26">
                  <c:v>7.9149999999999998E-2</c:v>
                </c:pt>
                <c:pt idx="27">
                  <c:v>0.10586999999999999</c:v>
                </c:pt>
                <c:pt idx="28">
                  <c:v>6.7990000000000009E-2</c:v>
                </c:pt>
                <c:pt idx="29">
                  <c:v>6.3539999999999999E-2</c:v>
                </c:pt>
                <c:pt idx="30">
                  <c:v>9.4729999999999995E-2</c:v>
                </c:pt>
                <c:pt idx="31">
                  <c:v>6.5269999999999995E-2</c:v>
                </c:pt>
                <c:pt idx="32">
                  <c:v>3.3819999999999996E-2</c:v>
                </c:pt>
                <c:pt idx="33">
                  <c:v>1.1699999999999999E-2</c:v>
                </c:pt>
                <c:pt idx="34">
                  <c:v>2.2749999999999999E-2</c:v>
                </c:pt>
                <c:pt idx="35">
                  <c:v>2.6019999999999998E-2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8-4F48-BCB3-B4078B6F948E}"/>
            </c:ext>
          </c:extLst>
        </c:ser>
        <c:ser>
          <c:idx val="2"/>
          <c:order val="2"/>
          <c:tx>
            <c:strRef>
              <c:f>'OECD - 2021 - charts'!$D$1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rgbClr val="E62F33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charts'!$D$2:$D$37</c:f>
              <c:numCache>
                <c:formatCode>0%</c:formatCode>
                <c:ptCount val="36"/>
                <c:pt idx="0">
                  <c:v>9.6430000000000002E-2</c:v>
                </c:pt>
                <c:pt idx="1">
                  <c:v>7.4009999999999992E-2</c:v>
                </c:pt>
                <c:pt idx="2">
                  <c:v>7.6350000000000001E-2</c:v>
                </c:pt>
                <c:pt idx="3">
                  <c:v>9.3689999999999996E-2</c:v>
                </c:pt>
                <c:pt idx="4">
                  <c:v>9.2070000000000013E-2</c:v>
                </c:pt>
                <c:pt idx="5">
                  <c:v>8.1610000000000002E-2</c:v>
                </c:pt>
                <c:pt idx="6">
                  <c:v>6.7589999999999997E-2</c:v>
                </c:pt>
                <c:pt idx="7">
                  <c:v>6.8059999999999996E-2</c:v>
                </c:pt>
                <c:pt idx="8">
                  <c:v>7.5759999999999994E-2</c:v>
                </c:pt>
                <c:pt idx="9">
                  <c:v>7.2349999999999998E-2</c:v>
                </c:pt>
                <c:pt idx="10">
                  <c:v>6.0850000000000001E-2</c:v>
                </c:pt>
                <c:pt idx="11">
                  <c:v>8.2210000000000005E-2</c:v>
                </c:pt>
                <c:pt idx="12">
                  <c:v>7.7609999999999998E-2</c:v>
                </c:pt>
                <c:pt idx="13">
                  <c:v>8.5449999999999998E-2</c:v>
                </c:pt>
                <c:pt idx="14">
                  <c:v>9.7680000000000003E-2</c:v>
                </c:pt>
                <c:pt idx="15">
                  <c:v>7.5880000000000003E-2</c:v>
                </c:pt>
                <c:pt idx="16">
                  <c:v>0.10351</c:v>
                </c:pt>
                <c:pt idx="17">
                  <c:v>9.1499999999999998E-2</c:v>
                </c:pt>
                <c:pt idx="18">
                  <c:v>6.7809999999999995E-2</c:v>
                </c:pt>
                <c:pt idx="19">
                  <c:v>4.5279999999999994E-2</c:v>
                </c:pt>
                <c:pt idx="20">
                  <c:v>8.584E-2</c:v>
                </c:pt>
                <c:pt idx="21">
                  <c:v>7.5399999999999995E-2</c:v>
                </c:pt>
                <c:pt idx="22">
                  <c:v>8.5860000000000006E-2</c:v>
                </c:pt>
                <c:pt idx="23">
                  <c:v>8.585000000000001E-2</c:v>
                </c:pt>
                <c:pt idx="24">
                  <c:v>0</c:v>
                </c:pt>
                <c:pt idx="25">
                  <c:v>6.9349999999999995E-2</c:v>
                </c:pt>
                <c:pt idx="26">
                  <c:v>4.2969999999999994E-2</c:v>
                </c:pt>
                <c:pt idx="27">
                  <c:v>9.0200000000000002E-2</c:v>
                </c:pt>
                <c:pt idx="28">
                  <c:v>3.159E-2</c:v>
                </c:pt>
                <c:pt idx="29">
                  <c:v>0</c:v>
                </c:pt>
                <c:pt idx="30">
                  <c:v>5.1119999999999999E-2</c:v>
                </c:pt>
                <c:pt idx="31">
                  <c:v>5.3159999999999999E-2</c:v>
                </c:pt>
                <c:pt idx="32">
                  <c:v>3.8949999999999999E-2</c:v>
                </c:pt>
                <c:pt idx="33">
                  <c:v>9.4689999999999996E-2</c:v>
                </c:pt>
                <c:pt idx="34">
                  <c:v>5.9389999999999998E-2</c:v>
                </c:pt>
                <c:pt idx="35">
                  <c:v>4.2869999999999998E-2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8-4F48-BCB3-B4078B6F948E}"/>
            </c:ext>
          </c:extLst>
        </c:ser>
        <c:ser>
          <c:idx val="3"/>
          <c:order val="3"/>
          <c:tx>
            <c:strRef>
              <c:f>'OECD - 2021 - charts'!$E$1</c:f>
              <c:strCache>
                <c:ptCount val="1"/>
                <c:pt idx="0">
                  <c:v>Other goods/services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charts'!$E$2:$E$37</c:f>
              <c:numCache>
                <c:formatCode>0%</c:formatCode>
                <c:ptCount val="36"/>
                <c:pt idx="0">
                  <c:v>4.2730000000000004E-2</c:v>
                </c:pt>
                <c:pt idx="1">
                  <c:v>4.8399999999999999E-2</c:v>
                </c:pt>
                <c:pt idx="2">
                  <c:v>3.9879999999999999E-2</c:v>
                </c:pt>
                <c:pt idx="3">
                  <c:v>4.6010000000000023E-2</c:v>
                </c:pt>
                <c:pt idx="4">
                  <c:v>2.8119999999999992E-2</c:v>
                </c:pt>
                <c:pt idx="5">
                  <c:v>2.6929999999999996E-2</c:v>
                </c:pt>
                <c:pt idx="6">
                  <c:v>3.8309999999999997E-2</c:v>
                </c:pt>
                <c:pt idx="7">
                  <c:v>5.3530000000000008E-2</c:v>
                </c:pt>
                <c:pt idx="8">
                  <c:v>4.6640000000000015E-2</c:v>
                </c:pt>
                <c:pt idx="9">
                  <c:v>3.2810000000000006E-2</c:v>
                </c:pt>
                <c:pt idx="10">
                  <c:v>3.212000000000001E-2</c:v>
                </c:pt>
                <c:pt idx="11">
                  <c:v>4.7600000000000003E-2</c:v>
                </c:pt>
                <c:pt idx="12">
                  <c:v>4.6039999999999998E-2</c:v>
                </c:pt>
                <c:pt idx="13">
                  <c:v>3.2280000000000003E-2</c:v>
                </c:pt>
                <c:pt idx="14">
                  <c:v>5.8549999999999977E-2</c:v>
                </c:pt>
                <c:pt idx="15">
                  <c:v>3.2939999999999997E-2</c:v>
                </c:pt>
                <c:pt idx="16">
                  <c:v>2.2409999999999999E-2</c:v>
                </c:pt>
                <c:pt idx="17">
                  <c:v>4.2190000000000005E-2</c:v>
                </c:pt>
                <c:pt idx="18">
                  <c:v>3.4940000000000013E-2</c:v>
                </c:pt>
                <c:pt idx="19">
                  <c:v>2.7790000000000016E-2</c:v>
                </c:pt>
                <c:pt idx="20">
                  <c:v>3.7489999999999996E-2</c:v>
                </c:pt>
                <c:pt idx="21">
                  <c:v>3.4360000000000016E-2</c:v>
                </c:pt>
                <c:pt idx="22">
                  <c:v>5.302999999999998E-2</c:v>
                </c:pt>
                <c:pt idx="23">
                  <c:v>4.8399999999999999E-2</c:v>
                </c:pt>
                <c:pt idx="24">
                  <c:v>0.15105000000000002</c:v>
                </c:pt>
                <c:pt idx="25">
                  <c:v>3.5640000000000005E-2</c:v>
                </c:pt>
                <c:pt idx="26">
                  <c:v>2.6110000000000008E-2</c:v>
                </c:pt>
                <c:pt idx="27">
                  <c:v>4.8109999999999986E-2</c:v>
                </c:pt>
                <c:pt idx="28">
                  <c:v>2.3230000000000001E-2</c:v>
                </c:pt>
                <c:pt idx="29">
                  <c:v>4.4059999999999995E-2</c:v>
                </c:pt>
                <c:pt idx="30">
                  <c:v>3.6250000000000004E-2</c:v>
                </c:pt>
                <c:pt idx="31">
                  <c:v>4.2899999999999994E-2</c:v>
                </c:pt>
                <c:pt idx="32">
                  <c:v>2.1530000000000001E-2</c:v>
                </c:pt>
                <c:pt idx="33">
                  <c:v>2.3109999999999992E-2</c:v>
                </c:pt>
                <c:pt idx="34">
                  <c:v>2.4970000000000006E-2</c:v>
                </c:pt>
                <c:pt idx="35">
                  <c:v>1.9439999999999999E-2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8-4F48-BCB3-B4078B6F948E}"/>
            </c:ext>
          </c:extLst>
        </c:ser>
        <c:ser>
          <c:idx val="4"/>
          <c:order val="4"/>
          <c:tx>
            <c:strRef>
              <c:f>'OECD - 2021 - charts'!$F$1</c:f>
              <c:strCache>
                <c:ptCount val="1"/>
                <c:pt idx="0">
                  <c:v>Corporate tax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charts'!$F$2:$F$37</c:f>
              <c:numCache>
                <c:formatCode>0%</c:formatCode>
                <c:ptCount val="36"/>
                <c:pt idx="0">
                  <c:v>3.739E-2</c:v>
                </c:pt>
                <c:pt idx="1">
                  <c:v>2.5329999999999998E-2</c:v>
                </c:pt>
                <c:pt idx="2">
                  <c:v>2.759E-2</c:v>
                </c:pt>
                <c:pt idx="3">
                  <c:v>2.683E-2</c:v>
                </c:pt>
                <c:pt idx="4">
                  <c:v>3.0079999999999999E-2</c:v>
                </c:pt>
                <c:pt idx="5">
                  <c:v>9.7180000000000002E-2</c:v>
                </c:pt>
                <c:pt idx="6">
                  <c:v>3.7659999999999999E-2</c:v>
                </c:pt>
                <c:pt idx="7">
                  <c:v>1.9210000000000001E-2</c:v>
                </c:pt>
                <c:pt idx="8">
                  <c:v>3.9019999999999999E-2</c:v>
                </c:pt>
                <c:pt idx="9">
                  <c:v>2.35E-2</c:v>
                </c:pt>
                <c:pt idx="10">
                  <c:v>4.5279999999999994E-2</c:v>
                </c:pt>
                <c:pt idx="11">
                  <c:v>1.9359999999999999E-2</c:v>
                </c:pt>
                <c:pt idx="12">
                  <c:v>3.0289999999999997E-2</c:v>
                </c:pt>
                <c:pt idx="13">
                  <c:v>2.0129999999999999E-2</c:v>
                </c:pt>
                <c:pt idx="14">
                  <c:v>1.1650000000000001E-2</c:v>
                </c:pt>
                <c:pt idx="15">
                  <c:v>3.2219999999999999E-2</c:v>
                </c:pt>
                <c:pt idx="16">
                  <c:v>4.8739999999999999E-2</c:v>
                </c:pt>
                <c:pt idx="17">
                  <c:v>1.5300000000000001E-2</c:v>
                </c:pt>
                <c:pt idx="18">
                  <c:v>2.648E-2</c:v>
                </c:pt>
                <c:pt idx="19">
                  <c:v>3.9E-2</c:v>
                </c:pt>
                <c:pt idx="20">
                  <c:v>2.1360000000000001E-2</c:v>
                </c:pt>
                <c:pt idx="21">
                  <c:v>3.5790000000000002E-2</c:v>
                </c:pt>
                <c:pt idx="22">
                  <c:v>2.6160000000000003E-2</c:v>
                </c:pt>
                <c:pt idx="23">
                  <c:v>8.5500000000000003E-3</c:v>
                </c:pt>
                <c:pt idx="24">
                  <c:v>0</c:v>
                </c:pt>
                <c:pt idx="25">
                  <c:v>2.6960000000000001E-2</c:v>
                </c:pt>
                <c:pt idx="26">
                  <c:v>3.8309999999999997E-2</c:v>
                </c:pt>
                <c:pt idx="27">
                  <c:v>2.436E-2</c:v>
                </c:pt>
                <c:pt idx="28">
                  <c:v>3.0040000000000001E-2</c:v>
                </c:pt>
                <c:pt idx="29">
                  <c:v>1.6049999999999998E-2</c:v>
                </c:pt>
                <c:pt idx="30">
                  <c:v>2.4319999999999998E-2</c:v>
                </c:pt>
                <c:pt idx="31">
                  <c:v>2.4550000000000002E-2</c:v>
                </c:pt>
                <c:pt idx="32">
                  <c:v>3.5950000000000003E-2</c:v>
                </c:pt>
                <c:pt idx="33">
                  <c:v>3.8010000000000002E-2</c:v>
                </c:pt>
                <c:pt idx="34">
                  <c:v>4.6050000000000008E-2</c:v>
                </c:pt>
                <c:pt idx="35">
                  <c:v>3.4290000000000001E-2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8-4F48-BCB3-B4078B6F948E}"/>
            </c:ext>
          </c:extLst>
        </c:ser>
        <c:ser>
          <c:idx val="5"/>
          <c:order val="5"/>
          <c:tx>
            <c:strRef>
              <c:f>'OECD - 2021 - charts'!$G$1</c:f>
              <c:strCache>
                <c:ptCount val="1"/>
                <c:pt idx="0">
                  <c:v>Property/wealth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charts'!$G$2:$G$37</c:f>
              <c:numCache>
                <c:formatCode>0%</c:formatCode>
                <c:ptCount val="36"/>
                <c:pt idx="0">
                  <c:v>1.8939999999999999E-2</c:v>
                </c:pt>
                <c:pt idx="1">
                  <c:v>3.823E-2</c:v>
                </c:pt>
                <c:pt idx="2">
                  <c:v>6.3299999999999997E-3</c:v>
                </c:pt>
                <c:pt idx="3">
                  <c:v>1.5069999999999998E-2</c:v>
                </c:pt>
                <c:pt idx="4">
                  <c:v>2.9559999999999999E-2</c:v>
                </c:pt>
                <c:pt idx="5">
                  <c:v>1.217E-2</c:v>
                </c:pt>
                <c:pt idx="6">
                  <c:v>3.5610000000000003E-2</c:v>
                </c:pt>
                <c:pt idx="7">
                  <c:v>2.5430000000000001E-2</c:v>
                </c:pt>
                <c:pt idx="8">
                  <c:v>1.7100000000000001E-2</c:v>
                </c:pt>
                <c:pt idx="9">
                  <c:v>1.2430000000000002E-2</c:v>
                </c:pt>
                <c:pt idx="10">
                  <c:v>4.0199999999999993E-2</c:v>
                </c:pt>
                <c:pt idx="11">
                  <c:v>6.2199999999999998E-3</c:v>
                </c:pt>
                <c:pt idx="12">
                  <c:v>4.7999999999999996E-3</c:v>
                </c:pt>
                <c:pt idx="13">
                  <c:v>2.0840000000000001E-2</c:v>
                </c:pt>
                <c:pt idx="14">
                  <c:v>8.6800000000000002E-3</c:v>
                </c:pt>
                <c:pt idx="15">
                  <c:v>1.9500000000000001E-3</c:v>
                </c:pt>
                <c:pt idx="16">
                  <c:v>1.9210000000000001E-2</c:v>
                </c:pt>
                <c:pt idx="17">
                  <c:v>1.8799999999999999E-3</c:v>
                </c:pt>
                <c:pt idx="18">
                  <c:v>4.3380000000000002E-2</c:v>
                </c:pt>
                <c:pt idx="19">
                  <c:v>3.9620000000000002E-2</c:v>
                </c:pt>
                <c:pt idx="20">
                  <c:v>3.0000000000000001E-3</c:v>
                </c:pt>
                <c:pt idx="21">
                  <c:v>3.8670000000000003E-2</c:v>
                </c:pt>
                <c:pt idx="22">
                  <c:v>1.282E-2</c:v>
                </c:pt>
                <c:pt idx="23">
                  <c:v>8.94E-3</c:v>
                </c:pt>
                <c:pt idx="24">
                  <c:v>2.9929999999999998E-2</c:v>
                </c:pt>
                <c:pt idx="25">
                  <c:v>2.7320000000000001E-2</c:v>
                </c:pt>
                <c:pt idx="26">
                  <c:v>6.2740000000000004E-2</c:v>
                </c:pt>
                <c:pt idx="27">
                  <c:v>1.5859999999999999E-2</c:v>
                </c:pt>
                <c:pt idx="28">
                  <c:v>2.2339999999999999E-2</c:v>
                </c:pt>
                <c:pt idx="29">
                  <c:v>3.9329999999999997E-2</c:v>
                </c:pt>
                <c:pt idx="30">
                  <c:v>4.8999999999999998E-3</c:v>
                </c:pt>
                <c:pt idx="31">
                  <c:v>9.6799999999999994E-3</c:v>
                </c:pt>
                <c:pt idx="32">
                  <c:v>1.5190000000000002E-2</c:v>
                </c:pt>
                <c:pt idx="33">
                  <c:v>1.0629999999999999E-2</c:v>
                </c:pt>
                <c:pt idx="34">
                  <c:v>1.704E-2</c:v>
                </c:pt>
                <c:pt idx="35">
                  <c:v>3.0100000000000001E-3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68-4F48-BCB3-B4078B6F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880358719"/>
        <c:axId val="1827889055"/>
      </c:barChart>
      <c:catAx>
        <c:axId val="18803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9055"/>
        <c:crosses val="autoZero"/>
        <c:auto val="1"/>
        <c:lblAlgn val="ctr"/>
        <c:lblOffset val="100"/>
        <c:noMultiLvlLbl val="0"/>
      </c:catAx>
      <c:valAx>
        <c:axId val="1827889055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3160299407024"/>
          <c:y val="0.11272557596967046"/>
          <c:w val="0.13378341596189366"/>
          <c:h val="0.207576552930883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Tax</a:t>
            </a:r>
            <a:r>
              <a:rPr lang="en-GB" sz="1800" baseline="0"/>
              <a:t> systems across the OECD (% of all taxes, 2021)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'OECD - 2021 - charts'!$B$1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charts'!$B$2:$B$37</c:f>
              <c:numCache>
                <c:formatCode>0%</c:formatCode>
                <c:ptCount val="36"/>
                <c:pt idx="0">
                  <c:v>0.26998</c:v>
                </c:pt>
                <c:pt idx="1">
                  <c:v>9.4760000000000011E-2</c:v>
                </c:pt>
                <c:pt idx="2">
                  <c:v>0.10050000000000001</c:v>
                </c:pt>
                <c:pt idx="3">
                  <c:v>0.12837999999999999</c:v>
                </c:pt>
                <c:pt idx="4">
                  <c:v>0.10348</c:v>
                </c:pt>
                <c:pt idx="5">
                  <c:v>0.10727</c:v>
                </c:pt>
                <c:pt idx="6">
                  <c:v>0.11223000000000001</c:v>
                </c:pt>
                <c:pt idx="7">
                  <c:v>0.11885000000000001</c:v>
                </c:pt>
                <c:pt idx="8">
                  <c:v>8.6080000000000004E-2</c:v>
                </c:pt>
                <c:pt idx="9">
                  <c:v>0.10517</c:v>
                </c:pt>
                <c:pt idx="10">
                  <c:v>0.10122</c:v>
                </c:pt>
                <c:pt idx="11">
                  <c:v>5.4379999999999998E-2</c:v>
                </c:pt>
                <c:pt idx="12">
                  <c:v>4.2050000000000004E-2</c:v>
                </c:pt>
                <c:pt idx="13">
                  <c:v>0.15501000000000001</c:v>
                </c:pt>
                <c:pt idx="14">
                  <c:v>5.228E-2</c:v>
                </c:pt>
                <c:pt idx="15">
                  <c:v>3.0890000000000001E-2</c:v>
                </c:pt>
                <c:pt idx="16">
                  <c:v>0.14394999999999999</c:v>
                </c:pt>
                <c:pt idx="17">
                  <c:v>6.8250000000000005E-2</c:v>
                </c:pt>
                <c:pt idx="18">
                  <c:v>9.4090000000000007E-2</c:v>
                </c:pt>
                <c:pt idx="19">
                  <c:v>0.12533</c:v>
                </c:pt>
                <c:pt idx="20">
                  <c:v>7.6679999999999998E-2</c:v>
                </c:pt>
                <c:pt idx="21">
                  <c:v>7.8220000000000012E-2</c:v>
                </c:pt>
                <c:pt idx="22">
                  <c:v>0</c:v>
                </c:pt>
                <c:pt idx="23">
                  <c:v>6.1089999999999998E-2</c:v>
                </c:pt>
                <c:pt idx="24">
                  <c:v>0</c:v>
                </c:pt>
                <c:pt idx="25">
                  <c:v>0</c:v>
                </c:pt>
                <c:pt idx="26">
                  <c:v>4.3200000000000002E-2</c:v>
                </c:pt>
                <c:pt idx="27">
                  <c:v>0</c:v>
                </c:pt>
                <c:pt idx="28">
                  <c:v>0.10299999999999999</c:v>
                </c:pt>
                <c:pt idx="29">
                  <c:v>0.10281999999999999</c:v>
                </c:pt>
                <c:pt idx="30">
                  <c:v>2.734E-2</c:v>
                </c:pt>
                <c:pt idx="31">
                  <c:v>3.0299999999999997E-2</c:v>
                </c:pt>
                <c:pt idx="32">
                  <c:v>6.5140000000000003E-2</c:v>
                </c:pt>
                <c:pt idx="33">
                  <c:v>2.298E-2</c:v>
                </c:pt>
                <c:pt idx="34">
                  <c:v>1.617E-2</c:v>
                </c:pt>
                <c:pt idx="35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7841-835B-84640E14008B}"/>
            </c:ext>
          </c:extLst>
        </c:ser>
        <c:ser>
          <c:idx val="1"/>
          <c:order val="1"/>
          <c:tx>
            <c:strRef>
              <c:f>'OECD - 2021 - charts'!$C$1</c:f>
              <c:strCache>
                <c:ptCount val="1"/>
                <c:pt idx="0">
                  <c:v>NI/SS/payroll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charts'!$C$2:$C$37</c:f>
              <c:numCache>
                <c:formatCode>0%</c:formatCode>
                <c:ptCount val="36"/>
                <c:pt idx="0">
                  <c:v>3.2599999999999999E-3</c:v>
                </c:pt>
                <c:pt idx="1">
                  <c:v>0.16639999999999999</c:v>
                </c:pt>
                <c:pt idx="2">
                  <c:v>0.18211000000000002</c:v>
                </c:pt>
                <c:pt idx="3">
                  <c:v>0.11951000000000001</c:v>
                </c:pt>
                <c:pt idx="4">
                  <c:v>0.14199000000000001</c:v>
                </c:pt>
                <c:pt idx="5">
                  <c:v>9.7249999999999989E-2</c:v>
                </c:pt>
                <c:pt idx="6">
                  <c:v>0.12875</c:v>
                </c:pt>
                <c:pt idx="7">
                  <c:v>0.13506000000000001</c:v>
                </c:pt>
                <c:pt idx="8">
                  <c:v>0.13128999999999999</c:v>
                </c:pt>
                <c:pt idx="9">
                  <c:v>0.14879000000000001</c:v>
                </c:pt>
                <c:pt idx="10">
                  <c:v>0.10564999999999999</c:v>
                </c:pt>
                <c:pt idx="11">
                  <c:v>0.16449999999999998</c:v>
                </c:pt>
                <c:pt idx="12">
                  <c:v>0.15701999999999999</c:v>
                </c:pt>
                <c:pt idx="13">
                  <c:v>3.2780000000000004E-2</c:v>
                </c:pt>
                <c:pt idx="14">
                  <c:v>0.11108000000000001</c:v>
                </c:pt>
                <c:pt idx="15">
                  <c:v>0.16449000000000003</c:v>
                </c:pt>
                <c:pt idx="16">
                  <c:v>0</c:v>
                </c:pt>
                <c:pt idx="17">
                  <c:v>0.11613</c:v>
                </c:pt>
                <c:pt idx="18">
                  <c:v>6.8059999999999996E-2</c:v>
                </c:pt>
                <c:pt idx="19">
                  <c:v>5.5119999999999995E-2</c:v>
                </c:pt>
                <c:pt idx="20">
                  <c:v>0.10348</c:v>
                </c:pt>
                <c:pt idx="21">
                  <c:v>5.9889999999999992E-2</c:v>
                </c:pt>
                <c:pt idx="22">
                  <c:v>0.13566999999999999</c:v>
                </c:pt>
                <c:pt idx="23">
                  <c:v>9.9299999999999999E-2</c:v>
                </c:pt>
                <c:pt idx="24">
                  <c:v>0.12805999999999998</c:v>
                </c:pt>
                <c:pt idx="25">
                  <c:v>0.13655</c:v>
                </c:pt>
                <c:pt idx="26">
                  <c:v>7.9149999999999998E-2</c:v>
                </c:pt>
                <c:pt idx="27">
                  <c:v>0.10586999999999999</c:v>
                </c:pt>
                <c:pt idx="28">
                  <c:v>6.7990000000000009E-2</c:v>
                </c:pt>
                <c:pt idx="29">
                  <c:v>6.3539999999999999E-2</c:v>
                </c:pt>
                <c:pt idx="30">
                  <c:v>9.4729999999999995E-2</c:v>
                </c:pt>
                <c:pt idx="31">
                  <c:v>6.5269999999999995E-2</c:v>
                </c:pt>
                <c:pt idx="32">
                  <c:v>3.3819999999999996E-2</c:v>
                </c:pt>
                <c:pt idx="33">
                  <c:v>1.1699999999999999E-2</c:v>
                </c:pt>
                <c:pt idx="34">
                  <c:v>2.2749999999999999E-2</c:v>
                </c:pt>
                <c:pt idx="35">
                  <c:v>2.6019999999999998E-2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E-7841-835B-84640E14008B}"/>
            </c:ext>
          </c:extLst>
        </c:ser>
        <c:ser>
          <c:idx val="2"/>
          <c:order val="2"/>
          <c:tx>
            <c:strRef>
              <c:f>'OECD - 2021 - charts'!$D$1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rgbClr val="E62F33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charts'!$D$2:$D$37</c:f>
              <c:numCache>
                <c:formatCode>0%</c:formatCode>
                <c:ptCount val="36"/>
                <c:pt idx="0">
                  <c:v>9.6430000000000002E-2</c:v>
                </c:pt>
                <c:pt idx="1">
                  <c:v>7.4009999999999992E-2</c:v>
                </c:pt>
                <c:pt idx="2">
                  <c:v>7.6350000000000001E-2</c:v>
                </c:pt>
                <c:pt idx="3">
                  <c:v>9.3689999999999996E-2</c:v>
                </c:pt>
                <c:pt idx="4">
                  <c:v>9.2070000000000013E-2</c:v>
                </c:pt>
                <c:pt idx="5">
                  <c:v>8.1610000000000002E-2</c:v>
                </c:pt>
                <c:pt idx="6">
                  <c:v>6.7589999999999997E-2</c:v>
                </c:pt>
                <c:pt idx="7">
                  <c:v>6.8059999999999996E-2</c:v>
                </c:pt>
                <c:pt idx="8">
                  <c:v>7.5759999999999994E-2</c:v>
                </c:pt>
                <c:pt idx="9">
                  <c:v>7.2349999999999998E-2</c:v>
                </c:pt>
                <c:pt idx="10">
                  <c:v>6.0850000000000001E-2</c:v>
                </c:pt>
                <c:pt idx="11">
                  <c:v>8.2210000000000005E-2</c:v>
                </c:pt>
                <c:pt idx="12">
                  <c:v>7.7609999999999998E-2</c:v>
                </c:pt>
                <c:pt idx="13">
                  <c:v>8.5449999999999998E-2</c:v>
                </c:pt>
                <c:pt idx="14">
                  <c:v>9.7680000000000003E-2</c:v>
                </c:pt>
                <c:pt idx="15">
                  <c:v>7.5880000000000003E-2</c:v>
                </c:pt>
                <c:pt idx="16">
                  <c:v>0.10351</c:v>
                </c:pt>
                <c:pt idx="17">
                  <c:v>9.1499999999999998E-2</c:v>
                </c:pt>
                <c:pt idx="18">
                  <c:v>6.7809999999999995E-2</c:v>
                </c:pt>
                <c:pt idx="19">
                  <c:v>4.5279999999999994E-2</c:v>
                </c:pt>
                <c:pt idx="20">
                  <c:v>8.584E-2</c:v>
                </c:pt>
                <c:pt idx="21">
                  <c:v>7.5399999999999995E-2</c:v>
                </c:pt>
                <c:pt idx="22">
                  <c:v>8.5860000000000006E-2</c:v>
                </c:pt>
                <c:pt idx="23">
                  <c:v>8.585000000000001E-2</c:v>
                </c:pt>
                <c:pt idx="24">
                  <c:v>0</c:v>
                </c:pt>
                <c:pt idx="25">
                  <c:v>6.9349999999999995E-2</c:v>
                </c:pt>
                <c:pt idx="26">
                  <c:v>4.2969999999999994E-2</c:v>
                </c:pt>
                <c:pt idx="27">
                  <c:v>9.0200000000000002E-2</c:v>
                </c:pt>
                <c:pt idx="28">
                  <c:v>3.159E-2</c:v>
                </c:pt>
                <c:pt idx="29">
                  <c:v>0</c:v>
                </c:pt>
                <c:pt idx="30">
                  <c:v>5.1119999999999999E-2</c:v>
                </c:pt>
                <c:pt idx="31">
                  <c:v>5.3159999999999999E-2</c:v>
                </c:pt>
                <c:pt idx="32">
                  <c:v>3.8949999999999999E-2</c:v>
                </c:pt>
                <c:pt idx="33">
                  <c:v>9.4689999999999996E-2</c:v>
                </c:pt>
                <c:pt idx="34">
                  <c:v>5.9389999999999998E-2</c:v>
                </c:pt>
                <c:pt idx="35">
                  <c:v>4.2869999999999998E-2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E-7841-835B-84640E14008B}"/>
            </c:ext>
          </c:extLst>
        </c:ser>
        <c:ser>
          <c:idx val="3"/>
          <c:order val="3"/>
          <c:tx>
            <c:strRef>
              <c:f>'OECD - 2021 - charts'!$E$1</c:f>
              <c:strCache>
                <c:ptCount val="1"/>
                <c:pt idx="0">
                  <c:v>Other goods/services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charts'!$E$2:$E$37</c:f>
              <c:numCache>
                <c:formatCode>0%</c:formatCode>
                <c:ptCount val="36"/>
                <c:pt idx="0">
                  <c:v>4.2730000000000004E-2</c:v>
                </c:pt>
                <c:pt idx="1">
                  <c:v>4.8399999999999999E-2</c:v>
                </c:pt>
                <c:pt idx="2">
                  <c:v>3.9879999999999999E-2</c:v>
                </c:pt>
                <c:pt idx="3">
                  <c:v>4.6010000000000023E-2</c:v>
                </c:pt>
                <c:pt idx="4">
                  <c:v>2.8119999999999992E-2</c:v>
                </c:pt>
                <c:pt idx="5">
                  <c:v>2.6929999999999996E-2</c:v>
                </c:pt>
                <c:pt idx="6">
                  <c:v>3.8309999999999997E-2</c:v>
                </c:pt>
                <c:pt idx="7">
                  <c:v>5.3530000000000008E-2</c:v>
                </c:pt>
                <c:pt idx="8">
                  <c:v>4.6640000000000015E-2</c:v>
                </c:pt>
                <c:pt idx="9">
                  <c:v>3.2810000000000006E-2</c:v>
                </c:pt>
                <c:pt idx="10">
                  <c:v>3.212000000000001E-2</c:v>
                </c:pt>
                <c:pt idx="11">
                  <c:v>4.7600000000000003E-2</c:v>
                </c:pt>
                <c:pt idx="12">
                  <c:v>4.6039999999999998E-2</c:v>
                </c:pt>
                <c:pt idx="13">
                  <c:v>3.2280000000000003E-2</c:v>
                </c:pt>
                <c:pt idx="14">
                  <c:v>5.8549999999999977E-2</c:v>
                </c:pt>
                <c:pt idx="15">
                  <c:v>3.2939999999999997E-2</c:v>
                </c:pt>
                <c:pt idx="16">
                  <c:v>2.2409999999999999E-2</c:v>
                </c:pt>
                <c:pt idx="17">
                  <c:v>4.2190000000000005E-2</c:v>
                </c:pt>
                <c:pt idx="18">
                  <c:v>3.4940000000000013E-2</c:v>
                </c:pt>
                <c:pt idx="19">
                  <c:v>2.7790000000000016E-2</c:v>
                </c:pt>
                <c:pt idx="20">
                  <c:v>3.7489999999999996E-2</c:v>
                </c:pt>
                <c:pt idx="21">
                  <c:v>3.4360000000000016E-2</c:v>
                </c:pt>
                <c:pt idx="22">
                  <c:v>5.302999999999998E-2</c:v>
                </c:pt>
                <c:pt idx="23">
                  <c:v>4.8399999999999999E-2</c:v>
                </c:pt>
                <c:pt idx="24">
                  <c:v>0.15105000000000002</c:v>
                </c:pt>
                <c:pt idx="25">
                  <c:v>3.5640000000000005E-2</c:v>
                </c:pt>
                <c:pt idx="26">
                  <c:v>2.6110000000000008E-2</c:v>
                </c:pt>
                <c:pt idx="27">
                  <c:v>4.8109999999999986E-2</c:v>
                </c:pt>
                <c:pt idx="28">
                  <c:v>2.3230000000000001E-2</c:v>
                </c:pt>
                <c:pt idx="29">
                  <c:v>4.4059999999999995E-2</c:v>
                </c:pt>
                <c:pt idx="30">
                  <c:v>3.6250000000000004E-2</c:v>
                </c:pt>
                <c:pt idx="31">
                  <c:v>4.2899999999999994E-2</c:v>
                </c:pt>
                <c:pt idx="32">
                  <c:v>2.1530000000000001E-2</c:v>
                </c:pt>
                <c:pt idx="33">
                  <c:v>2.3109999999999992E-2</c:v>
                </c:pt>
                <c:pt idx="34">
                  <c:v>2.4970000000000006E-2</c:v>
                </c:pt>
                <c:pt idx="35">
                  <c:v>1.9439999999999999E-2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E-7841-835B-84640E14008B}"/>
            </c:ext>
          </c:extLst>
        </c:ser>
        <c:ser>
          <c:idx val="4"/>
          <c:order val="4"/>
          <c:tx>
            <c:strRef>
              <c:f>'OECD - 2021 - charts'!$F$1</c:f>
              <c:strCache>
                <c:ptCount val="1"/>
                <c:pt idx="0">
                  <c:v>Corporate tax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charts'!$F$2:$F$37</c:f>
              <c:numCache>
                <c:formatCode>0%</c:formatCode>
                <c:ptCount val="36"/>
                <c:pt idx="0">
                  <c:v>3.739E-2</c:v>
                </c:pt>
                <c:pt idx="1">
                  <c:v>2.5329999999999998E-2</c:v>
                </c:pt>
                <c:pt idx="2">
                  <c:v>2.759E-2</c:v>
                </c:pt>
                <c:pt idx="3">
                  <c:v>2.683E-2</c:v>
                </c:pt>
                <c:pt idx="4">
                  <c:v>3.0079999999999999E-2</c:v>
                </c:pt>
                <c:pt idx="5">
                  <c:v>9.7180000000000002E-2</c:v>
                </c:pt>
                <c:pt idx="6">
                  <c:v>3.7659999999999999E-2</c:v>
                </c:pt>
                <c:pt idx="7">
                  <c:v>1.9210000000000001E-2</c:v>
                </c:pt>
                <c:pt idx="8">
                  <c:v>3.9019999999999999E-2</c:v>
                </c:pt>
                <c:pt idx="9">
                  <c:v>2.35E-2</c:v>
                </c:pt>
                <c:pt idx="10">
                  <c:v>4.5279999999999994E-2</c:v>
                </c:pt>
                <c:pt idx="11">
                  <c:v>1.9359999999999999E-2</c:v>
                </c:pt>
                <c:pt idx="12">
                  <c:v>3.0289999999999997E-2</c:v>
                </c:pt>
                <c:pt idx="13">
                  <c:v>2.0129999999999999E-2</c:v>
                </c:pt>
                <c:pt idx="14">
                  <c:v>1.1650000000000001E-2</c:v>
                </c:pt>
                <c:pt idx="15">
                  <c:v>3.2219999999999999E-2</c:v>
                </c:pt>
                <c:pt idx="16">
                  <c:v>4.8739999999999999E-2</c:v>
                </c:pt>
                <c:pt idx="17">
                  <c:v>1.5300000000000001E-2</c:v>
                </c:pt>
                <c:pt idx="18">
                  <c:v>2.648E-2</c:v>
                </c:pt>
                <c:pt idx="19">
                  <c:v>3.9E-2</c:v>
                </c:pt>
                <c:pt idx="20">
                  <c:v>2.1360000000000001E-2</c:v>
                </c:pt>
                <c:pt idx="21">
                  <c:v>3.5790000000000002E-2</c:v>
                </c:pt>
                <c:pt idx="22">
                  <c:v>2.6160000000000003E-2</c:v>
                </c:pt>
                <c:pt idx="23">
                  <c:v>8.5500000000000003E-3</c:v>
                </c:pt>
                <c:pt idx="24">
                  <c:v>0</c:v>
                </c:pt>
                <c:pt idx="25">
                  <c:v>2.6960000000000001E-2</c:v>
                </c:pt>
                <c:pt idx="26">
                  <c:v>3.8309999999999997E-2</c:v>
                </c:pt>
                <c:pt idx="27">
                  <c:v>2.436E-2</c:v>
                </c:pt>
                <c:pt idx="28">
                  <c:v>3.0040000000000001E-2</c:v>
                </c:pt>
                <c:pt idx="29">
                  <c:v>1.6049999999999998E-2</c:v>
                </c:pt>
                <c:pt idx="30">
                  <c:v>2.4319999999999998E-2</c:v>
                </c:pt>
                <c:pt idx="31">
                  <c:v>2.4550000000000002E-2</c:v>
                </c:pt>
                <c:pt idx="32">
                  <c:v>3.5950000000000003E-2</c:v>
                </c:pt>
                <c:pt idx="33">
                  <c:v>3.8010000000000002E-2</c:v>
                </c:pt>
                <c:pt idx="34">
                  <c:v>4.6050000000000008E-2</c:v>
                </c:pt>
                <c:pt idx="35">
                  <c:v>3.4290000000000001E-2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E-7841-835B-84640E14008B}"/>
            </c:ext>
          </c:extLst>
        </c:ser>
        <c:ser>
          <c:idx val="5"/>
          <c:order val="5"/>
          <c:tx>
            <c:strRef>
              <c:f>'OECD - 2021 - charts'!$G$1</c:f>
              <c:strCache>
                <c:ptCount val="1"/>
                <c:pt idx="0">
                  <c:v>Property/wealth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'OECD - 2021 - charts'!$A$2:$A$37</c:f>
              <c:strCache>
                <c:ptCount val="36"/>
                <c:pt idx="0">
                  <c:v>Denmark</c:v>
                </c:pt>
                <c:pt idx="1">
                  <c:v>France</c:v>
                </c:pt>
                <c:pt idx="2">
                  <c:v>Austria</c:v>
                </c:pt>
                <c:pt idx="3">
                  <c:v>Finland</c:v>
                </c:pt>
                <c:pt idx="4">
                  <c:v>Sweden</c:v>
                </c:pt>
                <c:pt idx="5">
                  <c:v>Norway</c:v>
                </c:pt>
                <c:pt idx="6">
                  <c:v>Belgium</c:v>
                </c:pt>
                <c:pt idx="7">
                  <c:v>Italy</c:v>
                </c:pt>
                <c:pt idx="8">
                  <c:v>Netherlands</c:v>
                </c:pt>
                <c:pt idx="9">
                  <c:v>Germany</c:v>
                </c:pt>
                <c:pt idx="10">
                  <c:v>Luxembourg</c:v>
                </c:pt>
                <c:pt idx="11">
                  <c:v>Slovenia</c:v>
                </c:pt>
                <c:pt idx="12">
                  <c:v>Slovak Republic</c:v>
                </c:pt>
                <c:pt idx="13">
                  <c:v>Iceland</c:v>
                </c:pt>
                <c:pt idx="14">
                  <c:v>Hungary</c:v>
                </c:pt>
                <c:pt idx="15">
                  <c:v>Czech Republic</c:v>
                </c:pt>
                <c:pt idx="16">
                  <c:v>New Zealand</c:v>
                </c:pt>
                <c:pt idx="17">
                  <c:v>Estonia</c:v>
                </c:pt>
                <c:pt idx="18">
                  <c:v>United Kingdom</c:v>
                </c:pt>
                <c:pt idx="19">
                  <c:v>Canada</c:v>
                </c:pt>
                <c:pt idx="20">
                  <c:v>Lithuania</c:v>
                </c:pt>
                <c:pt idx="21">
                  <c:v>Israel</c:v>
                </c:pt>
                <c:pt idx="22">
                  <c:v>Poland</c:v>
                </c:pt>
                <c:pt idx="23">
                  <c:v>Latvia</c:v>
                </c:pt>
                <c:pt idx="24">
                  <c:v>Greece</c:v>
                </c:pt>
                <c:pt idx="25">
                  <c:v>Spain</c:v>
                </c:pt>
                <c:pt idx="26">
                  <c:v>Korea</c:v>
                </c:pt>
                <c:pt idx="27">
                  <c:v>Portugal</c:v>
                </c:pt>
                <c:pt idx="28">
                  <c:v>Switzerland</c:v>
                </c:pt>
                <c:pt idx="29">
                  <c:v>United States</c:v>
                </c:pt>
                <c:pt idx="30">
                  <c:v>Costa Rica</c:v>
                </c:pt>
                <c:pt idx="31">
                  <c:v>Turkey</c:v>
                </c:pt>
                <c:pt idx="32">
                  <c:v>Ireland</c:v>
                </c:pt>
                <c:pt idx="33">
                  <c:v>Chile</c:v>
                </c:pt>
                <c:pt idx="34">
                  <c:v>Colombia</c:v>
                </c:pt>
                <c:pt idx="35">
                  <c:v>Mexico</c:v>
                </c:pt>
              </c:strCache>
            </c:strRef>
          </c:cat>
          <c:val>
            <c:numRef>
              <c:f>'OECD - 2021 - charts'!$G$2:$G$37</c:f>
              <c:numCache>
                <c:formatCode>0%</c:formatCode>
                <c:ptCount val="36"/>
                <c:pt idx="0">
                  <c:v>1.8939999999999999E-2</c:v>
                </c:pt>
                <c:pt idx="1">
                  <c:v>3.823E-2</c:v>
                </c:pt>
                <c:pt idx="2">
                  <c:v>6.3299999999999997E-3</c:v>
                </c:pt>
                <c:pt idx="3">
                  <c:v>1.5069999999999998E-2</c:v>
                </c:pt>
                <c:pt idx="4">
                  <c:v>2.9559999999999999E-2</c:v>
                </c:pt>
                <c:pt idx="5">
                  <c:v>1.217E-2</c:v>
                </c:pt>
                <c:pt idx="6">
                  <c:v>3.5610000000000003E-2</c:v>
                </c:pt>
                <c:pt idx="7">
                  <c:v>2.5430000000000001E-2</c:v>
                </c:pt>
                <c:pt idx="8">
                  <c:v>1.7100000000000001E-2</c:v>
                </c:pt>
                <c:pt idx="9">
                  <c:v>1.2430000000000002E-2</c:v>
                </c:pt>
                <c:pt idx="10">
                  <c:v>4.0199999999999993E-2</c:v>
                </c:pt>
                <c:pt idx="11">
                  <c:v>6.2199999999999998E-3</c:v>
                </c:pt>
                <c:pt idx="12">
                  <c:v>4.7999999999999996E-3</c:v>
                </c:pt>
                <c:pt idx="13">
                  <c:v>2.0840000000000001E-2</c:v>
                </c:pt>
                <c:pt idx="14">
                  <c:v>8.6800000000000002E-3</c:v>
                </c:pt>
                <c:pt idx="15">
                  <c:v>1.9500000000000001E-3</c:v>
                </c:pt>
                <c:pt idx="16">
                  <c:v>1.9210000000000001E-2</c:v>
                </c:pt>
                <c:pt idx="17">
                  <c:v>1.8799999999999999E-3</c:v>
                </c:pt>
                <c:pt idx="18">
                  <c:v>4.3380000000000002E-2</c:v>
                </c:pt>
                <c:pt idx="19">
                  <c:v>3.9620000000000002E-2</c:v>
                </c:pt>
                <c:pt idx="20">
                  <c:v>3.0000000000000001E-3</c:v>
                </c:pt>
                <c:pt idx="21">
                  <c:v>3.8670000000000003E-2</c:v>
                </c:pt>
                <c:pt idx="22">
                  <c:v>1.282E-2</c:v>
                </c:pt>
                <c:pt idx="23">
                  <c:v>8.94E-3</c:v>
                </c:pt>
                <c:pt idx="24">
                  <c:v>2.9929999999999998E-2</c:v>
                </c:pt>
                <c:pt idx="25">
                  <c:v>2.7320000000000001E-2</c:v>
                </c:pt>
                <c:pt idx="26">
                  <c:v>6.2740000000000004E-2</c:v>
                </c:pt>
                <c:pt idx="27">
                  <c:v>1.5859999999999999E-2</c:v>
                </c:pt>
                <c:pt idx="28">
                  <c:v>2.2339999999999999E-2</c:v>
                </c:pt>
                <c:pt idx="29">
                  <c:v>3.9329999999999997E-2</c:v>
                </c:pt>
                <c:pt idx="30">
                  <c:v>4.8999999999999998E-3</c:v>
                </c:pt>
                <c:pt idx="31">
                  <c:v>9.6799999999999994E-3</c:v>
                </c:pt>
                <c:pt idx="32">
                  <c:v>1.5190000000000002E-2</c:v>
                </c:pt>
                <c:pt idx="33">
                  <c:v>1.0629999999999999E-2</c:v>
                </c:pt>
                <c:pt idx="34">
                  <c:v>1.704E-2</c:v>
                </c:pt>
                <c:pt idx="35">
                  <c:v>3.0100000000000001E-3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E-7841-835B-84640E140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880358719"/>
        <c:axId val="1827889055"/>
      </c:barChart>
      <c:catAx>
        <c:axId val="18803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889055"/>
        <c:crosses val="autoZero"/>
        <c:auto val="1"/>
        <c:lblAlgn val="ctr"/>
        <c:lblOffset val="100"/>
        <c:noMultiLvlLbl val="0"/>
      </c:catAx>
      <c:valAx>
        <c:axId val="182788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192227</xdr:colOff>
      <xdr:row>1</xdr:row>
      <xdr:rowOff>75459</xdr:rowOff>
    </xdr:from>
    <xdr:to>
      <xdr:col>29</xdr:col>
      <xdr:colOff>1727</xdr:colOff>
      <xdr:row>43</xdr:row>
      <xdr:rowOff>4068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874F8-A5A8-5746-B304-031A0CBD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468545</xdr:colOff>
      <xdr:row>20</xdr:row>
      <xdr:rowOff>127741</xdr:rowOff>
    </xdr:from>
    <xdr:to>
      <xdr:col>25</xdr:col>
      <xdr:colOff>273729</xdr:colOff>
      <xdr:row>62</xdr:row>
      <xdr:rowOff>51541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3CFD5-D46B-3B40-8BC4-E1A82F2ED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0.89012</cdr:x>
      <cdr:y>0.01667</cdr:y>
    </cdr:from>
    <cdr:to>
      <cdr:x>0.98304</cdr:x>
      <cdr:y>0.06518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9513FF39-3EB8-2B41-90D3-01BC1AF167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156700" y="114300"/>
          <a:ext cx="955874" cy="3327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0.89383</cdr:x>
      <cdr:y>0.01667</cdr:y>
    </cdr:from>
    <cdr:to>
      <cdr:x>0.98675</cdr:x>
      <cdr:y>0.06518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8C34ECC1-8ED1-6270-A13D-3292007C6F4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194800" y="114300"/>
          <a:ext cx="955874" cy="33270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neidle/Dropbox/Dan%20dropbox%20files/tax%20policy%20associates/tax%20revenues%20change%20over%20time%20-%20composition%20of%20UK%20and%20OECD%20tax%20system.xlsx" TargetMode="External"/><Relationship Id="rId1" Type="http://schemas.openxmlformats.org/officeDocument/2006/relationships/externalLinkPath" Target="tax%20revenues%20change%20over%20time%20-%20composition%20of%20UK%20and%20OECD%20tax%20sy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ECD 2020 - original"/>
      <sheetName val="OECD - 2020 charts"/>
      <sheetName val="OECD 2021-original"/>
      <sheetName val="OECD - 2021"/>
      <sheetName val="shape of tax system"/>
      <sheetName val="Shape - chart"/>
      <sheetName val="IFS composition - %"/>
      <sheetName val="IFS composition - % GDP"/>
      <sheetName val="IFS - summary"/>
      <sheetName val="changes in all taxes"/>
      <sheetName val="Changes in all - chart"/>
    </sheetNames>
    <sheetDataSet>
      <sheetData sheetId="0"/>
      <sheetData sheetId="1"/>
      <sheetData sheetId="2"/>
      <sheetData sheetId="3">
        <row r="1">
          <cell r="B1" t="str">
            <v>Income tax</v>
          </cell>
          <cell r="C1" t="str">
            <v>NI/SS/payroll</v>
          </cell>
          <cell r="D1" t="str">
            <v>VAT</v>
          </cell>
          <cell r="E1" t="str">
            <v>Other goods/services</v>
          </cell>
          <cell r="F1" t="str">
            <v>Corporate tax</v>
          </cell>
          <cell r="G1" t="str">
            <v>Property/wealth</v>
          </cell>
        </row>
        <row r="2">
          <cell r="A2" t="str">
            <v>Denmark</v>
          </cell>
          <cell r="B2">
            <v>0.26998</v>
          </cell>
          <cell r="C2">
            <v>3.2599999999999999E-3</v>
          </cell>
          <cell r="D2">
            <v>9.6430000000000002E-2</v>
          </cell>
          <cell r="E2">
            <v>4.2730000000000004E-2</v>
          </cell>
          <cell r="F2">
            <v>3.739E-2</v>
          </cell>
          <cell r="G2">
            <v>1.8939999999999999E-2</v>
          </cell>
        </row>
        <row r="3">
          <cell r="A3" t="str">
            <v>France</v>
          </cell>
          <cell r="B3">
            <v>9.4760000000000011E-2</v>
          </cell>
          <cell r="C3">
            <v>0.16639999999999999</v>
          </cell>
          <cell r="D3">
            <v>7.4009999999999992E-2</v>
          </cell>
          <cell r="E3">
            <v>4.8399999999999999E-2</v>
          </cell>
          <cell r="F3">
            <v>2.5329999999999998E-2</v>
          </cell>
          <cell r="G3">
            <v>3.823E-2</v>
          </cell>
        </row>
        <row r="4">
          <cell r="A4" t="str">
            <v>Austria</v>
          </cell>
          <cell r="B4">
            <v>0.10050000000000001</v>
          </cell>
          <cell r="C4">
            <v>0.18211000000000002</v>
          </cell>
          <cell r="D4">
            <v>7.6350000000000001E-2</v>
          </cell>
          <cell r="E4">
            <v>3.9879999999999999E-2</v>
          </cell>
          <cell r="F4">
            <v>2.759E-2</v>
          </cell>
          <cell r="G4">
            <v>6.3299999999999997E-3</v>
          </cell>
        </row>
        <row r="5">
          <cell r="A5" t="str">
            <v>Finland</v>
          </cell>
          <cell r="B5">
            <v>0.12837999999999999</v>
          </cell>
          <cell r="C5">
            <v>0.11951000000000001</v>
          </cell>
          <cell r="D5">
            <v>9.3689999999999996E-2</v>
          </cell>
          <cell r="E5">
            <v>4.6010000000000023E-2</v>
          </cell>
          <cell r="F5">
            <v>2.683E-2</v>
          </cell>
          <cell r="G5">
            <v>1.5069999999999998E-2</v>
          </cell>
        </row>
        <row r="6">
          <cell r="A6" t="str">
            <v>Sweden</v>
          </cell>
          <cell r="B6">
            <v>0.10348</v>
          </cell>
          <cell r="C6">
            <v>0.14199000000000001</v>
          </cell>
          <cell r="D6">
            <v>9.2070000000000013E-2</v>
          </cell>
          <cell r="E6">
            <v>2.8119999999999992E-2</v>
          </cell>
          <cell r="F6">
            <v>3.0079999999999999E-2</v>
          </cell>
          <cell r="G6">
            <v>2.9559999999999999E-2</v>
          </cell>
        </row>
        <row r="7">
          <cell r="A7" t="str">
            <v>Norway</v>
          </cell>
          <cell r="B7">
            <v>0.10727</v>
          </cell>
          <cell r="C7">
            <v>9.7249999999999989E-2</v>
          </cell>
          <cell r="D7">
            <v>8.1610000000000002E-2</v>
          </cell>
          <cell r="E7">
            <v>2.6929999999999996E-2</v>
          </cell>
          <cell r="F7">
            <v>9.7180000000000002E-2</v>
          </cell>
          <cell r="G7">
            <v>1.217E-2</v>
          </cell>
        </row>
        <row r="8">
          <cell r="A8" t="str">
            <v>Belgium</v>
          </cell>
          <cell r="B8">
            <v>0.11223000000000001</v>
          </cell>
          <cell r="C8">
            <v>0.12875</v>
          </cell>
          <cell r="D8">
            <v>6.7589999999999997E-2</v>
          </cell>
          <cell r="E8">
            <v>3.8309999999999997E-2</v>
          </cell>
          <cell r="F8">
            <v>3.7659999999999999E-2</v>
          </cell>
          <cell r="G8">
            <v>3.5610000000000003E-2</v>
          </cell>
        </row>
        <row r="9">
          <cell r="A9" t="str">
            <v>Italy</v>
          </cell>
          <cell r="B9">
            <v>0.11885000000000001</v>
          </cell>
          <cell r="C9">
            <v>0.13506000000000001</v>
          </cell>
          <cell r="D9">
            <v>6.8059999999999996E-2</v>
          </cell>
          <cell r="E9">
            <v>5.3530000000000008E-2</v>
          </cell>
          <cell r="F9">
            <v>1.9210000000000001E-2</v>
          </cell>
          <cell r="G9">
            <v>2.5430000000000001E-2</v>
          </cell>
        </row>
        <row r="10">
          <cell r="A10" t="str">
            <v>Netherlands</v>
          </cell>
          <cell r="B10">
            <v>8.6080000000000004E-2</v>
          </cell>
          <cell r="C10">
            <v>0.13128999999999999</v>
          </cell>
          <cell r="D10">
            <v>7.5759999999999994E-2</v>
          </cell>
          <cell r="E10">
            <v>4.6640000000000015E-2</v>
          </cell>
          <cell r="F10">
            <v>3.9019999999999999E-2</v>
          </cell>
          <cell r="G10">
            <v>1.7100000000000001E-2</v>
          </cell>
        </row>
        <row r="11">
          <cell r="A11" t="str">
            <v>Germany</v>
          </cell>
          <cell r="B11">
            <v>0.10517</v>
          </cell>
          <cell r="C11">
            <v>0.14879000000000001</v>
          </cell>
          <cell r="D11">
            <v>7.2349999999999998E-2</v>
          </cell>
          <cell r="E11">
            <v>3.2810000000000006E-2</v>
          </cell>
          <cell r="F11">
            <v>2.35E-2</v>
          </cell>
          <cell r="G11">
            <v>1.2430000000000002E-2</v>
          </cell>
        </row>
        <row r="12">
          <cell r="A12" t="str">
            <v>Luxembourg</v>
          </cell>
          <cell r="B12">
            <v>0.10122</v>
          </cell>
          <cell r="C12">
            <v>0.10564999999999999</v>
          </cell>
          <cell r="D12">
            <v>6.0850000000000001E-2</v>
          </cell>
          <cell r="E12">
            <v>3.212000000000001E-2</v>
          </cell>
          <cell r="F12">
            <v>4.5279999999999994E-2</v>
          </cell>
          <cell r="G12">
            <v>4.0199999999999993E-2</v>
          </cell>
        </row>
        <row r="13">
          <cell r="A13" t="str">
            <v>Slovenia</v>
          </cell>
          <cell r="B13">
            <v>5.4379999999999998E-2</v>
          </cell>
          <cell r="C13">
            <v>0.16449999999999998</v>
          </cell>
          <cell r="D13">
            <v>8.2210000000000005E-2</v>
          </cell>
          <cell r="E13">
            <v>4.7600000000000003E-2</v>
          </cell>
          <cell r="F13">
            <v>1.9359999999999999E-2</v>
          </cell>
          <cell r="G13">
            <v>6.2199999999999998E-3</v>
          </cell>
        </row>
        <row r="14">
          <cell r="A14" t="str">
            <v>Slovak Republic</v>
          </cell>
          <cell r="B14">
            <v>4.2050000000000004E-2</v>
          </cell>
          <cell r="C14">
            <v>0.15701999999999999</v>
          </cell>
          <cell r="D14">
            <v>7.7609999999999998E-2</v>
          </cell>
          <cell r="E14">
            <v>4.6039999999999998E-2</v>
          </cell>
          <cell r="F14">
            <v>3.0289999999999997E-2</v>
          </cell>
          <cell r="G14">
            <v>4.7999999999999996E-3</v>
          </cell>
        </row>
        <row r="15">
          <cell r="A15" t="str">
            <v>Iceland</v>
          </cell>
          <cell r="B15">
            <v>0.15501000000000001</v>
          </cell>
          <cell r="C15">
            <v>3.2780000000000004E-2</v>
          </cell>
          <cell r="D15">
            <v>8.5449999999999998E-2</v>
          </cell>
          <cell r="E15">
            <v>3.2280000000000003E-2</v>
          </cell>
          <cell r="F15">
            <v>2.0129999999999999E-2</v>
          </cell>
          <cell r="G15">
            <v>2.0840000000000001E-2</v>
          </cell>
        </row>
        <row r="16">
          <cell r="A16" t="str">
            <v>Hungary</v>
          </cell>
          <cell r="B16">
            <v>5.228E-2</v>
          </cell>
          <cell r="C16">
            <v>0.11108000000000001</v>
          </cell>
          <cell r="D16">
            <v>9.7680000000000003E-2</v>
          </cell>
          <cell r="E16">
            <v>5.8549999999999977E-2</v>
          </cell>
          <cell r="F16">
            <v>1.1650000000000001E-2</v>
          </cell>
          <cell r="G16">
            <v>8.6800000000000002E-3</v>
          </cell>
        </row>
        <row r="17">
          <cell r="A17" t="str">
            <v>Czech Republic</v>
          </cell>
          <cell r="B17">
            <v>3.0890000000000001E-2</v>
          </cell>
          <cell r="C17">
            <v>0.16449000000000003</v>
          </cell>
          <cell r="D17">
            <v>7.5880000000000003E-2</v>
          </cell>
          <cell r="E17">
            <v>3.2939999999999997E-2</v>
          </cell>
          <cell r="F17">
            <v>3.2219999999999999E-2</v>
          </cell>
          <cell r="G17">
            <v>1.9500000000000001E-3</v>
          </cell>
        </row>
        <row r="18">
          <cell r="A18" t="str">
            <v>New Zealand</v>
          </cell>
          <cell r="B18">
            <v>0.14394999999999999</v>
          </cell>
          <cell r="C18">
            <v>0</v>
          </cell>
          <cell r="D18">
            <v>0.10351</v>
          </cell>
          <cell r="E18">
            <v>2.2409999999999999E-2</v>
          </cell>
          <cell r="F18">
            <v>4.8739999999999999E-2</v>
          </cell>
          <cell r="G18">
            <v>1.9210000000000001E-2</v>
          </cell>
        </row>
        <row r="19">
          <cell r="A19" t="str">
            <v>Estonia</v>
          </cell>
          <cell r="B19">
            <v>6.8250000000000005E-2</v>
          </cell>
          <cell r="C19">
            <v>0.11613</v>
          </cell>
          <cell r="D19">
            <v>9.1499999999999998E-2</v>
          </cell>
          <cell r="E19">
            <v>4.2190000000000005E-2</v>
          </cell>
          <cell r="F19">
            <v>1.5300000000000001E-2</v>
          </cell>
          <cell r="G19">
            <v>1.8799999999999999E-3</v>
          </cell>
        </row>
        <row r="20">
          <cell r="A20" t="str">
            <v>United Kingdom</v>
          </cell>
          <cell r="B20">
            <v>9.4090000000000007E-2</v>
          </cell>
          <cell r="C20">
            <v>6.8059999999999996E-2</v>
          </cell>
          <cell r="D20">
            <v>6.7809999999999995E-2</v>
          </cell>
          <cell r="E20">
            <v>3.4940000000000013E-2</v>
          </cell>
          <cell r="F20">
            <v>2.648E-2</v>
          </cell>
          <cell r="G20">
            <v>4.3380000000000002E-2</v>
          </cell>
        </row>
        <row r="21">
          <cell r="A21" t="str">
            <v>Canada</v>
          </cell>
          <cell r="B21">
            <v>0.12533</v>
          </cell>
          <cell r="C21">
            <v>5.5119999999999995E-2</v>
          </cell>
          <cell r="D21">
            <v>4.5279999999999994E-2</v>
          </cell>
          <cell r="E21">
            <v>2.7790000000000016E-2</v>
          </cell>
          <cell r="F21">
            <v>3.9E-2</v>
          </cell>
          <cell r="G21">
            <v>3.9620000000000002E-2</v>
          </cell>
        </row>
        <row r="22">
          <cell r="A22" t="str">
            <v>Lithuania</v>
          </cell>
          <cell r="B22">
            <v>7.6679999999999998E-2</v>
          </cell>
          <cell r="C22">
            <v>0.10348</v>
          </cell>
          <cell r="D22">
            <v>8.584E-2</v>
          </cell>
          <cell r="E22">
            <v>3.7489999999999996E-2</v>
          </cell>
          <cell r="F22">
            <v>2.1360000000000001E-2</v>
          </cell>
          <cell r="G22">
            <v>3.0000000000000001E-3</v>
          </cell>
        </row>
        <row r="23">
          <cell r="A23" t="str">
            <v>Israel</v>
          </cell>
          <cell r="B23">
            <v>7.8220000000000012E-2</v>
          </cell>
          <cell r="C23">
            <v>5.9889999999999992E-2</v>
          </cell>
          <cell r="D23">
            <v>7.5399999999999995E-2</v>
          </cell>
          <cell r="E23">
            <v>3.4360000000000016E-2</v>
          </cell>
          <cell r="F23">
            <v>3.5790000000000002E-2</v>
          </cell>
          <cell r="G23">
            <v>3.8670000000000003E-2</v>
          </cell>
        </row>
        <row r="24">
          <cell r="A24" t="str">
            <v>Poland</v>
          </cell>
          <cell r="B24">
            <v>0</v>
          </cell>
          <cell r="C24">
            <v>0.13566999999999999</v>
          </cell>
          <cell r="D24">
            <v>8.5860000000000006E-2</v>
          </cell>
          <cell r="E24">
            <v>5.302999999999998E-2</v>
          </cell>
          <cell r="F24">
            <v>2.6160000000000003E-2</v>
          </cell>
          <cell r="G24">
            <v>1.282E-2</v>
          </cell>
        </row>
        <row r="25">
          <cell r="A25" t="str">
            <v>Latvia</v>
          </cell>
          <cell r="B25">
            <v>6.1089999999999998E-2</v>
          </cell>
          <cell r="C25">
            <v>9.9299999999999999E-2</v>
          </cell>
          <cell r="D25">
            <v>8.585000000000001E-2</v>
          </cell>
          <cell r="E25">
            <v>4.8399999999999999E-2</v>
          </cell>
          <cell r="F25">
            <v>8.5500000000000003E-3</v>
          </cell>
          <cell r="G25">
            <v>8.94E-3</v>
          </cell>
        </row>
        <row r="26">
          <cell r="A26" t="str">
            <v>Greece</v>
          </cell>
          <cell r="B26">
            <v>0</v>
          </cell>
          <cell r="C26">
            <v>0.12805999999999998</v>
          </cell>
          <cell r="D26">
            <v>0</v>
          </cell>
          <cell r="E26">
            <v>0.15105000000000002</v>
          </cell>
          <cell r="F26">
            <v>0</v>
          </cell>
          <cell r="G26">
            <v>2.9929999999999998E-2</v>
          </cell>
        </row>
        <row r="27">
          <cell r="A27" t="str">
            <v>Spain</v>
          </cell>
          <cell r="B27">
            <v>0</v>
          </cell>
          <cell r="C27">
            <v>0.13655</v>
          </cell>
          <cell r="D27">
            <v>6.9349999999999995E-2</v>
          </cell>
          <cell r="E27">
            <v>3.5640000000000005E-2</v>
          </cell>
          <cell r="F27">
            <v>2.6960000000000001E-2</v>
          </cell>
          <cell r="G27">
            <v>2.7320000000000001E-2</v>
          </cell>
        </row>
        <row r="28">
          <cell r="A28" t="str">
            <v>Korea</v>
          </cell>
          <cell r="B28">
            <v>4.3200000000000002E-2</v>
          </cell>
          <cell r="C28">
            <v>7.9149999999999998E-2</v>
          </cell>
          <cell r="D28">
            <v>4.2969999999999994E-2</v>
          </cell>
          <cell r="E28">
            <v>2.6110000000000008E-2</v>
          </cell>
          <cell r="F28">
            <v>3.8309999999999997E-2</v>
          </cell>
          <cell r="G28">
            <v>6.2740000000000004E-2</v>
          </cell>
        </row>
        <row r="29">
          <cell r="A29" t="str">
            <v>Portugal</v>
          </cell>
          <cell r="B29">
            <v>0</v>
          </cell>
          <cell r="C29">
            <v>0.10586999999999999</v>
          </cell>
          <cell r="D29">
            <v>9.0200000000000002E-2</v>
          </cell>
          <cell r="E29">
            <v>4.8109999999999986E-2</v>
          </cell>
          <cell r="F29">
            <v>2.436E-2</v>
          </cell>
          <cell r="G29">
            <v>1.5859999999999999E-2</v>
          </cell>
        </row>
        <row r="30">
          <cell r="A30" t="str">
            <v>Switzerland</v>
          </cell>
          <cell r="B30">
            <v>0.10299999999999999</v>
          </cell>
          <cell r="C30">
            <v>6.7990000000000009E-2</v>
          </cell>
          <cell r="D30">
            <v>3.159E-2</v>
          </cell>
          <cell r="E30">
            <v>2.3230000000000001E-2</v>
          </cell>
          <cell r="F30">
            <v>3.0040000000000001E-2</v>
          </cell>
          <cell r="G30">
            <v>2.2339999999999999E-2</v>
          </cell>
        </row>
        <row r="31">
          <cell r="A31" t="str">
            <v>United States</v>
          </cell>
          <cell r="B31">
            <v>0.10281999999999999</v>
          </cell>
          <cell r="C31">
            <v>6.3539999999999999E-2</v>
          </cell>
          <cell r="D31">
            <v>0</v>
          </cell>
          <cell r="E31">
            <v>4.4059999999999995E-2</v>
          </cell>
          <cell r="F31">
            <v>1.6049999999999998E-2</v>
          </cell>
          <cell r="G31">
            <v>3.9329999999999997E-2</v>
          </cell>
        </row>
        <row r="32">
          <cell r="A32" t="str">
            <v>Costa Rica</v>
          </cell>
          <cell r="B32">
            <v>2.734E-2</v>
          </cell>
          <cell r="C32">
            <v>9.4729999999999995E-2</v>
          </cell>
          <cell r="D32">
            <v>5.1119999999999999E-2</v>
          </cell>
          <cell r="E32">
            <v>3.6250000000000004E-2</v>
          </cell>
          <cell r="F32">
            <v>2.4319999999999998E-2</v>
          </cell>
          <cell r="G32">
            <v>4.8999999999999998E-3</v>
          </cell>
        </row>
        <row r="33">
          <cell r="A33" t="str">
            <v>Turkey</v>
          </cell>
          <cell r="B33">
            <v>3.0299999999999997E-2</v>
          </cell>
          <cell r="C33">
            <v>6.5269999999999995E-2</v>
          </cell>
          <cell r="D33">
            <v>5.3159999999999999E-2</v>
          </cell>
          <cell r="E33">
            <v>4.2899999999999994E-2</v>
          </cell>
          <cell r="F33">
            <v>2.4550000000000002E-2</v>
          </cell>
          <cell r="G33">
            <v>9.6799999999999994E-3</v>
          </cell>
        </row>
        <row r="34">
          <cell r="A34" t="str">
            <v>Ireland</v>
          </cell>
          <cell r="B34">
            <v>6.5140000000000003E-2</v>
          </cell>
          <cell r="C34">
            <v>3.3819999999999996E-2</v>
          </cell>
          <cell r="D34">
            <v>3.8949999999999999E-2</v>
          </cell>
          <cell r="E34">
            <v>2.1530000000000001E-2</v>
          </cell>
          <cell r="F34">
            <v>3.5950000000000003E-2</v>
          </cell>
          <cell r="G34">
            <v>1.5190000000000002E-2</v>
          </cell>
        </row>
        <row r="35">
          <cell r="A35" t="str">
            <v>Chile</v>
          </cell>
          <cell r="B35">
            <v>2.298E-2</v>
          </cell>
          <cell r="C35">
            <v>1.1699999999999999E-2</v>
          </cell>
          <cell r="D35">
            <v>9.4689999999999996E-2</v>
          </cell>
          <cell r="E35">
            <v>2.3109999999999992E-2</v>
          </cell>
          <cell r="F35">
            <v>3.8010000000000002E-2</v>
          </cell>
          <cell r="G35">
            <v>1.0629999999999999E-2</v>
          </cell>
        </row>
        <row r="36">
          <cell r="A36" t="str">
            <v>Colombia</v>
          </cell>
          <cell r="B36">
            <v>1.617E-2</v>
          </cell>
          <cell r="C36">
            <v>2.2749999999999999E-2</v>
          </cell>
          <cell r="D36">
            <v>5.9389999999999998E-2</v>
          </cell>
          <cell r="E36">
            <v>2.4970000000000006E-2</v>
          </cell>
          <cell r="F36">
            <v>4.6050000000000008E-2</v>
          </cell>
          <cell r="G36">
            <v>1.704E-2</v>
          </cell>
        </row>
        <row r="37">
          <cell r="A37" t="str">
            <v>Mexico</v>
          </cell>
          <cell r="B37">
            <v>2.5000000000000001E-3</v>
          </cell>
          <cell r="C37">
            <v>2.6019999999999998E-2</v>
          </cell>
          <cell r="D37">
            <v>4.2869999999999998E-2</v>
          </cell>
          <cell r="E37">
            <v>1.9439999999999999E-2</v>
          </cell>
          <cell r="F37">
            <v>3.4290000000000001E-2</v>
          </cell>
          <cell r="G37">
            <v>3.0100000000000001E-3</v>
          </cell>
        </row>
      </sheetData>
      <sheetData sheetId="4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RS_GBL&amp;Coords=%5bCOU%5d.%5bDNK%5d&amp;ShowOnWeb=true&amp;Lang=en" TargetMode="External"/><Relationship Id="rId18" Type="http://schemas.openxmlformats.org/officeDocument/2006/relationships/hyperlink" Target="http://stats.oecd.org/OECDStat_Metadata/ShowMetadata.ashx?Dataset=RS_GBL&amp;Coords=%5bCOU%5d.%5bGRC%5d&amp;ShowOnWeb=true&amp;Lang=en" TargetMode="External"/><Relationship Id="rId26" Type="http://schemas.openxmlformats.org/officeDocument/2006/relationships/hyperlink" Target="http://stats.oecd.org/OECDStat_Metadata/ShowMetadata.ashx?Dataset=RS_GBL&amp;Coords=%5bCOU%5d.%5bLTU%5d&amp;ShowOnWeb=true&amp;Lang=en" TargetMode="External"/><Relationship Id="rId39" Type="http://schemas.openxmlformats.org/officeDocument/2006/relationships/hyperlink" Target="http://stats.oecd.org/OECDStat_Metadata/ShowMetadata.ashx?Dataset=RS_GBL&amp;Coords=%5bCOU%5d.%5bTUR%5d&amp;ShowOnWeb=true&amp;Lang=en" TargetMode="External"/><Relationship Id="rId21" Type="http://schemas.openxmlformats.org/officeDocument/2006/relationships/hyperlink" Target="http://stats.oecd.org/OECDStat_Metadata/ShowMetadata.ashx?Dataset=RS_GBL&amp;Coords=%5bCOU%5d.%5bIRL%5d&amp;ShowOnWeb=true&amp;Lang=en" TargetMode="External"/><Relationship Id="rId34" Type="http://schemas.openxmlformats.org/officeDocument/2006/relationships/hyperlink" Target="http://stats.oecd.org/OECDStat_Metadata/ShowMetadata.ashx?Dataset=RS_GBL&amp;Coords=%5bCOU%5d.%5bSVK%5d&amp;ShowOnWeb=true&amp;Lang=en" TargetMode="External"/><Relationship Id="rId7" Type="http://schemas.openxmlformats.org/officeDocument/2006/relationships/hyperlink" Target="http://stats.oecd.org/OECDStat_Metadata/ShowMetadata.ashx?Dataset=RS_GBL&amp;Coords=%5bCOU%5d.%5bBEL%5d&amp;ShowOnWeb=true&amp;Lang=en" TargetMode="External"/><Relationship Id="rId2" Type="http://schemas.openxmlformats.org/officeDocument/2006/relationships/hyperlink" Target="http://stats.oecd.org/OECDStat_Metadata/ShowMetadata.ashx?Dataset=RS_GBL&amp;Coords=%5bGOV%5d&amp;ShowOnWeb=true&amp;Lang=en" TargetMode="External"/><Relationship Id="rId16" Type="http://schemas.openxmlformats.org/officeDocument/2006/relationships/hyperlink" Target="http://stats.oecd.org/OECDStat_Metadata/ShowMetadata.ashx?Dataset=RS_GBL&amp;Coords=%5bCOU%5d.%5bFRA%5d&amp;ShowOnWeb=true&amp;Lang=en" TargetMode="External"/><Relationship Id="rId20" Type="http://schemas.openxmlformats.org/officeDocument/2006/relationships/hyperlink" Target="http://stats.oecd.org/OECDStat_Metadata/ShowMetadata.ashx?Dataset=RS_GBL&amp;Coords=%5bCOU%5d.%5bISL%5d&amp;ShowOnWeb=true&amp;Lang=en" TargetMode="External"/><Relationship Id="rId29" Type="http://schemas.openxmlformats.org/officeDocument/2006/relationships/hyperlink" Target="http://stats.oecd.org/OECDStat_Metadata/ShowMetadata.ashx?Dataset=RS_GBL&amp;Coords=%5bCOU%5d.%5bNLD%5d&amp;ShowOnWeb=true&amp;Lang=en" TargetMode="External"/><Relationship Id="rId41" Type="http://schemas.openxmlformats.org/officeDocument/2006/relationships/hyperlink" Target="http://stats.oecd.org/OECDStat_Metadata/ShowMetadata.ashx?Dataset=RS_GBL&amp;Coords=%5bCOU%5d.%5bUSA%5d&amp;ShowOnWeb=true&amp;Lang=en" TargetMode="External"/><Relationship Id="rId1" Type="http://schemas.openxmlformats.org/officeDocument/2006/relationships/hyperlink" Target="http://stats.oecd.org/OECDStat_Metadata/ShowMetadata.ashx?Dataset=RS_GBL&amp;ShowOnWeb=true&amp;Lang=en" TargetMode="External"/><Relationship Id="rId6" Type="http://schemas.openxmlformats.org/officeDocument/2006/relationships/hyperlink" Target="http://stats.oecd.org/OECDStat_Metadata/ShowMetadata.ashx?Dataset=RS_GBL&amp;Coords=%5bCOU%5d.%5bAUT%5d&amp;ShowOnWeb=true&amp;Lang=en" TargetMode="External"/><Relationship Id="rId11" Type="http://schemas.openxmlformats.org/officeDocument/2006/relationships/hyperlink" Target="http://stats.oecd.org/OECDStat_Metadata/ShowMetadata.ashx?Dataset=RS_GBL&amp;Coords=%5bCOU%5d.%5bCRI%5d&amp;ShowOnWeb=true&amp;Lang=en" TargetMode="External"/><Relationship Id="rId24" Type="http://schemas.openxmlformats.org/officeDocument/2006/relationships/hyperlink" Target="http://stats.oecd.org/OECDStat_Metadata/ShowMetadata.ashx?Dataset=RS_GBL&amp;Coords=%5bCOU%5d.%5bKOR%5d&amp;ShowOnWeb=true&amp;Lang=en" TargetMode="External"/><Relationship Id="rId32" Type="http://schemas.openxmlformats.org/officeDocument/2006/relationships/hyperlink" Target="http://stats.oecd.org/OECDStat_Metadata/ShowMetadata.ashx?Dataset=RS_GBL&amp;Coords=%5bCOU%5d.%5bPOL%5d&amp;ShowOnWeb=true&amp;Lang=en" TargetMode="External"/><Relationship Id="rId37" Type="http://schemas.openxmlformats.org/officeDocument/2006/relationships/hyperlink" Target="http://stats.oecd.org/OECDStat_Metadata/ShowMetadata.ashx?Dataset=RS_GBL&amp;Coords=%5bCOU%5d.%5bSWE%5d&amp;ShowOnWeb=true&amp;Lang=en" TargetMode="External"/><Relationship Id="rId40" Type="http://schemas.openxmlformats.org/officeDocument/2006/relationships/hyperlink" Target="http://stats.oecd.org/OECDStat_Metadata/ShowMetadata.ashx?Dataset=RS_GBL&amp;Coords=%5bCOU%5d.%5bGBR%5d&amp;ShowOnWeb=true&amp;Lang=en" TargetMode="External"/><Relationship Id="rId5" Type="http://schemas.openxmlformats.org/officeDocument/2006/relationships/hyperlink" Target="http://stats.oecd.org/OECDStat_Metadata/ShowMetadata.ashx?Dataset=RS_GBL&amp;Coords=%5bTAX%5d&amp;ShowOnWeb=true&amp;Lang=en" TargetMode="External"/><Relationship Id="rId15" Type="http://schemas.openxmlformats.org/officeDocument/2006/relationships/hyperlink" Target="http://stats.oecd.org/OECDStat_Metadata/ShowMetadata.ashx?Dataset=RS_GBL&amp;Coords=%5bCOU%5d.%5bFIN%5d&amp;ShowOnWeb=true&amp;Lang=en" TargetMode="External"/><Relationship Id="rId23" Type="http://schemas.openxmlformats.org/officeDocument/2006/relationships/hyperlink" Target="http://stats.oecd.org/OECDStat_Metadata/ShowMetadata.ashx?Dataset=RS_GBL&amp;Coords=%5bCOU%5d.%5bITA%5d&amp;ShowOnWeb=true&amp;Lang=en" TargetMode="External"/><Relationship Id="rId28" Type="http://schemas.openxmlformats.org/officeDocument/2006/relationships/hyperlink" Target="http://stats.oecd.org/OECDStat_Metadata/ShowMetadata.ashx?Dataset=RS_GBL&amp;Coords=%5bCOU%5d.%5bMEX%5d&amp;ShowOnWeb=true&amp;Lang=en" TargetMode="External"/><Relationship Id="rId36" Type="http://schemas.openxmlformats.org/officeDocument/2006/relationships/hyperlink" Target="http://stats.oecd.org/OECDStat_Metadata/ShowMetadata.ashx?Dataset=RS_GBL&amp;Coords=%5bCOU%5d.%5bESP%5d&amp;ShowOnWeb=true&amp;Lang=en" TargetMode="External"/><Relationship Id="rId10" Type="http://schemas.openxmlformats.org/officeDocument/2006/relationships/hyperlink" Target="http://stats.oecd.org/OECDStat_Metadata/ShowMetadata.ashx?Dataset=RS_GBL&amp;Coords=%5bCOU%5d.%5bCOL%5d&amp;ShowOnWeb=true&amp;Lang=en" TargetMode="External"/><Relationship Id="rId19" Type="http://schemas.openxmlformats.org/officeDocument/2006/relationships/hyperlink" Target="http://stats.oecd.org/OECDStat_Metadata/ShowMetadata.ashx?Dataset=RS_GBL&amp;Coords=%5bCOU%5d.%5bHUN%5d&amp;ShowOnWeb=true&amp;Lang=en" TargetMode="External"/><Relationship Id="rId31" Type="http://schemas.openxmlformats.org/officeDocument/2006/relationships/hyperlink" Target="http://stats.oecd.org/OECDStat_Metadata/ShowMetadata.ashx?Dataset=RS_GBL&amp;Coords=%5bCOU%5d.%5bNOR%5d&amp;ShowOnWeb=true&amp;Lang=en" TargetMode="External"/><Relationship Id="rId4" Type="http://schemas.openxmlformats.org/officeDocument/2006/relationships/hyperlink" Target="http://stats.oecd.org/OECDStat_Metadata/ShowMetadata.ashx?Dataset=RS_GBL&amp;Coords=%5bVAR%5d.%5bTAXGDP%5d&amp;ShowOnWeb=true&amp;Lang=en" TargetMode="External"/><Relationship Id="rId9" Type="http://schemas.openxmlformats.org/officeDocument/2006/relationships/hyperlink" Target="http://stats.oecd.org/OECDStat_Metadata/ShowMetadata.ashx?Dataset=RS_GBL&amp;Coords=%5bCOU%5d.%5bCHL%5d&amp;ShowOnWeb=true&amp;Lang=en" TargetMode="External"/><Relationship Id="rId14" Type="http://schemas.openxmlformats.org/officeDocument/2006/relationships/hyperlink" Target="http://stats.oecd.org/OECDStat_Metadata/ShowMetadata.ashx?Dataset=RS_GBL&amp;Coords=%5bCOU%5d.%5bEST%5d&amp;ShowOnWeb=true&amp;Lang=en" TargetMode="External"/><Relationship Id="rId22" Type="http://schemas.openxmlformats.org/officeDocument/2006/relationships/hyperlink" Target="http://stats.oecd.org/OECDStat_Metadata/ShowMetadata.ashx?Dataset=RS_GBL&amp;Coords=%5bCOU%5d.%5bISR%5d&amp;ShowOnWeb=true&amp;Lang=en" TargetMode="External"/><Relationship Id="rId27" Type="http://schemas.openxmlformats.org/officeDocument/2006/relationships/hyperlink" Target="http://stats.oecd.org/OECDStat_Metadata/ShowMetadata.ashx?Dataset=RS_GBL&amp;Coords=%5bCOU%5d.%5bLUX%5d&amp;ShowOnWeb=true&amp;Lang=en" TargetMode="External"/><Relationship Id="rId30" Type="http://schemas.openxmlformats.org/officeDocument/2006/relationships/hyperlink" Target="http://stats.oecd.org/OECDStat_Metadata/ShowMetadata.ashx?Dataset=RS_GBL&amp;Coords=%5bCOU%5d.%5bNZL%5d&amp;ShowOnWeb=true&amp;Lang=en" TargetMode="External"/><Relationship Id="rId35" Type="http://schemas.openxmlformats.org/officeDocument/2006/relationships/hyperlink" Target="http://stats.oecd.org/OECDStat_Metadata/ShowMetadata.ashx?Dataset=RS_GBL&amp;Coords=%5bCOU%5d.%5bSVN%5d&amp;ShowOnWeb=true&amp;Lang=en" TargetMode="External"/><Relationship Id="rId8" Type="http://schemas.openxmlformats.org/officeDocument/2006/relationships/hyperlink" Target="http://stats.oecd.org/OECDStat_Metadata/ShowMetadata.ashx?Dataset=RS_GBL&amp;Coords=%5bCOU%5d.%5bCAN%5d&amp;ShowOnWeb=true&amp;Lang=en" TargetMode="External"/><Relationship Id="rId3" Type="http://schemas.openxmlformats.org/officeDocument/2006/relationships/hyperlink" Target="http://stats.oecd.org/OECDStat_Metadata/ShowMetadata.ashx?Dataset=RS_GBL&amp;Coords=%5bVAR%5d&amp;ShowOnWeb=true&amp;Lang=en" TargetMode="External"/><Relationship Id="rId12" Type="http://schemas.openxmlformats.org/officeDocument/2006/relationships/hyperlink" Target="http://stats.oecd.org/OECDStat_Metadata/ShowMetadata.ashx?Dataset=RS_GBL&amp;Coords=%5bCOU%5d.%5bCZE%5d&amp;ShowOnWeb=true&amp;Lang=en" TargetMode="External"/><Relationship Id="rId17" Type="http://schemas.openxmlformats.org/officeDocument/2006/relationships/hyperlink" Target="http://stats.oecd.org/OECDStat_Metadata/ShowMetadata.ashx?Dataset=RS_GBL&amp;Coords=%5bCOU%5d.%5bDEU%5d&amp;ShowOnWeb=true&amp;Lang=en" TargetMode="External"/><Relationship Id="rId25" Type="http://schemas.openxmlformats.org/officeDocument/2006/relationships/hyperlink" Target="http://stats.oecd.org/OECDStat_Metadata/ShowMetadata.ashx?Dataset=RS_GBL&amp;Coords=%5bCOU%5d.%5bLVA%5d&amp;ShowOnWeb=true&amp;Lang=en" TargetMode="External"/><Relationship Id="rId33" Type="http://schemas.openxmlformats.org/officeDocument/2006/relationships/hyperlink" Target="http://stats.oecd.org/OECDStat_Metadata/ShowMetadata.ashx?Dataset=RS_GBL&amp;Coords=%5bCOU%5d.%5bPRT%5d&amp;ShowOnWeb=true&amp;Lang=en" TargetMode="External"/><Relationship Id="rId38" Type="http://schemas.openxmlformats.org/officeDocument/2006/relationships/hyperlink" Target="http://stats.oecd.org/OECDStat_Metadata/ShowMetadata.ashx?Dataset=RS_GBL&amp;Coords=%5bCOU%5d.%5bCHE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03CA-A2A7-3A48-84D6-F5A490020046}">
  <dimension ref="A1:BP47"/>
  <sheetViews>
    <sheetView showGridLines="0" topLeftCell="A2" zoomScale="83" zoomScaleNormal="83" workbookViewId="0">
      <selection activeCell="H43" sqref="H43"/>
    </sheetView>
  </sheetViews>
  <sheetFormatPr baseColWidth="10" defaultRowHeight="13" x14ac:dyDescent="0.15"/>
  <cols>
    <col min="1" max="2" width="24" style="2" customWidth="1"/>
    <col min="3" max="3" width="2.1640625" style="2" customWidth="1"/>
    <col min="4" max="16384" width="10.83203125" style="2"/>
  </cols>
  <sheetData>
    <row r="1" spans="1:68" hidden="1" x14ac:dyDescent="0.15">
      <c r="A1" s="1" t="e">
        <f ca="1">DotStatQuery(#REF!)</f>
        <v>#NAME?</v>
      </c>
    </row>
    <row r="2" spans="1:68" ht="26" x14ac:dyDescent="0.15">
      <c r="A2" s="3" t="s">
        <v>0</v>
      </c>
    </row>
    <row r="3" spans="1:68" x14ac:dyDescent="0.15">
      <c r="A3" s="4" t="s">
        <v>1</v>
      </c>
      <c r="B3" s="5"/>
      <c r="C3" s="6"/>
      <c r="D3" s="7" t="s">
        <v>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9"/>
    </row>
    <row r="4" spans="1:68" x14ac:dyDescent="0.15">
      <c r="A4" s="4" t="s">
        <v>3</v>
      </c>
      <c r="B4" s="5"/>
      <c r="C4" s="6"/>
      <c r="D4" s="10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2"/>
    </row>
    <row r="5" spans="1:68" x14ac:dyDescent="0.15">
      <c r="A5" s="13" t="s">
        <v>5</v>
      </c>
      <c r="B5" s="14"/>
      <c r="C5" s="15"/>
      <c r="D5" s="7" t="s">
        <v>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9"/>
    </row>
    <row r="6" spans="1:68" x14ac:dyDescent="0.15">
      <c r="A6" s="16" t="s">
        <v>7</v>
      </c>
      <c r="B6" s="17"/>
      <c r="C6" s="18"/>
      <c r="D6" s="19" t="s">
        <v>8</v>
      </c>
      <c r="E6" s="20" t="s">
        <v>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2"/>
    </row>
    <row r="7" spans="1:68" x14ac:dyDescent="0.15">
      <c r="A7" s="23"/>
      <c r="B7" s="24"/>
      <c r="C7" s="25"/>
      <c r="D7" s="26"/>
      <c r="E7" s="19" t="s">
        <v>9</v>
      </c>
      <c r="F7" s="20" t="s">
        <v>9</v>
      </c>
      <c r="G7" s="21"/>
      <c r="H7" s="21"/>
      <c r="I7" s="21"/>
      <c r="J7" s="21"/>
      <c r="K7" s="21"/>
      <c r="L7" s="22"/>
      <c r="M7" s="19" t="s">
        <v>10</v>
      </c>
      <c r="N7" s="20" t="s">
        <v>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2"/>
      <c r="Z7" s="19" t="s">
        <v>11</v>
      </c>
      <c r="AA7" s="19" t="s">
        <v>12</v>
      </c>
      <c r="AB7" s="20" t="s">
        <v>12</v>
      </c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19" t="s">
        <v>13</v>
      </c>
      <c r="AQ7" s="20" t="s">
        <v>13</v>
      </c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2"/>
      <c r="BM7" s="19" t="s">
        <v>14</v>
      </c>
      <c r="BN7" s="20" t="s">
        <v>14</v>
      </c>
      <c r="BO7" s="22"/>
      <c r="BP7" s="19" t="s">
        <v>15</v>
      </c>
    </row>
    <row r="8" spans="1:68" x14ac:dyDescent="0.15">
      <c r="A8" s="23"/>
      <c r="B8" s="24"/>
      <c r="C8" s="25"/>
      <c r="D8" s="26"/>
      <c r="E8" s="26"/>
      <c r="F8" s="19" t="s">
        <v>16</v>
      </c>
      <c r="G8" s="20" t="s">
        <v>16</v>
      </c>
      <c r="H8" s="22"/>
      <c r="I8" s="19" t="s">
        <v>17</v>
      </c>
      <c r="J8" s="20" t="s">
        <v>17</v>
      </c>
      <c r="K8" s="22"/>
      <c r="L8" s="19" t="s">
        <v>18</v>
      </c>
      <c r="M8" s="26"/>
      <c r="N8" s="19" t="s">
        <v>19</v>
      </c>
      <c r="O8" s="20" t="s">
        <v>19</v>
      </c>
      <c r="P8" s="22"/>
      <c r="Q8" s="19" t="s">
        <v>20</v>
      </c>
      <c r="R8" s="20" t="s">
        <v>20</v>
      </c>
      <c r="S8" s="22"/>
      <c r="T8" s="19" t="s">
        <v>21</v>
      </c>
      <c r="U8" s="20" t="s">
        <v>21</v>
      </c>
      <c r="V8" s="22"/>
      <c r="W8" s="19" t="s">
        <v>22</v>
      </c>
      <c r="X8" s="20" t="s">
        <v>22</v>
      </c>
      <c r="Y8" s="22"/>
      <c r="Z8" s="26"/>
      <c r="AA8" s="26"/>
      <c r="AB8" s="19" t="s">
        <v>23</v>
      </c>
      <c r="AC8" s="20" t="s">
        <v>23</v>
      </c>
      <c r="AD8" s="22"/>
      <c r="AE8" s="19" t="s">
        <v>24</v>
      </c>
      <c r="AF8" s="20" t="s">
        <v>24</v>
      </c>
      <c r="AG8" s="22"/>
      <c r="AH8" s="19" t="s">
        <v>25</v>
      </c>
      <c r="AI8" s="20" t="s">
        <v>25</v>
      </c>
      <c r="AJ8" s="22"/>
      <c r="AK8" s="19" t="s">
        <v>26</v>
      </c>
      <c r="AL8" s="19" t="s">
        <v>27</v>
      </c>
      <c r="AM8" s="20" t="s">
        <v>27</v>
      </c>
      <c r="AN8" s="22"/>
      <c r="AO8" s="19" t="s">
        <v>28</v>
      </c>
      <c r="AP8" s="26"/>
      <c r="AQ8" s="19" t="s">
        <v>29</v>
      </c>
      <c r="AR8" s="20" t="s">
        <v>29</v>
      </c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2"/>
      <c r="BF8" s="19" t="s">
        <v>30</v>
      </c>
      <c r="BG8" s="20" t="s">
        <v>30</v>
      </c>
      <c r="BH8" s="21"/>
      <c r="BI8" s="21"/>
      <c r="BJ8" s="21"/>
      <c r="BK8" s="22"/>
      <c r="BL8" s="19" t="s">
        <v>31</v>
      </c>
      <c r="BM8" s="26"/>
      <c r="BN8" s="19" t="s">
        <v>32</v>
      </c>
      <c r="BO8" s="19" t="s">
        <v>33</v>
      </c>
      <c r="BP8" s="26"/>
    </row>
    <row r="9" spans="1:68" x14ac:dyDescent="0.15">
      <c r="A9" s="23"/>
      <c r="B9" s="24"/>
      <c r="C9" s="25"/>
      <c r="D9" s="26"/>
      <c r="E9" s="26"/>
      <c r="F9" s="26"/>
      <c r="G9" s="19" t="s">
        <v>34</v>
      </c>
      <c r="H9" s="19" t="s">
        <v>35</v>
      </c>
      <c r="I9" s="26"/>
      <c r="J9" s="19" t="s">
        <v>36</v>
      </c>
      <c r="K9" s="19" t="s">
        <v>37</v>
      </c>
      <c r="L9" s="26"/>
      <c r="M9" s="26"/>
      <c r="N9" s="26"/>
      <c r="O9" s="19" t="s">
        <v>38</v>
      </c>
      <c r="P9" s="19" t="s">
        <v>39</v>
      </c>
      <c r="Q9" s="26"/>
      <c r="R9" s="19" t="s">
        <v>40</v>
      </c>
      <c r="S9" s="19" t="s">
        <v>41</v>
      </c>
      <c r="T9" s="26"/>
      <c r="U9" s="19" t="s">
        <v>42</v>
      </c>
      <c r="V9" s="19" t="s">
        <v>43</v>
      </c>
      <c r="W9" s="26"/>
      <c r="X9" s="19" t="s">
        <v>44</v>
      </c>
      <c r="Y9" s="19" t="s">
        <v>45</v>
      </c>
      <c r="Z9" s="26"/>
      <c r="AA9" s="26"/>
      <c r="AB9" s="26"/>
      <c r="AC9" s="19" t="s">
        <v>46</v>
      </c>
      <c r="AD9" s="19" t="s">
        <v>47</v>
      </c>
      <c r="AE9" s="26"/>
      <c r="AF9" s="19" t="s">
        <v>48</v>
      </c>
      <c r="AG9" s="19" t="s">
        <v>49</v>
      </c>
      <c r="AH9" s="26"/>
      <c r="AI9" s="19" t="s">
        <v>50</v>
      </c>
      <c r="AJ9" s="19" t="s">
        <v>51</v>
      </c>
      <c r="AK9" s="26"/>
      <c r="AL9" s="26"/>
      <c r="AM9" s="19" t="s">
        <v>52</v>
      </c>
      <c r="AN9" s="19" t="s">
        <v>53</v>
      </c>
      <c r="AO9" s="26"/>
      <c r="AP9" s="26"/>
      <c r="AQ9" s="26"/>
      <c r="AR9" s="19" t="s">
        <v>54</v>
      </c>
      <c r="AS9" s="20" t="s">
        <v>54</v>
      </c>
      <c r="AT9" s="21"/>
      <c r="AU9" s="22"/>
      <c r="AV9" s="19" t="s">
        <v>55</v>
      </c>
      <c r="AW9" s="20" t="s">
        <v>55</v>
      </c>
      <c r="AX9" s="21"/>
      <c r="AY9" s="21"/>
      <c r="AZ9" s="21"/>
      <c r="BA9" s="21"/>
      <c r="BB9" s="21"/>
      <c r="BC9" s="21"/>
      <c r="BD9" s="22"/>
      <c r="BE9" s="19" t="s">
        <v>56</v>
      </c>
      <c r="BF9" s="26"/>
      <c r="BG9" s="19" t="s">
        <v>57</v>
      </c>
      <c r="BH9" s="20" t="s">
        <v>57</v>
      </c>
      <c r="BI9" s="21"/>
      <c r="BJ9" s="22"/>
      <c r="BK9" s="19" t="s">
        <v>58</v>
      </c>
      <c r="BL9" s="26"/>
      <c r="BM9" s="26"/>
      <c r="BN9" s="26"/>
      <c r="BO9" s="26"/>
      <c r="BP9" s="26"/>
    </row>
    <row r="10" spans="1:68" ht="108" x14ac:dyDescent="0.15">
      <c r="A10" s="27"/>
      <c r="B10" s="28"/>
      <c r="C10" s="29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1" t="s">
        <v>59</v>
      </c>
      <c r="AT10" s="31" t="s">
        <v>60</v>
      </c>
      <c r="AU10" s="31" t="s">
        <v>61</v>
      </c>
      <c r="AV10" s="30"/>
      <c r="AW10" s="31" t="s">
        <v>62</v>
      </c>
      <c r="AX10" s="31" t="s">
        <v>63</v>
      </c>
      <c r="AY10" s="31" t="s">
        <v>64</v>
      </c>
      <c r="AZ10" s="31" t="s">
        <v>65</v>
      </c>
      <c r="BA10" s="31" t="s">
        <v>66</v>
      </c>
      <c r="BB10" s="31" t="s">
        <v>67</v>
      </c>
      <c r="BC10" s="31" t="s">
        <v>68</v>
      </c>
      <c r="BD10" s="31" t="s">
        <v>69</v>
      </c>
      <c r="BE10" s="30"/>
      <c r="BF10" s="30"/>
      <c r="BG10" s="30"/>
      <c r="BH10" s="31" t="s">
        <v>70</v>
      </c>
      <c r="BI10" s="31" t="s">
        <v>71</v>
      </c>
      <c r="BJ10" s="31" t="s">
        <v>72</v>
      </c>
      <c r="BK10" s="30"/>
      <c r="BL10" s="30"/>
      <c r="BM10" s="30"/>
      <c r="BN10" s="30"/>
      <c r="BO10" s="30"/>
      <c r="BP10" s="30"/>
    </row>
    <row r="11" spans="1:68" ht="14" x14ac:dyDescent="0.2">
      <c r="A11" s="32" t="s">
        <v>73</v>
      </c>
      <c r="B11" s="33" t="s">
        <v>74</v>
      </c>
      <c r="C11" s="34" t="s">
        <v>75</v>
      </c>
      <c r="D11" s="34" t="s">
        <v>75</v>
      </c>
      <c r="E11" s="34" t="s">
        <v>75</v>
      </c>
      <c r="F11" s="34" t="s">
        <v>75</v>
      </c>
      <c r="G11" s="34" t="s">
        <v>75</v>
      </c>
      <c r="H11" s="34" t="s">
        <v>75</v>
      </c>
      <c r="I11" s="34" t="s">
        <v>75</v>
      </c>
      <c r="J11" s="34" t="s">
        <v>75</v>
      </c>
      <c r="K11" s="34" t="s">
        <v>75</v>
      </c>
      <c r="L11" s="34" t="s">
        <v>75</v>
      </c>
      <c r="M11" s="34" t="s">
        <v>75</v>
      </c>
      <c r="N11" s="34" t="s">
        <v>75</v>
      </c>
      <c r="O11" s="34" t="s">
        <v>75</v>
      </c>
      <c r="P11" s="34" t="s">
        <v>75</v>
      </c>
      <c r="Q11" s="34" t="s">
        <v>75</v>
      </c>
      <c r="R11" s="34" t="s">
        <v>75</v>
      </c>
      <c r="S11" s="34" t="s">
        <v>75</v>
      </c>
      <c r="T11" s="34" t="s">
        <v>75</v>
      </c>
      <c r="U11" s="34" t="s">
        <v>75</v>
      </c>
      <c r="V11" s="34" t="s">
        <v>75</v>
      </c>
      <c r="W11" s="34" t="s">
        <v>75</v>
      </c>
      <c r="X11" s="34" t="s">
        <v>75</v>
      </c>
      <c r="Y11" s="34" t="s">
        <v>75</v>
      </c>
      <c r="Z11" s="34" t="s">
        <v>75</v>
      </c>
      <c r="AA11" s="34" t="s">
        <v>75</v>
      </c>
      <c r="AB11" s="34" t="s">
        <v>75</v>
      </c>
      <c r="AC11" s="34" t="s">
        <v>75</v>
      </c>
      <c r="AD11" s="34" t="s">
        <v>75</v>
      </c>
      <c r="AE11" s="34" t="s">
        <v>75</v>
      </c>
      <c r="AF11" s="34" t="s">
        <v>75</v>
      </c>
      <c r="AG11" s="34" t="s">
        <v>75</v>
      </c>
      <c r="AH11" s="34" t="s">
        <v>75</v>
      </c>
      <c r="AI11" s="34" t="s">
        <v>75</v>
      </c>
      <c r="AJ11" s="34" t="s">
        <v>75</v>
      </c>
      <c r="AK11" s="34" t="s">
        <v>75</v>
      </c>
      <c r="AL11" s="34" t="s">
        <v>75</v>
      </c>
      <c r="AM11" s="34" t="s">
        <v>75</v>
      </c>
      <c r="AN11" s="34" t="s">
        <v>75</v>
      </c>
      <c r="AO11" s="34" t="s">
        <v>75</v>
      </c>
      <c r="AP11" s="34" t="s">
        <v>75</v>
      </c>
      <c r="AQ11" s="34" t="s">
        <v>75</v>
      </c>
      <c r="AR11" s="34" t="s">
        <v>75</v>
      </c>
      <c r="AS11" s="34" t="s">
        <v>75</v>
      </c>
      <c r="AT11" s="34" t="s">
        <v>75</v>
      </c>
      <c r="AU11" s="34" t="s">
        <v>75</v>
      </c>
      <c r="AV11" s="34" t="s">
        <v>75</v>
      </c>
      <c r="AW11" s="34" t="s">
        <v>75</v>
      </c>
      <c r="AX11" s="34" t="s">
        <v>75</v>
      </c>
      <c r="AY11" s="34" t="s">
        <v>75</v>
      </c>
      <c r="AZ11" s="34" t="s">
        <v>75</v>
      </c>
      <c r="BA11" s="34" t="s">
        <v>75</v>
      </c>
      <c r="BB11" s="34" t="s">
        <v>75</v>
      </c>
      <c r="BC11" s="34" t="s">
        <v>75</v>
      </c>
      <c r="BD11" s="34" t="s">
        <v>75</v>
      </c>
      <c r="BE11" s="34" t="s">
        <v>75</v>
      </c>
      <c r="BF11" s="34" t="s">
        <v>75</v>
      </c>
      <c r="BG11" s="34" t="s">
        <v>75</v>
      </c>
      <c r="BH11" s="34" t="s">
        <v>75</v>
      </c>
      <c r="BI11" s="34" t="s">
        <v>75</v>
      </c>
      <c r="BJ11" s="34" t="s">
        <v>75</v>
      </c>
      <c r="BK11" s="34" t="s">
        <v>75</v>
      </c>
      <c r="BL11" s="34" t="s">
        <v>75</v>
      </c>
      <c r="BM11" s="34" t="s">
        <v>75</v>
      </c>
      <c r="BN11" s="34" t="s">
        <v>75</v>
      </c>
      <c r="BO11" s="34" t="s">
        <v>75</v>
      </c>
      <c r="BP11" s="34" t="s">
        <v>75</v>
      </c>
    </row>
    <row r="12" spans="1:68" ht="14" x14ac:dyDescent="0.2">
      <c r="A12" s="35" t="s">
        <v>76</v>
      </c>
      <c r="B12" s="36" t="s">
        <v>75</v>
      </c>
      <c r="C12" s="34" t="s">
        <v>75</v>
      </c>
      <c r="D12" s="37">
        <v>43.46</v>
      </c>
      <c r="E12" s="37">
        <v>12.808999999999999</v>
      </c>
      <c r="F12" s="38">
        <v>9.7249999999999996</v>
      </c>
      <c r="G12" s="37">
        <v>9.7249999999999996</v>
      </c>
      <c r="H12" s="37">
        <v>0</v>
      </c>
      <c r="I12" s="37">
        <v>2.7589999999999999</v>
      </c>
      <c r="J12" s="37">
        <v>2.7589999999999999</v>
      </c>
      <c r="K12" s="37">
        <v>0</v>
      </c>
      <c r="L12" s="38">
        <v>0.32500000000000001</v>
      </c>
      <c r="M12" s="38">
        <v>15.41</v>
      </c>
      <c r="N12" s="37">
        <v>6.1959999999999997</v>
      </c>
      <c r="O12" s="37">
        <v>6.1959999999999997</v>
      </c>
      <c r="P12" s="37">
        <v>0</v>
      </c>
      <c r="Q12" s="37">
        <v>7.2240000000000002</v>
      </c>
      <c r="R12" s="37">
        <v>7.2240000000000002</v>
      </c>
      <c r="S12" s="37">
        <v>0</v>
      </c>
      <c r="T12" s="37">
        <v>1.99</v>
      </c>
      <c r="U12" s="37">
        <v>1.99</v>
      </c>
      <c r="V12" s="37">
        <v>0</v>
      </c>
      <c r="W12" s="37">
        <v>0</v>
      </c>
      <c r="X12" s="37"/>
      <c r="Y12" s="37"/>
      <c r="Z12" s="37">
        <v>2.8010000000000002</v>
      </c>
      <c r="AA12" s="37">
        <v>0.63300000000000001</v>
      </c>
      <c r="AB12" s="37">
        <v>0.219</v>
      </c>
      <c r="AC12" s="37">
        <v>3.5999999999999997E-2</v>
      </c>
      <c r="AD12" s="37">
        <v>0.182</v>
      </c>
      <c r="AE12" s="37">
        <v>0</v>
      </c>
      <c r="AF12" s="37"/>
      <c r="AG12" s="37"/>
      <c r="AH12" s="37">
        <v>0</v>
      </c>
      <c r="AI12" s="37"/>
      <c r="AJ12" s="37"/>
      <c r="AK12" s="37">
        <v>0.41099999999999998</v>
      </c>
      <c r="AL12" s="37">
        <v>3.0000000000000001E-3</v>
      </c>
      <c r="AM12" s="37">
        <v>0</v>
      </c>
      <c r="AN12" s="37">
        <v>3.0000000000000001E-3</v>
      </c>
      <c r="AO12" s="37">
        <v>0</v>
      </c>
      <c r="AP12" s="37">
        <v>11.622999999999999</v>
      </c>
      <c r="AQ12" s="37">
        <v>10.587999999999999</v>
      </c>
      <c r="AR12" s="37">
        <v>7.6349999999999998</v>
      </c>
      <c r="AS12" s="37">
        <v>7.6349999999999998</v>
      </c>
      <c r="AT12" s="37">
        <v>0</v>
      </c>
      <c r="AU12" s="37">
        <v>0</v>
      </c>
      <c r="AV12" s="37">
        <v>2.9510000000000001</v>
      </c>
      <c r="AW12" s="37">
        <v>1.9850000000000001</v>
      </c>
      <c r="AX12" s="37">
        <v>0.114</v>
      </c>
      <c r="AY12" s="37">
        <v>0.12</v>
      </c>
      <c r="AZ12" s="37">
        <v>0</v>
      </c>
      <c r="BA12" s="37">
        <v>0</v>
      </c>
      <c r="BB12" s="37">
        <v>0.73199999999999998</v>
      </c>
      <c r="BC12" s="37">
        <v>0</v>
      </c>
      <c r="BD12" s="37">
        <v>0</v>
      </c>
      <c r="BE12" s="37">
        <v>1E-3</v>
      </c>
      <c r="BF12" s="37">
        <v>1.036</v>
      </c>
      <c r="BG12" s="37">
        <v>0.92600000000000005</v>
      </c>
      <c r="BH12" s="37">
        <v>0.55300000000000005</v>
      </c>
      <c r="BI12" s="37">
        <v>0.128</v>
      </c>
      <c r="BJ12" s="37">
        <v>0.245</v>
      </c>
      <c r="BK12" s="37">
        <v>0.109</v>
      </c>
      <c r="BL12" s="37">
        <v>0</v>
      </c>
      <c r="BM12" s="37">
        <v>0.185</v>
      </c>
      <c r="BN12" s="37"/>
      <c r="BO12" s="37"/>
      <c r="BP12" s="37">
        <v>0.12</v>
      </c>
    </row>
    <row r="13" spans="1:68" ht="14" x14ac:dyDescent="0.2">
      <c r="A13" s="35" t="s">
        <v>77</v>
      </c>
      <c r="B13" s="36" t="s">
        <v>75</v>
      </c>
      <c r="C13" s="34" t="s">
        <v>75</v>
      </c>
      <c r="D13" s="39">
        <v>42.015000000000001</v>
      </c>
      <c r="E13" s="39">
        <v>14.988</v>
      </c>
      <c r="F13" s="39">
        <v>11.21</v>
      </c>
      <c r="G13" s="39">
        <v>11.21</v>
      </c>
      <c r="H13" s="39">
        <v>0</v>
      </c>
      <c r="I13" s="39">
        <v>3.766</v>
      </c>
      <c r="J13" s="39">
        <v>3.766</v>
      </c>
      <c r="K13" s="39">
        <v>0</v>
      </c>
      <c r="L13" s="39">
        <v>1.2999999999999999E-2</v>
      </c>
      <c r="M13" s="39">
        <v>12.874000000000001</v>
      </c>
      <c r="N13" s="39">
        <v>3.903</v>
      </c>
      <c r="O13" s="39">
        <v>3.903</v>
      </c>
      <c r="P13" s="39">
        <v>0</v>
      </c>
      <c r="Q13" s="39">
        <v>7.7229999999999999</v>
      </c>
      <c r="R13" s="39">
        <v>7.7229999999999999</v>
      </c>
      <c r="S13" s="39">
        <v>0</v>
      </c>
      <c r="T13" s="39">
        <v>1.248</v>
      </c>
      <c r="U13" s="39">
        <v>1.248</v>
      </c>
      <c r="V13" s="39">
        <v>0</v>
      </c>
      <c r="W13" s="39">
        <v>0</v>
      </c>
      <c r="X13" s="39"/>
      <c r="Y13" s="39"/>
      <c r="Z13" s="39">
        <v>1E-3</v>
      </c>
      <c r="AA13" s="39">
        <v>3.5609999999999999</v>
      </c>
      <c r="AB13" s="39">
        <v>1.244</v>
      </c>
      <c r="AC13" s="39">
        <v>0.84499999999999997</v>
      </c>
      <c r="AD13" s="39">
        <v>0.39900000000000002</v>
      </c>
      <c r="AE13" s="39">
        <v>0.20300000000000001</v>
      </c>
      <c r="AF13" s="39">
        <v>0</v>
      </c>
      <c r="AG13" s="39">
        <v>0.20300000000000001</v>
      </c>
      <c r="AH13" s="39">
        <v>0.72199999999999998</v>
      </c>
      <c r="AI13" s="39">
        <v>0.58099999999999996</v>
      </c>
      <c r="AJ13" s="39">
        <v>0.14099999999999999</v>
      </c>
      <c r="AK13" s="39">
        <v>1.1719999999999999</v>
      </c>
      <c r="AL13" s="39">
        <v>8.2000000000000003E-2</v>
      </c>
      <c r="AM13" s="39">
        <v>0</v>
      </c>
      <c r="AN13" s="39">
        <v>8.2000000000000003E-2</v>
      </c>
      <c r="AO13" s="39">
        <v>0.13800000000000001</v>
      </c>
      <c r="AP13" s="39">
        <v>10.59</v>
      </c>
      <c r="AQ13" s="39">
        <v>10.061</v>
      </c>
      <c r="AR13" s="39">
        <v>6.8310000000000004</v>
      </c>
      <c r="AS13" s="39">
        <v>6.7590000000000003</v>
      </c>
      <c r="AT13" s="39">
        <v>7.1999999999999995E-2</v>
      </c>
      <c r="AU13" s="39">
        <v>0</v>
      </c>
      <c r="AV13" s="39">
        <v>3.23</v>
      </c>
      <c r="AW13" s="39">
        <v>1.9410000000000001</v>
      </c>
      <c r="AX13" s="39">
        <v>0</v>
      </c>
      <c r="AY13" s="39">
        <v>0.29599999999999999</v>
      </c>
      <c r="AZ13" s="39">
        <v>0</v>
      </c>
      <c r="BA13" s="39">
        <v>0</v>
      </c>
      <c r="BB13" s="39">
        <v>0.69499999999999995</v>
      </c>
      <c r="BC13" s="39">
        <v>0</v>
      </c>
      <c r="BD13" s="39">
        <v>0.29799999999999999</v>
      </c>
      <c r="BE13" s="39">
        <v>0</v>
      </c>
      <c r="BF13" s="39">
        <v>0.52600000000000002</v>
      </c>
      <c r="BG13" s="39">
        <v>0.38400000000000001</v>
      </c>
      <c r="BH13" s="39">
        <v>0.252</v>
      </c>
      <c r="BI13" s="39">
        <v>0.124</v>
      </c>
      <c r="BJ13" s="39">
        <v>7.0000000000000001E-3</v>
      </c>
      <c r="BK13" s="39">
        <v>0.14299999999999999</v>
      </c>
      <c r="BL13" s="39">
        <v>2E-3</v>
      </c>
      <c r="BM13" s="39">
        <v>0</v>
      </c>
      <c r="BN13" s="39">
        <v>0</v>
      </c>
      <c r="BO13" s="39">
        <v>0</v>
      </c>
      <c r="BP13" s="39">
        <v>0.29599999999999999</v>
      </c>
    </row>
    <row r="14" spans="1:68" ht="14" x14ac:dyDescent="0.2">
      <c r="A14" s="35" t="s">
        <v>78</v>
      </c>
      <c r="B14" s="36" t="s">
        <v>75</v>
      </c>
      <c r="C14" s="34" t="s">
        <v>75</v>
      </c>
      <c r="D14" s="37">
        <v>33.249000000000002</v>
      </c>
      <c r="E14" s="37">
        <v>16.431999999999999</v>
      </c>
      <c r="F14" s="37">
        <v>12.132999999999999</v>
      </c>
      <c r="G14" s="37">
        <v>12.132999999999999</v>
      </c>
      <c r="H14" s="37">
        <v>0</v>
      </c>
      <c r="I14" s="37">
        <v>3.9</v>
      </c>
      <c r="J14" s="37">
        <v>3.9</v>
      </c>
      <c r="K14" s="37">
        <v>0</v>
      </c>
      <c r="L14" s="37">
        <v>0.4</v>
      </c>
      <c r="M14" s="37">
        <v>4.758</v>
      </c>
      <c r="N14" s="37">
        <v>1.9870000000000001</v>
      </c>
      <c r="O14" s="37">
        <v>1.9330000000000001</v>
      </c>
      <c r="P14" s="37">
        <v>5.3999999999999999E-2</v>
      </c>
      <c r="Q14" s="37">
        <v>2.59</v>
      </c>
      <c r="R14" s="37">
        <v>2.59</v>
      </c>
      <c r="S14" s="37">
        <v>0</v>
      </c>
      <c r="T14" s="37">
        <v>0.18099999999999999</v>
      </c>
      <c r="U14" s="37">
        <v>0.18099999999999999</v>
      </c>
      <c r="V14" s="37">
        <v>0</v>
      </c>
      <c r="W14" s="37">
        <v>0</v>
      </c>
      <c r="X14" s="37"/>
      <c r="Y14" s="37"/>
      <c r="Z14" s="37">
        <v>0.754</v>
      </c>
      <c r="AA14" s="37">
        <v>3.9620000000000002</v>
      </c>
      <c r="AB14" s="37">
        <v>2.9860000000000002</v>
      </c>
      <c r="AC14" s="37"/>
      <c r="AD14" s="37"/>
      <c r="AE14" s="37">
        <v>1.7999999999999999E-2</v>
      </c>
      <c r="AF14" s="37">
        <v>0</v>
      </c>
      <c r="AG14" s="37">
        <v>1.7999999999999999E-2</v>
      </c>
      <c r="AH14" s="37">
        <v>1.7999999999999999E-2</v>
      </c>
      <c r="AI14" s="37">
        <v>1.7999999999999999E-2</v>
      </c>
      <c r="AJ14" s="37">
        <v>0</v>
      </c>
      <c r="AK14" s="37">
        <v>0.47599999999999998</v>
      </c>
      <c r="AL14" s="37">
        <v>0.46400000000000002</v>
      </c>
      <c r="AM14" s="37">
        <v>0</v>
      </c>
      <c r="AN14" s="37">
        <v>0.46400000000000002</v>
      </c>
      <c r="AO14" s="37">
        <v>0</v>
      </c>
      <c r="AP14" s="37">
        <v>7.3070000000000004</v>
      </c>
      <c r="AQ14" s="37">
        <v>6.8230000000000004</v>
      </c>
      <c r="AR14" s="37">
        <v>4.6020000000000003</v>
      </c>
      <c r="AS14" s="37">
        <v>4.5279999999999996</v>
      </c>
      <c r="AT14" s="37">
        <v>7.3999999999999996E-2</v>
      </c>
      <c r="AU14" s="37">
        <v>0</v>
      </c>
      <c r="AV14" s="37">
        <v>2.2210000000000001</v>
      </c>
      <c r="AW14" s="37">
        <v>1.21</v>
      </c>
      <c r="AX14" s="37">
        <v>0.501</v>
      </c>
      <c r="AY14" s="37">
        <v>0.216</v>
      </c>
      <c r="AZ14" s="37">
        <v>0</v>
      </c>
      <c r="BA14" s="37">
        <v>0</v>
      </c>
      <c r="BB14" s="37">
        <v>0.23799999999999999</v>
      </c>
      <c r="BC14" s="37">
        <v>0</v>
      </c>
      <c r="BD14" s="37">
        <v>5.6000000000000001E-2</v>
      </c>
      <c r="BE14" s="37">
        <v>0</v>
      </c>
      <c r="BF14" s="37">
        <v>0.48499999999999999</v>
      </c>
      <c r="BG14" s="37">
        <v>0.253</v>
      </c>
      <c r="BH14" s="37">
        <v>0.12</v>
      </c>
      <c r="BI14" s="37">
        <v>6.9000000000000006E-2</v>
      </c>
      <c r="BJ14" s="37">
        <v>6.4000000000000001E-2</v>
      </c>
      <c r="BK14" s="37">
        <v>0.23200000000000001</v>
      </c>
      <c r="BL14" s="37">
        <v>0</v>
      </c>
      <c r="BM14" s="37">
        <v>3.5000000000000003E-2</v>
      </c>
      <c r="BN14" s="37">
        <v>0</v>
      </c>
      <c r="BO14" s="37">
        <v>3.5000000000000003E-2</v>
      </c>
      <c r="BP14" s="37"/>
    </row>
    <row r="15" spans="1:68" ht="14" x14ac:dyDescent="0.2">
      <c r="A15" s="35" t="s">
        <v>79</v>
      </c>
      <c r="B15" s="36" t="s">
        <v>75</v>
      </c>
      <c r="C15" s="34" t="s">
        <v>75</v>
      </c>
      <c r="D15" s="39">
        <v>22.187999999999999</v>
      </c>
      <c r="E15" s="39">
        <v>8.5009999999999994</v>
      </c>
      <c r="F15" s="39">
        <v>2.4020000000000001</v>
      </c>
      <c r="G15" s="39"/>
      <c r="H15" s="39"/>
      <c r="I15" s="39">
        <v>3.8010000000000002</v>
      </c>
      <c r="J15" s="39"/>
      <c r="K15" s="39"/>
      <c r="L15" s="39">
        <v>2.298</v>
      </c>
      <c r="M15" s="39">
        <v>1.17</v>
      </c>
      <c r="N15" s="39">
        <v>1.1160000000000001</v>
      </c>
      <c r="O15" s="39">
        <v>1.1160000000000001</v>
      </c>
      <c r="P15" s="39">
        <v>0</v>
      </c>
      <c r="Q15" s="39">
        <v>5.3999999999999999E-2</v>
      </c>
      <c r="R15" s="39">
        <v>5.3999999999999999E-2</v>
      </c>
      <c r="S15" s="39">
        <v>0</v>
      </c>
      <c r="T15" s="39">
        <v>0</v>
      </c>
      <c r="U15" s="39"/>
      <c r="V15" s="39"/>
      <c r="W15" s="39">
        <v>0</v>
      </c>
      <c r="X15" s="39"/>
      <c r="Y15" s="39"/>
      <c r="Z15" s="39">
        <v>0</v>
      </c>
      <c r="AA15" s="39">
        <v>1.0629999999999999</v>
      </c>
      <c r="AB15" s="39">
        <v>0.69599999999999995</v>
      </c>
      <c r="AC15" s="39"/>
      <c r="AD15" s="39"/>
      <c r="AE15" s="39">
        <v>0</v>
      </c>
      <c r="AF15" s="39"/>
      <c r="AG15" s="39"/>
      <c r="AH15" s="39">
        <v>0.121</v>
      </c>
      <c r="AI15" s="39"/>
      <c r="AJ15" s="39"/>
      <c r="AK15" s="39">
        <v>0.246</v>
      </c>
      <c r="AL15" s="39">
        <v>0</v>
      </c>
      <c r="AM15" s="39"/>
      <c r="AN15" s="39"/>
      <c r="AO15" s="39">
        <v>0</v>
      </c>
      <c r="AP15" s="39">
        <v>11.78</v>
      </c>
      <c r="AQ15" s="39">
        <v>11.064</v>
      </c>
      <c r="AR15" s="39">
        <v>9.4689999999999994</v>
      </c>
      <c r="AS15" s="39">
        <v>9.4689999999999994</v>
      </c>
      <c r="AT15" s="39">
        <v>0</v>
      </c>
      <c r="AU15" s="39">
        <v>0</v>
      </c>
      <c r="AV15" s="39">
        <v>1.595</v>
      </c>
      <c r="AW15" s="39">
        <v>1.1639999999999999</v>
      </c>
      <c r="AX15" s="39">
        <v>0</v>
      </c>
      <c r="AY15" s="39">
        <v>0.19500000000000001</v>
      </c>
      <c r="AZ15" s="39">
        <v>0</v>
      </c>
      <c r="BA15" s="39">
        <v>0</v>
      </c>
      <c r="BB15" s="39">
        <v>0.23599999999999999</v>
      </c>
      <c r="BC15" s="39">
        <v>0</v>
      </c>
      <c r="BD15" s="39">
        <v>0</v>
      </c>
      <c r="BE15" s="39">
        <v>0</v>
      </c>
      <c r="BF15" s="39">
        <v>0.71699999999999997</v>
      </c>
      <c r="BG15" s="39">
        <v>0.66600000000000004</v>
      </c>
      <c r="BH15" s="39">
        <v>0</v>
      </c>
      <c r="BI15" s="39">
        <v>0</v>
      </c>
      <c r="BJ15" s="39">
        <v>0.39100000000000001</v>
      </c>
      <c r="BK15" s="39">
        <v>5.0999999999999997E-2</v>
      </c>
      <c r="BL15" s="39">
        <v>0</v>
      </c>
      <c r="BM15" s="39">
        <v>-0.32600000000000001</v>
      </c>
      <c r="BN15" s="39">
        <v>0</v>
      </c>
      <c r="BO15" s="39">
        <v>-0.32600000000000001</v>
      </c>
      <c r="BP15" s="39"/>
    </row>
    <row r="16" spans="1:68" ht="14" x14ac:dyDescent="0.2">
      <c r="A16" s="35" t="s">
        <v>80</v>
      </c>
      <c r="B16" s="36" t="s">
        <v>75</v>
      </c>
      <c r="C16" s="34" t="s">
        <v>75</v>
      </c>
      <c r="D16" s="37">
        <v>19.501999999999999</v>
      </c>
      <c r="E16" s="37">
        <v>6.2229999999999999</v>
      </c>
      <c r="F16" s="37">
        <v>1.3160000000000001</v>
      </c>
      <c r="G16" s="37">
        <v>1.3160000000000001</v>
      </c>
      <c r="H16" s="37"/>
      <c r="I16" s="37">
        <v>4.6050000000000004</v>
      </c>
      <c r="J16" s="37">
        <v>4.6050000000000004</v>
      </c>
      <c r="K16" s="37"/>
      <c r="L16" s="37">
        <v>0.30099999999999999</v>
      </c>
      <c r="M16" s="37">
        <v>1.9410000000000001</v>
      </c>
      <c r="N16" s="37"/>
      <c r="O16" s="37"/>
      <c r="P16" s="37"/>
      <c r="Q16" s="37"/>
      <c r="R16" s="37"/>
      <c r="S16" s="37"/>
      <c r="T16" s="37"/>
      <c r="U16" s="37"/>
      <c r="V16" s="37"/>
      <c r="W16" s="37">
        <v>1.9410000000000001</v>
      </c>
      <c r="X16" s="37">
        <v>1.9410000000000001</v>
      </c>
      <c r="Y16" s="37">
        <v>0</v>
      </c>
      <c r="Z16" s="37">
        <v>0.33400000000000002</v>
      </c>
      <c r="AA16" s="37">
        <v>1.704</v>
      </c>
      <c r="AB16" s="37">
        <v>0.76800000000000002</v>
      </c>
      <c r="AC16" s="37">
        <v>0</v>
      </c>
      <c r="AD16" s="37">
        <v>0.76800000000000002</v>
      </c>
      <c r="AE16" s="37">
        <v>8.7999999999999995E-2</v>
      </c>
      <c r="AF16" s="37">
        <v>8.7999999999999995E-2</v>
      </c>
      <c r="AG16" s="37">
        <v>0</v>
      </c>
      <c r="AH16" s="37">
        <v>0</v>
      </c>
      <c r="AI16" s="37"/>
      <c r="AJ16" s="37"/>
      <c r="AK16" s="37">
        <v>0.83499999999999996</v>
      </c>
      <c r="AL16" s="37">
        <v>1.2E-2</v>
      </c>
      <c r="AM16" s="37">
        <v>0</v>
      </c>
      <c r="AN16" s="37">
        <v>1.2E-2</v>
      </c>
      <c r="AO16" s="37">
        <v>0</v>
      </c>
      <c r="AP16" s="37">
        <v>8.4359999999999999</v>
      </c>
      <c r="AQ16" s="37">
        <v>8.2620000000000005</v>
      </c>
      <c r="AR16" s="37">
        <v>6.8070000000000004</v>
      </c>
      <c r="AS16" s="37">
        <v>5.9390000000000001</v>
      </c>
      <c r="AT16" s="37">
        <v>0.86799999999999999</v>
      </c>
      <c r="AU16" s="37">
        <v>0</v>
      </c>
      <c r="AV16" s="37">
        <v>1.4550000000000001</v>
      </c>
      <c r="AW16" s="37">
        <v>1.097</v>
      </c>
      <c r="AX16" s="37">
        <v>0</v>
      </c>
      <c r="AY16" s="37">
        <v>0.35799999999999998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0.17399999999999999</v>
      </c>
      <c r="BG16" s="37">
        <v>0.17399999999999999</v>
      </c>
      <c r="BH16" s="37">
        <v>0.17399999999999999</v>
      </c>
      <c r="BI16" s="37"/>
      <c r="BJ16" s="37"/>
      <c r="BK16" s="37"/>
      <c r="BL16" s="37">
        <v>0</v>
      </c>
      <c r="BM16" s="37">
        <v>0.86399999999999999</v>
      </c>
      <c r="BN16" s="37">
        <v>0</v>
      </c>
      <c r="BO16" s="37">
        <v>0.86399999999999999</v>
      </c>
      <c r="BP16" s="37"/>
    </row>
    <row r="17" spans="1:68" ht="14" x14ac:dyDescent="0.2">
      <c r="A17" s="35" t="s">
        <v>81</v>
      </c>
      <c r="B17" s="36" t="s">
        <v>75</v>
      </c>
      <c r="C17" s="34" t="s">
        <v>75</v>
      </c>
      <c r="D17" s="39">
        <v>24.245000000000001</v>
      </c>
      <c r="E17" s="39">
        <v>5.1769999999999996</v>
      </c>
      <c r="F17" s="39">
        <v>1.5609999999999999</v>
      </c>
      <c r="G17" s="39">
        <v>1.55</v>
      </c>
      <c r="H17" s="39">
        <v>1.0999999999999999E-2</v>
      </c>
      <c r="I17" s="39">
        <v>2.4319999999999999</v>
      </c>
      <c r="J17" s="39">
        <v>2.3879999999999999</v>
      </c>
      <c r="K17" s="39">
        <v>4.3999999999999997E-2</v>
      </c>
      <c r="L17" s="39">
        <v>1.1839999999999999</v>
      </c>
      <c r="M17" s="39">
        <v>8.0549999999999997</v>
      </c>
      <c r="N17" s="39"/>
      <c r="O17" s="39"/>
      <c r="P17" s="39"/>
      <c r="Q17" s="39">
        <v>1.036</v>
      </c>
      <c r="R17" s="39"/>
      <c r="S17" s="39"/>
      <c r="T17" s="39"/>
      <c r="U17" s="39"/>
      <c r="V17" s="39"/>
      <c r="W17" s="39">
        <v>7.02</v>
      </c>
      <c r="X17" s="39"/>
      <c r="Y17" s="39"/>
      <c r="Z17" s="39">
        <v>1.4179999999999999</v>
      </c>
      <c r="AA17" s="39">
        <v>0.47899999999999998</v>
      </c>
      <c r="AB17" s="39">
        <v>0.33400000000000002</v>
      </c>
      <c r="AC17" s="39"/>
      <c r="AD17" s="39"/>
      <c r="AE17" s="39">
        <v>0</v>
      </c>
      <c r="AF17" s="39"/>
      <c r="AG17" s="39"/>
      <c r="AH17" s="39">
        <v>0</v>
      </c>
      <c r="AI17" s="39"/>
      <c r="AJ17" s="39"/>
      <c r="AK17" s="39">
        <v>0.14599999999999999</v>
      </c>
      <c r="AL17" s="39">
        <v>0</v>
      </c>
      <c r="AM17" s="39">
        <v>0</v>
      </c>
      <c r="AN17" s="39">
        <v>0</v>
      </c>
      <c r="AO17" s="39">
        <v>0</v>
      </c>
      <c r="AP17" s="39">
        <v>8.7370000000000001</v>
      </c>
      <c r="AQ17" s="39">
        <v>7.8949999999999996</v>
      </c>
      <c r="AR17" s="39">
        <v>5.1760000000000002</v>
      </c>
      <c r="AS17" s="39">
        <v>5.1120000000000001</v>
      </c>
      <c r="AT17" s="39">
        <v>0</v>
      </c>
      <c r="AU17" s="39">
        <v>6.4000000000000001E-2</v>
      </c>
      <c r="AV17" s="39">
        <v>2.718</v>
      </c>
      <c r="AW17" s="39">
        <v>2.1629999999999998</v>
      </c>
      <c r="AX17" s="39">
        <v>0</v>
      </c>
      <c r="AY17" s="39">
        <v>0.44600000000000001</v>
      </c>
      <c r="AZ17" s="39">
        <v>1.6E-2</v>
      </c>
      <c r="BA17" s="39">
        <v>0</v>
      </c>
      <c r="BB17" s="39">
        <v>0.08</v>
      </c>
      <c r="BC17" s="39">
        <v>0.01</v>
      </c>
      <c r="BD17" s="39">
        <v>4.0000000000000001E-3</v>
      </c>
      <c r="BE17" s="39">
        <v>0</v>
      </c>
      <c r="BF17" s="39">
        <v>0.84299999999999997</v>
      </c>
      <c r="BG17" s="39">
        <v>0.84299999999999997</v>
      </c>
      <c r="BH17" s="39">
        <v>0</v>
      </c>
      <c r="BI17" s="39">
        <v>0.46</v>
      </c>
      <c r="BJ17" s="39">
        <v>0.38300000000000001</v>
      </c>
      <c r="BK17" s="39">
        <v>0</v>
      </c>
      <c r="BL17" s="39">
        <v>0</v>
      </c>
      <c r="BM17" s="39">
        <v>0.378</v>
      </c>
      <c r="BN17" s="39">
        <v>0</v>
      </c>
      <c r="BO17" s="39">
        <v>0.378</v>
      </c>
      <c r="BP17" s="39"/>
    </row>
    <row r="18" spans="1:68" ht="14" x14ac:dyDescent="0.2">
      <c r="A18" s="35" t="s">
        <v>82</v>
      </c>
      <c r="B18" s="36" t="s">
        <v>75</v>
      </c>
      <c r="C18" s="34" t="s">
        <v>75</v>
      </c>
      <c r="D18" s="37">
        <v>33.841999999999999</v>
      </c>
      <c r="E18" s="37">
        <v>6.3120000000000003</v>
      </c>
      <c r="F18" s="37">
        <v>3.089</v>
      </c>
      <c r="G18" s="37">
        <v>3.089</v>
      </c>
      <c r="H18" s="37">
        <v>0</v>
      </c>
      <c r="I18" s="37">
        <v>3.222</v>
      </c>
      <c r="J18" s="37">
        <v>3.222</v>
      </c>
      <c r="K18" s="37">
        <v>0</v>
      </c>
      <c r="L18" s="37">
        <v>0</v>
      </c>
      <c r="M18" s="37">
        <v>16.449000000000002</v>
      </c>
      <c r="N18" s="37">
        <v>3.29</v>
      </c>
      <c r="O18" s="37">
        <v>3.29</v>
      </c>
      <c r="P18" s="37">
        <v>0</v>
      </c>
      <c r="Q18" s="37">
        <v>10.121</v>
      </c>
      <c r="R18" s="37">
        <v>10.121</v>
      </c>
      <c r="S18" s="37">
        <v>0</v>
      </c>
      <c r="T18" s="37">
        <v>3.0379999999999998</v>
      </c>
      <c r="U18" s="37">
        <v>3.0379999999999998</v>
      </c>
      <c r="V18" s="37">
        <v>0</v>
      </c>
      <c r="W18" s="37">
        <v>0</v>
      </c>
      <c r="X18" s="37"/>
      <c r="Y18" s="37"/>
      <c r="Z18" s="37">
        <v>0</v>
      </c>
      <c r="AA18" s="37">
        <v>0.19500000000000001</v>
      </c>
      <c r="AB18" s="37">
        <v>0.19400000000000001</v>
      </c>
      <c r="AC18" s="37">
        <v>0.10199999999999999</v>
      </c>
      <c r="AD18" s="37">
        <v>9.1999999999999998E-2</v>
      </c>
      <c r="AE18" s="37">
        <v>0</v>
      </c>
      <c r="AF18" s="37"/>
      <c r="AG18" s="37"/>
      <c r="AH18" s="37">
        <v>0</v>
      </c>
      <c r="AI18" s="37"/>
      <c r="AJ18" s="37"/>
      <c r="AK18" s="37">
        <v>1E-3</v>
      </c>
      <c r="AL18" s="37">
        <v>0</v>
      </c>
      <c r="AM18" s="37"/>
      <c r="AN18" s="37"/>
      <c r="AO18" s="37">
        <v>0</v>
      </c>
      <c r="AP18" s="37">
        <v>10.882</v>
      </c>
      <c r="AQ18" s="37">
        <v>10.411</v>
      </c>
      <c r="AR18" s="37">
        <v>7.5880000000000001</v>
      </c>
      <c r="AS18" s="37">
        <v>7.5880000000000001</v>
      </c>
      <c r="AT18" s="37">
        <v>0</v>
      </c>
      <c r="AU18" s="37">
        <v>0</v>
      </c>
      <c r="AV18" s="37">
        <v>2.823</v>
      </c>
      <c r="AW18" s="37">
        <v>2.645</v>
      </c>
      <c r="AX18" s="37">
        <v>0</v>
      </c>
      <c r="AY18" s="37">
        <v>0.17399999999999999</v>
      </c>
      <c r="AZ18" s="37">
        <v>0</v>
      </c>
      <c r="BA18" s="37">
        <v>0</v>
      </c>
      <c r="BB18" s="37">
        <v>3.0000000000000001E-3</v>
      </c>
      <c r="BC18" s="37">
        <v>0</v>
      </c>
      <c r="BD18" s="37">
        <v>0</v>
      </c>
      <c r="BE18" s="37">
        <v>0</v>
      </c>
      <c r="BF18" s="37">
        <v>0.47099999999999997</v>
      </c>
      <c r="BG18" s="37">
        <v>0.34899999999999998</v>
      </c>
      <c r="BH18" s="37">
        <v>0</v>
      </c>
      <c r="BI18" s="37">
        <v>8.8999999999999996E-2</v>
      </c>
      <c r="BJ18" s="37">
        <v>0.17299999999999999</v>
      </c>
      <c r="BK18" s="37">
        <v>0.121</v>
      </c>
      <c r="BL18" s="37">
        <v>0</v>
      </c>
      <c r="BM18" s="37">
        <v>4.0000000000000001E-3</v>
      </c>
      <c r="BN18" s="37">
        <v>0</v>
      </c>
      <c r="BO18" s="37">
        <v>4.0000000000000001E-3</v>
      </c>
      <c r="BP18" s="37">
        <v>0.17399999999999999</v>
      </c>
    </row>
    <row r="19" spans="1:68" ht="14" x14ac:dyDescent="0.2">
      <c r="A19" s="35" t="s">
        <v>83</v>
      </c>
      <c r="B19" s="36" t="s">
        <v>75</v>
      </c>
      <c r="C19" s="34" t="s">
        <v>75</v>
      </c>
      <c r="D19" s="39">
        <v>46.883000000000003</v>
      </c>
      <c r="E19" s="39">
        <v>30.748999999999999</v>
      </c>
      <c r="F19" s="39">
        <v>24.488</v>
      </c>
      <c r="G19" s="39">
        <v>24.475999999999999</v>
      </c>
      <c r="H19" s="39">
        <v>1.2999999999999999E-2</v>
      </c>
      <c r="I19" s="39">
        <v>3.7389999999999999</v>
      </c>
      <c r="J19" s="39">
        <v>3.7389999999999999</v>
      </c>
      <c r="K19" s="39">
        <v>0</v>
      </c>
      <c r="L19" s="39">
        <v>2.5219999999999998</v>
      </c>
      <c r="M19" s="39">
        <v>6.2E-2</v>
      </c>
      <c r="N19" s="39">
        <v>2.9000000000000001E-2</v>
      </c>
      <c r="O19" s="39"/>
      <c r="P19" s="39"/>
      <c r="Q19" s="39">
        <v>3.2000000000000001E-2</v>
      </c>
      <c r="R19" s="39"/>
      <c r="S19" s="39"/>
      <c r="T19" s="39">
        <v>0</v>
      </c>
      <c r="U19" s="39"/>
      <c r="V19" s="39"/>
      <c r="W19" s="39">
        <v>0</v>
      </c>
      <c r="X19" s="39"/>
      <c r="Y19" s="39"/>
      <c r="Z19" s="39">
        <v>0.26400000000000001</v>
      </c>
      <c r="AA19" s="39">
        <v>1.881</v>
      </c>
      <c r="AB19" s="39">
        <v>1.2949999999999999</v>
      </c>
      <c r="AC19" s="39"/>
      <c r="AD19" s="39"/>
      <c r="AE19" s="39">
        <v>0</v>
      </c>
      <c r="AF19" s="39"/>
      <c r="AG19" s="39"/>
      <c r="AH19" s="39">
        <v>0.245</v>
      </c>
      <c r="AI19" s="39"/>
      <c r="AJ19" s="39"/>
      <c r="AK19" s="39">
        <v>0.34200000000000003</v>
      </c>
      <c r="AL19" s="39">
        <v>0</v>
      </c>
      <c r="AM19" s="39"/>
      <c r="AN19" s="39"/>
      <c r="AO19" s="39">
        <v>0</v>
      </c>
      <c r="AP19" s="39">
        <v>13.916</v>
      </c>
      <c r="AQ19" s="39">
        <v>12.965</v>
      </c>
      <c r="AR19" s="39">
        <v>9.6430000000000007</v>
      </c>
      <c r="AS19" s="39">
        <v>9.6430000000000007</v>
      </c>
      <c r="AT19" s="39">
        <v>0</v>
      </c>
      <c r="AU19" s="39">
        <v>0</v>
      </c>
      <c r="AV19" s="39">
        <v>3.3220000000000001</v>
      </c>
      <c r="AW19" s="39">
        <v>2.97</v>
      </c>
      <c r="AX19" s="39">
        <v>6.5000000000000002E-2</v>
      </c>
      <c r="AY19" s="39">
        <v>0.14799999999999999</v>
      </c>
      <c r="AZ19" s="39">
        <v>0</v>
      </c>
      <c r="BA19" s="39">
        <v>0</v>
      </c>
      <c r="BB19" s="39">
        <v>0.13900000000000001</v>
      </c>
      <c r="BC19" s="39">
        <v>0</v>
      </c>
      <c r="BD19" s="39">
        <v>0</v>
      </c>
      <c r="BE19" s="39">
        <v>0</v>
      </c>
      <c r="BF19" s="39">
        <v>0.55300000000000005</v>
      </c>
      <c r="BG19" s="39">
        <v>0.503</v>
      </c>
      <c r="BH19" s="39">
        <v>0.29099999999999998</v>
      </c>
      <c r="BI19" s="39">
        <v>0.159</v>
      </c>
      <c r="BJ19" s="39">
        <v>5.2999999999999999E-2</v>
      </c>
      <c r="BK19" s="39">
        <v>0.05</v>
      </c>
      <c r="BL19" s="39">
        <v>0.39800000000000002</v>
      </c>
      <c r="BM19" s="39">
        <v>1.0999999999999999E-2</v>
      </c>
      <c r="BN19" s="39">
        <v>1.0999999999999999E-2</v>
      </c>
      <c r="BO19" s="39">
        <v>0</v>
      </c>
      <c r="BP19" s="39">
        <v>0.14799999999999999</v>
      </c>
    </row>
    <row r="20" spans="1:68" ht="14" x14ac:dyDescent="0.2">
      <c r="A20" s="35" t="s">
        <v>84</v>
      </c>
      <c r="B20" s="36" t="s">
        <v>75</v>
      </c>
      <c r="C20" s="34" t="s">
        <v>75</v>
      </c>
      <c r="D20" s="37">
        <v>33.524000000000001</v>
      </c>
      <c r="E20" s="37">
        <v>8.3550000000000004</v>
      </c>
      <c r="F20" s="37">
        <v>6.8250000000000002</v>
      </c>
      <c r="G20" s="37">
        <v>6.8250000000000002</v>
      </c>
      <c r="H20" s="37">
        <v>0</v>
      </c>
      <c r="I20" s="37">
        <v>1.53</v>
      </c>
      <c r="J20" s="37">
        <v>0.30399999999999999</v>
      </c>
      <c r="K20" s="37">
        <v>1.226</v>
      </c>
      <c r="L20" s="37">
        <v>0</v>
      </c>
      <c r="M20" s="37">
        <v>11.613</v>
      </c>
      <c r="N20" s="37">
        <v>0.47799999999999998</v>
      </c>
      <c r="O20" s="37">
        <v>0.47799999999999998</v>
      </c>
      <c r="P20" s="37">
        <v>0</v>
      </c>
      <c r="Q20" s="37">
        <v>10.429</v>
      </c>
      <c r="R20" s="37">
        <v>10.429</v>
      </c>
      <c r="S20" s="37">
        <v>0</v>
      </c>
      <c r="T20" s="37">
        <v>0.70499999999999996</v>
      </c>
      <c r="U20" s="37">
        <v>0.70499999999999996</v>
      </c>
      <c r="V20" s="37">
        <v>0</v>
      </c>
      <c r="W20" s="37">
        <v>0</v>
      </c>
      <c r="X20" s="37"/>
      <c r="Y20" s="37"/>
      <c r="Z20" s="37">
        <v>0</v>
      </c>
      <c r="AA20" s="37">
        <v>0.188</v>
      </c>
      <c r="AB20" s="37">
        <v>0.188</v>
      </c>
      <c r="AC20" s="37"/>
      <c r="AD20" s="37"/>
      <c r="AE20" s="37">
        <v>0</v>
      </c>
      <c r="AF20" s="37"/>
      <c r="AG20" s="37"/>
      <c r="AH20" s="37">
        <v>0</v>
      </c>
      <c r="AI20" s="37"/>
      <c r="AJ20" s="37"/>
      <c r="AK20" s="37">
        <v>0</v>
      </c>
      <c r="AL20" s="37">
        <v>0</v>
      </c>
      <c r="AM20" s="37"/>
      <c r="AN20" s="37"/>
      <c r="AO20" s="37">
        <v>0</v>
      </c>
      <c r="AP20" s="37">
        <v>13.369</v>
      </c>
      <c r="AQ20" s="37">
        <v>12.702</v>
      </c>
      <c r="AR20" s="37">
        <v>9.15</v>
      </c>
      <c r="AS20" s="37">
        <v>9.15</v>
      </c>
      <c r="AT20" s="37">
        <v>0</v>
      </c>
      <c r="AU20" s="37">
        <v>0</v>
      </c>
      <c r="AV20" s="37">
        <v>3.552</v>
      </c>
      <c r="AW20" s="37">
        <v>3.121</v>
      </c>
      <c r="AX20" s="37">
        <v>0</v>
      </c>
      <c r="AY20" s="37">
        <v>0.19800000000000001</v>
      </c>
      <c r="AZ20" s="37">
        <v>0</v>
      </c>
      <c r="BA20" s="37">
        <v>0</v>
      </c>
      <c r="BB20" s="37">
        <v>0.23300000000000001</v>
      </c>
      <c r="BC20" s="37">
        <v>0</v>
      </c>
      <c r="BD20" s="37">
        <v>0</v>
      </c>
      <c r="BE20" s="37">
        <v>0</v>
      </c>
      <c r="BF20" s="37">
        <v>0.66700000000000004</v>
      </c>
      <c r="BG20" s="37">
        <v>0.214</v>
      </c>
      <c r="BH20" s="37"/>
      <c r="BI20" s="37"/>
      <c r="BJ20" s="37">
        <v>0.17399999999999999</v>
      </c>
      <c r="BK20" s="37">
        <v>0.45300000000000001</v>
      </c>
      <c r="BL20" s="37">
        <v>0</v>
      </c>
      <c r="BM20" s="37">
        <v>0</v>
      </c>
      <c r="BN20" s="37"/>
      <c r="BO20" s="37"/>
      <c r="BP20" s="37">
        <v>0.19800000000000001</v>
      </c>
    </row>
    <row r="21" spans="1:68" ht="14" x14ac:dyDescent="0.2">
      <c r="A21" s="35" t="s">
        <v>85</v>
      </c>
      <c r="B21" s="36" t="s">
        <v>75</v>
      </c>
      <c r="C21" s="34" t="s">
        <v>75</v>
      </c>
      <c r="D21" s="39">
        <v>42.993000000000002</v>
      </c>
      <c r="E21" s="39">
        <v>15.521000000000001</v>
      </c>
      <c r="F21" s="39">
        <v>12.837999999999999</v>
      </c>
      <c r="G21" s="39">
        <v>12.837999999999999</v>
      </c>
      <c r="H21" s="39">
        <v>0</v>
      </c>
      <c r="I21" s="39">
        <v>2.6829999999999998</v>
      </c>
      <c r="J21" s="39">
        <v>2.6829999999999998</v>
      </c>
      <c r="K21" s="39">
        <v>0</v>
      </c>
      <c r="L21" s="39">
        <v>0</v>
      </c>
      <c r="M21" s="39">
        <v>11.951000000000001</v>
      </c>
      <c r="N21" s="39">
        <v>3.6019999999999999</v>
      </c>
      <c r="O21" s="39">
        <v>3.0649999999999999</v>
      </c>
      <c r="P21" s="39">
        <v>0.53600000000000003</v>
      </c>
      <c r="Q21" s="39">
        <v>7.49</v>
      </c>
      <c r="R21" s="39">
        <v>7.49</v>
      </c>
      <c r="S21" s="39">
        <v>0</v>
      </c>
      <c r="T21" s="39">
        <v>0.86</v>
      </c>
      <c r="U21" s="39">
        <v>0.495</v>
      </c>
      <c r="V21" s="39">
        <v>0.36499999999999999</v>
      </c>
      <c r="W21" s="39">
        <v>0</v>
      </c>
      <c r="X21" s="39"/>
      <c r="Y21" s="39"/>
      <c r="Z21" s="39">
        <v>0</v>
      </c>
      <c r="AA21" s="39">
        <v>1.5069999999999999</v>
      </c>
      <c r="AB21" s="39">
        <v>0.78</v>
      </c>
      <c r="AC21" s="39">
        <v>0.36</v>
      </c>
      <c r="AD21" s="39">
        <v>0.42</v>
      </c>
      <c r="AE21" s="39">
        <v>0</v>
      </c>
      <c r="AF21" s="39"/>
      <c r="AG21" s="39"/>
      <c r="AH21" s="39">
        <v>0.32900000000000001</v>
      </c>
      <c r="AI21" s="39">
        <v>0.26700000000000002</v>
      </c>
      <c r="AJ21" s="39">
        <v>6.2E-2</v>
      </c>
      <c r="AK21" s="39">
        <v>0.39900000000000002</v>
      </c>
      <c r="AL21" s="39">
        <v>0</v>
      </c>
      <c r="AM21" s="39"/>
      <c r="AN21" s="39"/>
      <c r="AO21" s="39">
        <v>0</v>
      </c>
      <c r="AP21" s="39">
        <v>13.97</v>
      </c>
      <c r="AQ21" s="39">
        <v>13.398999999999999</v>
      </c>
      <c r="AR21" s="39">
        <v>9.3689999999999998</v>
      </c>
      <c r="AS21" s="39">
        <v>9.3689999999999998</v>
      </c>
      <c r="AT21" s="39">
        <v>0</v>
      </c>
      <c r="AU21" s="39">
        <v>0</v>
      </c>
      <c r="AV21" s="39">
        <v>4.03</v>
      </c>
      <c r="AW21" s="39">
        <v>3.117</v>
      </c>
      <c r="AX21" s="39">
        <v>0</v>
      </c>
      <c r="AY21" s="39">
        <v>8.2000000000000003E-2</v>
      </c>
      <c r="AZ21" s="39">
        <v>0</v>
      </c>
      <c r="BA21" s="39">
        <v>0</v>
      </c>
      <c r="BB21" s="39">
        <v>0.83099999999999996</v>
      </c>
      <c r="BC21" s="39">
        <v>0</v>
      </c>
      <c r="BD21" s="39">
        <v>0</v>
      </c>
      <c r="BE21" s="39">
        <v>0</v>
      </c>
      <c r="BF21" s="39">
        <v>0.57199999999999995</v>
      </c>
      <c r="BG21" s="39">
        <v>0.46500000000000002</v>
      </c>
      <c r="BH21" s="39">
        <v>0.373</v>
      </c>
      <c r="BI21" s="39">
        <v>7.8E-2</v>
      </c>
      <c r="BJ21" s="39">
        <v>1.4E-2</v>
      </c>
      <c r="BK21" s="39">
        <v>0.106</v>
      </c>
      <c r="BL21" s="39">
        <v>0</v>
      </c>
      <c r="BM21" s="39">
        <v>4.2999999999999997E-2</v>
      </c>
      <c r="BN21" s="39">
        <v>0</v>
      </c>
      <c r="BO21" s="39">
        <v>4.2999999999999997E-2</v>
      </c>
      <c r="BP21" s="39">
        <v>8.2000000000000003E-2</v>
      </c>
    </row>
    <row r="22" spans="1:68" ht="14" x14ac:dyDescent="0.2">
      <c r="A22" s="35" t="s">
        <v>86</v>
      </c>
      <c r="B22" s="36" t="s">
        <v>75</v>
      </c>
      <c r="C22" s="34" t="s">
        <v>75</v>
      </c>
      <c r="D22" s="37">
        <v>45.146999999999998</v>
      </c>
      <c r="E22" s="37">
        <v>12.007999999999999</v>
      </c>
      <c r="F22" s="37">
        <v>9.4760000000000009</v>
      </c>
      <c r="G22" s="37">
        <v>9.4760000000000009</v>
      </c>
      <c r="H22" s="37">
        <v>0</v>
      </c>
      <c r="I22" s="37">
        <v>2.5329999999999999</v>
      </c>
      <c r="J22" s="37">
        <v>2.5329999999999999</v>
      </c>
      <c r="K22" s="37">
        <v>0</v>
      </c>
      <c r="L22" s="37">
        <v>0</v>
      </c>
      <c r="M22" s="37">
        <v>14.803000000000001</v>
      </c>
      <c r="N22" s="37">
        <v>3.5830000000000002</v>
      </c>
      <c r="O22" s="37">
        <v>3.5830000000000002</v>
      </c>
      <c r="P22" s="37">
        <v>0</v>
      </c>
      <c r="Q22" s="37">
        <v>10.109</v>
      </c>
      <c r="R22" s="37">
        <v>10.109</v>
      </c>
      <c r="S22" s="37">
        <v>0</v>
      </c>
      <c r="T22" s="37">
        <v>1.111</v>
      </c>
      <c r="U22" s="37">
        <v>1.111</v>
      </c>
      <c r="V22" s="37">
        <v>0</v>
      </c>
      <c r="W22" s="37">
        <v>0</v>
      </c>
      <c r="X22" s="37"/>
      <c r="Y22" s="37"/>
      <c r="Z22" s="37">
        <v>1.837</v>
      </c>
      <c r="AA22" s="37">
        <v>3.823</v>
      </c>
      <c r="AB22" s="37">
        <v>2.0419999999999998</v>
      </c>
      <c r="AC22" s="37">
        <v>1.4339999999999999</v>
      </c>
      <c r="AD22" s="37">
        <v>0.60799999999999998</v>
      </c>
      <c r="AE22" s="37">
        <v>8.3000000000000004E-2</v>
      </c>
      <c r="AF22" s="37">
        <v>8.3000000000000004E-2</v>
      </c>
      <c r="AG22" s="37">
        <v>0</v>
      </c>
      <c r="AH22" s="37">
        <v>0.74299999999999999</v>
      </c>
      <c r="AI22" s="37">
        <v>0.59</v>
      </c>
      <c r="AJ22" s="37">
        <v>0.154</v>
      </c>
      <c r="AK22" s="37">
        <v>0.95499999999999996</v>
      </c>
      <c r="AL22" s="37">
        <v>0</v>
      </c>
      <c r="AM22" s="37"/>
      <c r="AN22" s="37"/>
      <c r="AO22" s="37">
        <v>0</v>
      </c>
      <c r="AP22" s="37">
        <v>12.241</v>
      </c>
      <c r="AQ22" s="37">
        <v>11.789</v>
      </c>
      <c r="AR22" s="37">
        <v>7.8650000000000002</v>
      </c>
      <c r="AS22" s="37">
        <v>7.4009999999999998</v>
      </c>
      <c r="AT22" s="37">
        <v>0</v>
      </c>
      <c r="AU22" s="37">
        <v>0.46400000000000002</v>
      </c>
      <c r="AV22" s="37">
        <v>3.9239999999999999</v>
      </c>
      <c r="AW22" s="37">
        <v>2.601</v>
      </c>
      <c r="AX22" s="37">
        <v>0</v>
      </c>
      <c r="AY22" s="37">
        <v>0.128</v>
      </c>
      <c r="AZ22" s="37">
        <v>0</v>
      </c>
      <c r="BA22" s="37">
        <v>0</v>
      </c>
      <c r="BB22" s="37">
        <v>1.1950000000000001</v>
      </c>
      <c r="BC22" s="37">
        <v>0</v>
      </c>
      <c r="BD22" s="37">
        <v>0</v>
      </c>
      <c r="BE22" s="37">
        <v>0</v>
      </c>
      <c r="BF22" s="37">
        <v>0.45300000000000001</v>
      </c>
      <c r="BG22" s="37">
        <v>0.22800000000000001</v>
      </c>
      <c r="BH22" s="37">
        <v>0</v>
      </c>
      <c r="BI22" s="37">
        <v>3.5000000000000003E-2</v>
      </c>
      <c r="BJ22" s="37">
        <v>0.193</v>
      </c>
      <c r="BK22" s="37">
        <v>0.224</v>
      </c>
      <c r="BL22" s="37">
        <v>0</v>
      </c>
      <c r="BM22" s="37">
        <v>0.433</v>
      </c>
      <c r="BN22" s="37">
        <v>0.432</v>
      </c>
      <c r="BO22" s="37">
        <v>1E-3</v>
      </c>
      <c r="BP22" s="37">
        <v>9.1999999999999998E-2</v>
      </c>
    </row>
    <row r="23" spans="1:68" ht="14" x14ac:dyDescent="0.2">
      <c r="A23" s="35" t="s">
        <v>87</v>
      </c>
      <c r="B23" s="36" t="s">
        <v>75</v>
      </c>
      <c r="C23" s="34" t="s">
        <v>75</v>
      </c>
      <c r="D23" s="39">
        <v>39.512</v>
      </c>
      <c r="E23" s="39">
        <v>12.867000000000001</v>
      </c>
      <c r="F23" s="39">
        <v>10.516999999999999</v>
      </c>
      <c r="G23" s="39">
        <v>10.516999999999999</v>
      </c>
      <c r="H23" s="39">
        <v>0</v>
      </c>
      <c r="I23" s="39">
        <v>2.35</v>
      </c>
      <c r="J23" s="39">
        <v>2.35</v>
      </c>
      <c r="K23" s="39">
        <v>0</v>
      </c>
      <c r="L23" s="39">
        <v>0</v>
      </c>
      <c r="M23" s="39">
        <v>14.879</v>
      </c>
      <c r="N23" s="39">
        <v>6.367</v>
      </c>
      <c r="O23" s="39">
        <v>6.367</v>
      </c>
      <c r="P23" s="39">
        <v>0</v>
      </c>
      <c r="Q23" s="39">
        <v>7.08</v>
      </c>
      <c r="R23" s="39">
        <v>7.08</v>
      </c>
      <c r="S23" s="39">
        <v>0</v>
      </c>
      <c r="T23" s="39">
        <v>1.4319999999999999</v>
      </c>
      <c r="U23" s="39">
        <v>1.4319999999999999</v>
      </c>
      <c r="V23" s="39">
        <v>0</v>
      </c>
      <c r="W23" s="39">
        <v>0</v>
      </c>
      <c r="X23" s="39"/>
      <c r="Y23" s="39"/>
      <c r="Z23" s="39">
        <v>0</v>
      </c>
      <c r="AA23" s="39">
        <v>1.2430000000000001</v>
      </c>
      <c r="AB23" s="39">
        <v>0.41599999999999998</v>
      </c>
      <c r="AC23" s="39">
        <v>0.16600000000000001</v>
      </c>
      <c r="AD23" s="39">
        <v>0.25</v>
      </c>
      <c r="AE23" s="39">
        <v>4.7E-2</v>
      </c>
      <c r="AF23" s="39">
        <v>0</v>
      </c>
      <c r="AG23" s="39">
        <v>4.7E-2</v>
      </c>
      <c r="AH23" s="39">
        <v>0.27100000000000002</v>
      </c>
      <c r="AI23" s="39">
        <v>0.23899999999999999</v>
      </c>
      <c r="AJ23" s="39">
        <v>3.3000000000000002E-2</v>
      </c>
      <c r="AK23" s="39">
        <v>0.50800000000000001</v>
      </c>
      <c r="AL23" s="39">
        <v>0</v>
      </c>
      <c r="AM23" s="39"/>
      <c r="AN23" s="39"/>
      <c r="AO23" s="39">
        <v>0</v>
      </c>
      <c r="AP23" s="39">
        <v>10.516</v>
      </c>
      <c r="AQ23" s="39">
        <v>9.7279999999999998</v>
      </c>
      <c r="AR23" s="39">
        <v>7.2350000000000003</v>
      </c>
      <c r="AS23" s="39">
        <v>7.2350000000000003</v>
      </c>
      <c r="AT23" s="39">
        <v>0</v>
      </c>
      <c r="AU23" s="39">
        <v>0</v>
      </c>
      <c r="AV23" s="39">
        <v>2.484</v>
      </c>
      <c r="AW23" s="39">
        <v>1.744</v>
      </c>
      <c r="AX23" s="39">
        <v>0</v>
      </c>
      <c r="AY23" s="39">
        <v>0.14499999999999999</v>
      </c>
      <c r="AZ23" s="39">
        <v>0</v>
      </c>
      <c r="BA23" s="39">
        <v>0</v>
      </c>
      <c r="BB23" s="39">
        <v>0.59499999999999997</v>
      </c>
      <c r="BC23" s="39">
        <v>0</v>
      </c>
      <c r="BD23" s="39">
        <v>0</v>
      </c>
      <c r="BE23" s="39">
        <v>8.0000000000000002E-3</v>
      </c>
      <c r="BF23" s="39">
        <v>0.78800000000000003</v>
      </c>
      <c r="BG23" s="39">
        <v>0.498</v>
      </c>
      <c r="BH23" s="39">
        <v>0.20499999999999999</v>
      </c>
      <c r="BI23" s="39">
        <v>0.06</v>
      </c>
      <c r="BJ23" s="39">
        <v>0.23300000000000001</v>
      </c>
      <c r="BK23" s="39">
        <v>0.28999999999999998</v>
      </c>
      <c r="BL23" s="39">
        <v>0</v>
      </c>
      <c r="BM23" s="39">
        <v>7.0000000000000001E-3</v>
      </c>
      <c r="BN23" s="39">
        <v>0</v>
      </c>
      <c r="BO23" s="39">
        <v>7.0000000000000001E-3</v>
      </c>
      <c r="BP23" s="39">
        <v>0.14499999999999999</v>
      </c>
    </row>
    <row r="24" spans="1:68" ht="14" x14ac:dyDescent="0.2">
      <c r="A24" s="35" t="s">
        <v>88</v>
      </c>
      <c r="B24" s="36" t="s">
        <v>75</v>
      </c>
      <c r="C24" s="34" t="s">
        <v>75</v>
      </c>
      <c r="D24" s="37">
        <v>38.991</v>
      </c>
      <c r="E24" s="37">
        <v>8.0860000000000003</v>
      </c>
      <c r="F24" s="37"/>
      <c r="G24" s="37"/>
      <c r="H24" s="37"/>
      <c r="I24" s="37"/>
      <c r="J24" s="37"/>
      <c r="K24" s="37"/>
      <c r="L24" s="37"/>
      <c r="M24" s="37">
        <v>12.805999999999999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>
        <v>0</v>
      </c>
      <c r="AA24" s="37">
        <v>2.9929999999999999</v>
      </c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>
        <v>15.105</v>
      </c>
      <c r="AQ24" s="37">
        <v>0.20499999999999999</v>
      </c>
      <c r="AR24" s="37"/>
      <c r="AS24" s="37"/>
      <c r="AT24" s="37"/>
      <c r="AU24" s="37"/>
      <c r="AV24" s="37">
        <v>0.20499999999999999</v>
      </c>
      <c r="AW24" s="37"/>
      <c r="AX24" s="37"/>
      <c r="AY24" s="37">
        <v>0.155</v>
      </c>
      <c r="AZ24" s="37"/>
      <c r="BA24" s="37"/>
      <c r="BB24" s="37">
        <v>0.05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>
        <v>0</v>
      </c>
      <c r="BN24" s="37"/>
      <c r="BO24" s="37"/>
      <c r="BP24" s="37">
        <v>0.155</v>
      </c>
    </row>
    <row r="25" spans="1:68" ht="14" x14ac:dyDescent="0.2">
      <c r="A25" s="35" t="s">
        <v>89</v>
      </c>
      <c r="B25" s="36" t="s">
        <v>75</v>
      </c>
      <c r="C25" s="34" t="s">
        <v>75</v>
      </c>
      <c r="D25" s="39">
        <v>34.003999999999998</v>
      </c>
      <c r="E25" s="39">
        <v>6.3920000000000003</v>
      </c>
      <c r="F25" s="39">
        <v>5.2279999999999998</v>
      </c>
      <c r="G25" s="39">
        <v>5.2279999999999998</v>
      </c>
      <c r="H25" s="39">
        <v>0</v>
      </c>
      <c r="I25" s="39">
        <v>1.165</v>
      </c>
      <c r="J25" s="39"/>
      <c r="K25" s="39"/>
      <c r="L25" s="39">
        <v>0</v>
      </c>
      <c r="M25" s="39">
        <v>10.125</v>
      </c>
      <c r="N25" s="39">
        <v>5.7030000000000003</v>
      </c>
      <c r="O25" s="39"/>
      <c r="P25" s="39"/>
      <c r="Q25" s="39">
        <v>4.4219999999999997</v>
      </c>
      <c r="R25" s="39"/>
      <c r="S25" s="39"/>
      <c r="T25" s="39">
        <v>0</v>
      </c>
      <c r="U25" s="39"/>
      <c r="V25" s="39"/>
      <c r="W25" s="39"/>
      <c r="X25" s="39"/>
      <c r="Y25" s="39"/>
      <c r="Z25" s="39">
        <v>0.98299999999999998</v>
      </c>
      <c r="AA25" s="39">
        <v>0.86799999999999999</v>
      </c>
      <c r="AB25" s="39">
        <v>0.42699999999999999</v>
      </c>
      <c r="AC25" s="39"/>
      <c r="AD25" s="39"/>
      <c r="AE25" s="39">
        <v>8.8999999999999996E-2</v>
      </c>
      <c r="AF25" s="39"/>
      <c r="AG25" s="39"/>
      <c r="AH25" s="39">
        <v>1.7000000000000001E-2</v>
      </c>
      <c r="AI25" s="39">
        <v>1.2999999999999999E-2</v>
      </c>
      <c r="AJ25" s="39">
        <v>3.0000000000000001E-3</v>
      </c>
      <c r="AK25" s="39">
        <v>0.33500000000000002</v>
      </c>
      <c r="AL25" s="39">
        <v>0</v>
      </c>
      <c r="AM25" s="39"/>
      <c r="AN25" s="39"/>
      <c r="AO25" s="39">
        <v>0</v>
      </c>
      <c r="AP25" s="39">
        <v>15.622999999999999</v>
      </c>
      <c r="AQ25" s="39">
        <v>15.148</v>
      </c>
      <c r="AR25" s="39">
        <v>11.423</v>
      </c>
      <c r="AS25" s="39">
        <v>9.7680000000000007</v>
      </c>
      <c r="AT25" s="39">
        <v>0.11799999999999999</v>
      </c>
      <c r="AU25" s="39">
        <v>1.538</v>
      </c>
      <c r="AV25" s="39">
        <v>3.7250000000000001</v>
      </c>
      <c r="AW25" s="39">
        <v>2.4630000000000001</v>
      </c>
      <c r="AX25" s="39">
        <v>0</v>
      </c>
      <c r="AY25" s="39">
        <v>0.17399999999999999</v>
      </c>
      <c r="AZ25" s="39">
        <v>0</v>
      </c>
      <c r="BA25" s="39">
        <v>0</v>
      </c>
      <c r="BB25" s="39">
        <v>1.0880000000000001</v>
      </c>
      <c r="BC25" s="39">
        <v>0</v>
      </c>
      <c r="BD25" s="39"/>
      <c r="BE25" s="39">
        <v>0</v>
      </c>
      <c r="BF25" s="39">
        <v>0.47399999999999998</v>
      </c>
      <c r="BG25" s="39">
        <v>0.44600000000000001</v>
      </c>
      <c r="BH25" s="39">
        <v>0</v>
      </c>
      <c r="BI25" s="39">
        <v>0</v>
      </c>
      <c r="BJ25" s="39">
        <v>0.20300000000000001</v>
      </c>
      <c r="BK25" s="39">
        <v>2.8000000000000001E-2</v>
      </c>
      <c r="BL25" s="39">
        <v>0</v>
      </c>
      <c r="BM25" s="39">
        <v>1.4E-2</v>
      </c>
      <c r="BN25" s="39">
        <v>4.7E-2</v>
      </c>
      <c r="BO25" s="39">
        <v>0</v>
      </c>
      <c r="BP25" s="39">
        <v>0.13200000000000001</v>
      </c>
    </row>
    <row r="26" spans="1:68" ht="14" x14ac:dyDescent="0.2">
      <c r="A26" s="35" t="s">
        <v>90</v>
      </c>
      <c r="B26" s="36" t="s">
        <v>75</v>
      </c>
      <c r="C26" s="34" t="s">
        <v>75</v>
      </c>
      <c r="D26" s="37">
        <v>35.057000000000002</v>
      </c>
      <c r="E26" s="37">
        <v>17.515000000000001</v>
      </c>
      <c r="F26" s="37">
        <v>14.507</v>
      </c>
      <c r="G26" s="37">
        <v>14.507</v>
      </c>
      <c r="H26" s="37">
        <v>0</v>
      </c>
      <c r="I26" s="37">
        <v>2.0129999999999999</v>
      </c>
      <c r="J26" s="37">
        <v>2.0129999999999999</v>
      </c>
      <c r="K26" s="37">
        <v>0</v>
      </c>
      <c r="L26" s="37">
        <v>0.99399999999999999</v>
      </c>
      <c r="M26" s="37">
        <v>2.996</v>
      </c>
      <c r="N26" s="37"/>
      <c r="O26" s="37"/>
      <c r="P26" s="37"/>
      <c r="Q26" s="37"/>
      <c r="R26" s="37"/>
      <c r="S26" s="37"/>
      <c r="T26" s="37"/>
      <c r="U26" s="37"/>
      <c r="V26" s="37"/>
      <c r="W26" s="37">
        <v>2.996</v>
      </c>
      <c r="X26" s="37">
        <v>2.996</v>
      </c>
      <c r="Y26" s="37">
        <v>0</v>
      </c>
      <c r="Z26" s="37">
        <v>0.28199999999999997</v>
      </c>
      <c r="AA26" s="37">
        <v>2.0840000000000001</v>
      </c>
      <c r="AB26" s="37">
        <v>1.79</v>
      </c>
      <c r="AC26" s="37"/>
      <c r="AD26" s="37"/>
      <c r="AE26" s="37">
        <v>0</v>
      </c>
      <c r="AF26" s="37"/>
      <c r="AG26" s="37"/>
      <c r="AH26" s="37">
        <v>0.25800000000000001</v>
      </c>
      <c r="AI26" s="37">
        <v>0.25800000000000001</v>
      </c>
      <c r="AJ26" s="37">
        <v>0</v>
      </c>
      <c r="AK26" s="37">
        <v>0</v>
      </c>
      <c r="AL26" s="37">
        <v>1.6E-2</v>
      </c>
      <c r="AM26" s="37">
        <v>0</v>
      </c>
      <c r="AN26" s="37">
        <v>1.6E-2</v>
      </c>
      <c r="AO26" s="37">
        <v>1.9E-2</v>
      </c>
      <c r="AP26" s="37">
        <v>11.773</v>
      </c>
      <c r="AQ26" s="37">
        <v>11.115</v>
      </c>
      <c r="AR26" s="37">
        <v>8.7520000000000007</v>
      </c>
      <c r="AS26" s="37">
        <v>8.5449999999999999</v>
      </c>
      <c r="AT26" s="37">
        <v>0</v>
      </c>
      <c r="AU26" s="37">
        <v>0.20699999999999999</v>
      </c>
      <c r="AV26" s="37">
        <v>2.363</v>
      </c>
      <c r="AW26" s="37">
        <v>2.048</v>
      </c>
      <c r="AX26" s="37">
        <v>0</v>
      </c>
      <c r="AY26" s="37">
        <v>0.127</v>
      </c>
      <c r="AZ26" s="37">
        <v>0</v>
      </c>
      <c r="BA26" s="37">
        <v>0</v>
      </c>
      <c r="BB26" s="37">
        <v>0.188</v>
      </c>
      <c r="BC26" s="37">
        <v>0</v>
      </c>
      <c r="BD26" s="37">
        <v>0</v>
      </c>
      <c r="BE26" s="37">
        <v>0</v>
      </c>
      <c r="BF26" s="37">
        <v>0.65800000000000003</v>
      </c>
      <c r="BG26" s="37"/>
      <c r="BH26" s="37"/>
      <c r="BI26" s="37"/>
      <c r="BJ26" s="37"/>
      <c r="BK26" s="37"/>
      <c r="BL26" s="37">
        <v>0</v>
      </c>
      <c r="BM26" s="37">
        <v>0.40799999999999997</v>
      </c>
      <c r="BN26" s="37">
        <v>0.182</v>
      </c>
      <c r="BO26" s="37">
        <v>0.22500000000000001</v>
      </c>
      <c r="BP26" s="37"/>
    </row>
    <row r="27" spans="1:68" ht="14" x14ac:dyDescent="0.2">
      <c r="A27" s="35" t="s">
        <v>91</v>
      </c>
      <c r="B27" s="36" t="s">
        <v>75</v>
      </c>
      <c r="C27" s="34" t="s">
        <v>75</v>
      </c>
      <c r="D27" s="39">
        <v>21.06</v>
      </c>
      <c r="E27" s="39">
        <v>10.494999999999999</v>
      </c>
      <c r="F27" s="39">
        <v>6.9</v>
      </c>
      <c r="G27" s="39">
        <v>6.5140000000000002</v>
      </c>
      <c r="H27" s="39">
        <v>0.38600000000000001</v>
      </c>
      <c r="I27" s="39">
        <v>3.5950000000000002</v>
      </c>
      <c r="J27" s="39">
        <v>3.5950000000000002</v>
      </c>
      <c r="K27" s="39">
        <v>0</v>
      </c>
      <c r="L27" s="39">
        <v>0</v>
      </c>
      <c r="M27" s="39">
        <v>3.1949999999999998</v>
      </c>
      <c r="N27" s="39">
        <v>0.99399999999999999</v>
      </c>
      <c r="O27" s="39">
        <v>0.99399999999999999</v>
      </c>
      <c r="P27" s="39">
        <v>0</v>
      </c>
      <c r="Q27" s="39">
        <v>2.0390000000000001</v>
      </c>
      <c r="R27" s="39">
        <v>2.0390000000000001</v>
      </c>
      <c r="S27" s="39">
        <v>0</v>
      </c>
      <c r="T27" s="39">
        <v>0.16200000000000001</v>
      </c>
      <c r="U27" s="39">
        <v>0.16200000000000001</v>
      </c>
      <c r="V27" s="39">
        <v>0</v>
      </c>
      <c r="W27" s="39">
        <v>0</v>
      </c>
      <c r="X27" s="39"/>
      <c r="Y27" s="39"/>
      <c r="Z27" s="39">
        <v>0.187</v>
      </c>
      <c r="AA27" s="39">
        <v>1.133</v>
      </c>
      <c r="AB27" s="39">
        <v>0.38800000000000001</v>
      </c>
      <c r="AC27" s="39"/>
      <c r="AD27" s="39"/>
      <c r="AE27" s="39">
        <v>0</v>
      </c>
      <c r="AF27" s="39">
        <v>0</v>
      </c>
      <c r="AG27" s="39">
        <v>0</v>
      </c>
      <c r="AH27" s="39">
        <v>0.13700000000000001</v>
      </c>
      <c r="AI27" s="39">
        <v>0.13500000000000001</v>
      </c>
      <c r="AJ27" s="39">
        <v>1E-3</v>
      </c>
      <c r="AK27" s="39">
        <v>0.60799999999999998</v>
      </c>
      <c r="AL27" s="39">
        <v>0</v>
      </c>
      <c r="AM27" s="39"/>
      <c r="AN27" s="39"/>
      <c r="AO27" s="39">
        <v>0</v>
      </c>
      <c r="AP27" s="39">
        <v>6.048</v>
      </c>
      <c r="AQ27" s="39">
        <v>5.5839999999999996</v>
      </c>
      <c r="AR27" s="39">
        <v>3.895</v>
      </c>
      <c r="AS27" s="39">
        <v>3.895</v>
      </c>
      <c r="AT27" s="39">
        <v>0</v>
      </c>
      <c r="AU27" s="39">
        <v>0</v>
      </c>
      <c r="AV27" s="39">
        <v>1.6890000000000001</v>
      </c>
      <c r="AW27" s="39">
        <v>1.3759999999999999</v>
      </c>
      <c r="AX27" s="39">
        <v>0</v>
      </c>
      <c r="AY27" s="39">
        <v>0.122</v>
      </c>
      <c r="AZ27" s="39">
        <v>0</v>
      </c>
      <c r="BA27" s="39">
        <v>0</v>
      </c>
      <c r="BB27" s="39">
        <v>0.191</v>
      </c>
      <c r="BC27" s="39">
        <v>0</v>
      </c>
      <c r="BD27" s="39">
        <v>0</v>
      </c>
      <c r="BE27" s="39">
        <v>0</v>
      </c>
      <c r="BF27" s="39">
        <v>0.46400000000000002</v>
      </c>
      <c r="BG27" s="39">
        <v>0.46400000000000002</v>
      </c>
      <c r="BH27" s="39">
        <v>0.17499999999999999</v>
      </c>
      <c r="BI27" s="39">
        <v>5.2999999999999999E-2</v>
      </c>
      <c r="BJ27" s="39">
        <v>0.23599999999999999</v>
      </c>
      <c r="BK27" s="39">
        <v>0</v>
      </c>
      <c r="BL27" s="39">
        <v>0</v>
      </c>
      <c r="BM27" s="39">
        <v>2E-3</v>
      </c>
      <c r="BN27" s="39">
        <v>0</v>
      </c>
      <c r="BO27" s="39">
        <v>2E-3</v>
      </c>
      <c r="BP27" s="39">
        <v>0.122</v>
      </c>
    </row>
    <row r="28" spans="1:68" ht="14" x14ac:dyDescent="0.2">
      <c r="A28" s="35" t="s">
        <v>92</v>
      </c>
      <c r="B28" s="36" t="s">
        <v>75</v>
      </c>
      <c r="C28" s="34" t="s">
        <v>75</v>
      </c>
      <c r="D28" s="37">
        <v>32.231000000000002</v>
      </c>
      <c r="E28" s="37">
        <v>11.667999999999999</v>
      </c>
      <c r="F28" s="37">
        <v>7.25</v>
      </c>
      <c r="G28" s="37">
        <v>6.9820000000000002</v>
      </c>
      <c r="H28" s="37">
        <v>0.26800000000000002</v>
      </c>
      <c r="I28" s="37">
        <v>3.5790000000000002</v>
      </c>
      <c r="J28" s="37">
        <v>3.4350000000000001</v>
      </c>
      <c r="K28" s="37">
        <v>0.14399999999999999</v>
      </c>
      <c r="L28" s="37">
        <v>0.84</v>
      </c>
      <c r="M28" s="37">
        <v>5.0469999999999997</v>
      </c>
      <c r="N28" s="37">
        <v>2.8159999999999998</v>
      </c>
      <c r="O28" s="37">
        <v>2.8159999999999998</v>
      </c>
      <c r="P28" s="37">
        <v>0</v>
      </c>
      <c r="Q28" s="37">
        <v>1.5640000000000001</v>
      </c>
      <c r="R28" s="37">
        <v>1.5640000000000001</v>
      </c>
      <c r="S28" s="37">
        <v>0</v>
      </c>
      <c r="T28" s="37">
        <v>0.66700000000000004</v>
      </c>
      <c r="U28" s="37">
        <v>0.66700000000000004</v>
      </c>
      <c r="V28" s="37">
        <v>0</v>
      </c>
      <c r="W28" s="37">
        <v>0</v>
      </c>
      <c r="X28" s="37"/>
      <c r="Y28" s="37"/>
      <c r="Z28" s="37">
        <v>0.94199999999999995</v>
      </c>
      <c r="AA28" s="37">
        <v>3.5990000000000002</v>
      </c>
      <c r="AB28" s="37">
        <v>1.796</v>
      </c>
      <c r="AC28" s="37">
        <v>0</v>
      </c>
      <c r="AD28" s="37">
        <v>1.7949999999999999</v>
      </c>
      <c r="AE28" s="37">
        <v>0</v>
      </c>
      <c r="AF28" s="37"/>
      <c r="AG28" s="37"/>
      <c r="AH28" s="37">
        <v>0</v>
      </c>
      <c r="AI28" s="37"/>
      <c r="AJ28" s="37"/>
      <c r="AK28" s="37">
        <v>0.80100000000000005</v>
      </c>
      <c r="AL28" s="37">
        <v>1.0009999999999999</v>
      </c>
      <c r="AM28" s="37">
        <v>0</v>
      </c>
      <c r="AN28" s="37">
        <v>1.0009999999999999</v>
      </c>
      <c r="AO28" s="37">
        <v>0</v>
      </c>
      <c r="AP28" s="37">
        <v>10.976000000000001</v>
      </c>
      <c r="AQ28" s="37">
        <v>10.265000000000001</v>
      </c>
      <c r="AR28" s="37">
        <v>8.8409999999999993</v>
      </c>
      <c r="AS28" s="37">
        <v>7.54</v>
      </c>
      <c r="AT28" s="37">
        <v>1.3009999999999999</v>
      </c>
      <c r="AU28" s="37">
        <v>0</v>
      </c>
      <c r="AV28" s="37">
        <v>1.423</v>
      </c>
      <c r="AW28" s="37">
        <v>1.19</v>
      </c>
      <c r="AX28" s="37">
        <v>0</v>
      </c>
      <c r="AY28" s="37">
        <v>0.23300000000000001</v>
      </c>
      <c r="AZ28" s="37">
        <v>0</v>
      </c>
      <c r="BA28" s="37">
        <v>0</v>
      </c>
      <c r="BB28" s="37">
        <v>0</v>
      </c>
      <c r="BC28" s="37">
        <v>0</v>
      </c>
      <c r="BD28" s="37">
        <v>0</v>
      </c>
      <c r="BE28" s="37">
        <v>0</v>
      </c>
      <c r="BF28" s="37">
        <v>0.71099999999999997</v>
      </c>
      <c r="BG28" s="37">
        <v>0.71099999999999997</v>
      </c>
      <c r="BH28" s="37">
        <v>0.19600000000000001</v>
      </c>
      <c r="BI28" s="37">
        <v>0.129</v>
      </c>
      <c r="BJ28" s="37">
        <v>0.38700000000000001</v>
      </c>
      <c r="BK28" s="37">
        <v>0</v>
      </c>
      <c r="BL28" s="37">
        <v>0</v>
      </c>
      <c r="BM28" s="37">
        <v>0</v>
      </c>
      <c r="BN28" s="37"/>
      <c r="BO28" s="37"/>
      <c r="BP28" s="37"/>
    </row>
    <row r="29" spans="1:68" ht="14" x14ac:dyDescent="0.2">
      <c r="A29" s="35" t="s">
        <v>93</v>
      </c>
      <c r="B29" s="36" t="s">
        <v>75</v>
      </c>
      <c r="C29" s="34" t="s">
        <v>75</v>
      </c>
      <c r="D29" s="39">
        <v>43.289000000000001</v>
      </c>
      <c r="E29" s="39">
        <v>13.805999999999999</v>
      </c>
      <c r="F29" s="39">
        <v>11.226000000000001</v>
      </c>
      <c r="G29" s="39">
        <v>11.226000000000001</v>
      </c>
      <c r="H29" s="39">
        <v>0</v>
      </c>
      <c r="I29" s="39">
        <v>1.921</v>
      </c>
      <c r="J29" s="39">
        <v>1.921</v>
      </c>
      <c r="K29" s="39">
        <v>0</v>
      </c>
      <c r="L29" s="39">
        <v>0.65900000000000003</v>
      </c>
      <c r="M29" s="39">
        <v>13.506</v>
      </c>
      <c r="N29" s="39">
        <v>2.5390000000000001</v>
      </c>
      <c r="O29" s="39">
        <v>2.5390000000000001</v>
      </c>
      <c r="P29" s="39">
        <v>0</v>
      </c>
      <c r="Q29" s="39">
        <v>9.0440000000000005</v>
      </c>
      <c r="R29" s="39">
        <v>9.0440000000000005</v>
      </c>
      <c r="S29" s="39">
        <v>0</v>
      </c>
      <c r="T29" s="39">
        <v>1.923</v>
      </c>
      <c r="U29" s="39">
        <v>1.923</v>
      </c>
      <c r="V29" s="39">
        <v>0</v>
      </c>
      <c r="W29" s="39">
        <v>0</v>
      </c>
      <c r="X29" s="39"/>
      <c r="Y29" s="39"/>
      <c r="Z29" s="39">
        <v>0</v>
      </c>
      <c r="AA29" s="39">
        <v>2.5430000000000001</v>
      </c>
      <c r="AB29" s="39">
        <v>1.2609999999999999</v>
      </c>
      <c r="AC29" s="39"/>
      <c r="AD29" s="39"/>
      <c r="AE29" s="39">
        <v>3.3000000000000002E-2</v>
      </c>
      <c r="AF29" s="39">
        <v>0</v>
      </c>
      <c r="AG29" s="39">
        <v>3.3000000000000002E-2</v>
      </c>
      <c r="AH29" s="39">
        <v>4.9000000000000002E-2</v>
      </c>
      <c r="AI29" s="39"/>
      <c r="AJ29" s="39"/>
      <c r="AK29" s="39">
        <v>1.1100000000000001</v>
      </c>
      <c r="AL29" s="39">
        <v>8.9999999999999993E-3</v>
      </c>
      <c r="AM29" s="39">
        <v>0</v>
      </c>
      <c r="AN29" s="39">
        <v>8.9999999999999993E-3</v>
      </c>
      <c r="AO29" s="39">
        <v>8.2000000000000003E-2</v>
      </c>
      <c r="AP29" s="39">
        <v>12.159000000000001</v>
      </c>
      <c r="AQ29" s="39">
        <v>10.584</v>
      </c>
      <c r="AR29" s="39">
        <v>6.819</v>
      </c>
      <c r="AS29" s="39">
        <v>6.806</v>
      </c>
      <c r="AT29" s="39">
        <v>0</v>
      </c>
      <c r="AU29" s="39">
        <v>1.4E-2</v>
      </c>
      <c r="AV29" s="39">
        <v>3.7650000000000001</v>
      </c>
      <c r="AW29" s="39">
        <v>2.306</v>
      </c>
      <c r="AX29" s="39">
        <v>0.61699999999999999</v>
      </c>
      <c r="AY29" s="39">
        <v>0.13700000000000001</v>
      </c>
      <c r="AZ29" s="39">
        <v>0</v>
      </c>
      <c r="BA29" s="39">
        <v>0</v>
      </c>
      <c r="BB29" s="39">
        <v>0.70499999999999996</v>
      </c>
      <c r="BC29" s="39">
        <v>0</v>
      </c>
      <c r="BD29" s="39">
        <v>0</v>
      </c>
      <c r="BE29" s="39">
        <v>0</v>
      </c>
      <c r="BF29" s="39">
        <v>0.84599999999999997</v>
      </c>
      <c r="BG29" s="39">
        <v>0.1</v>
      </c>
      <c r="BH29" s="39">
        <v>0.29699999999999999</v>
      </c>
      <c r="BI29" s="39">
        <v>7.9000000000000001E-2</v>
      </c>
      <c r="BJ29" s="39">
        <v>0.371</v>
      </c>
      <c r="BK29" s="39">
        <v>0</v>
      </c>
      <c r="BL29" s="39">
        <v>0.72899999999999998</v>
      </c>
      <c r="BM29" s="39">
        <v>1.2749999999999999</v>
      </c>
      <c r="BN29" s="39">
        <v>1.2749999999999999</v>
      </c>
      <c r="BO29" s="39">
        <v>0</v>
      </c>
      <c r="BP29" s="39">
        <v>0.13700000000000001</v>
      </c>
    </row>
    <row r="30" spans="1:68" ht="14" x14ac:dyDescent="0.2">
      <c r="A30" s="35" t="s">
        <v>94</v>
      </c>
      <c r="B30" s="36" t="s">
        <v>75</v>
      </c>
      <c r="C30" s="34" t="s">
        <v>75</v>
      </c>
      <c r="D30" s="37">
        <v>29.884</v>
      </c>
      <c r="E30" s="37">
        <v>9.923</v>
      </c>
      <c r="F30" s="37">
        <v>6.0919999999999996</v>
      </c>
      <c r="G30" s="37">
        <v>4.32</v>
      </c>
      <c r="H30" s="37">
        <v>1.772</v>
      </c>
      <c r="I30" s="37">
        <v>3.831</v>
      </c>
      <c r="J30" s="37">
        <v>3.831</v>
      </c>
      <c r="K30" s="37">
        <v>0</v>
      </c>
      <c r="L30" s="37">
        <v>0</v>
      </c>
      <c r="M30" s="37">
        <v>7.83</v>
      </c>
      <c r="N30" s="37">
        <v>3.3929999999999998</v>
      </c>
      <c r="O30" s="37">
        <v>3.3929999999999998</v>
      </c>
      <c r="P30" s="37">
        <v>0</v>
      </c>
      <c r="Q30" s="37">
        <v>3.5129999999999999</v>
      </c>
      <c r="R30" s="37">
        <v>3.5129999999999999</v>
      </c>
      <c r="S30" s="37">
        <v>0</v>
      </c>
      <c r="T30" s="37">
        <v>0.92400000000000004</v>
      </c>
      <c r="U30" s="37">
        <v>0</v>
      </c>
      <c r="V30" s="37">
        <v>0.92400000000000004</v>
      </c>
      <c r="W30" s="37">
        <v>0</v>
      </c>
      <c r="X30" s="37"/>
      <c r="Y30" s="37"/>
      <c r="Z30" s="37">
        <v>8.5000000000000006E-2</v>
      </c>
      <c r="AA30" s="37">
        <v>4.5019999999999998</v>
      </c>
      <c r="AB30" s="37">
        <v>1.1819999999999999</v>
      </c>
      <c r="AC30" s="37"/>
      <c r="AD30" s="37"/>
      <c r="AE30" s="37">
        <v>0</v>
      </c>
      <c r="AF30" s="37"/>
      <c r="AG30" s="37"/>
      <c r="AH30" s="37">
        <v>0.72399999999999998</v>
      </c>
      <c r="AI30" s="37">
        <v>0.33500000000000002</v>
      </c>
      <c r="AJ30" s="37">
        <v>0.38900000000000001</v>
      </c>
      <c r="AK30" s="37">
        <v>2.5960000000000001</v>
      </c>
      <c r="AL30" s="37">
        <v>0</v>
      </c>
      <c r="AM30" s="37"/>
      <c r="AN30" s="37"/>
      <c r="AO30" s="37">
        <v>0</v>
      </c>
      <c r="AP30" s="37">
        <v>6.9080000000000004</v>
      </c>
      <c r="AQ30" s="37">
        <v>6.5039999999999996</v>
      </c>
      <c r="AR30" s="37">
        <v>4.2969999999999997</v>
      </c>
      <c r="AS30" s="37">
        <v>4.2969999999999997</v>
      </c>
      <c r="AT30" s="37">
        <v>0</v>
      </c>
      <c r="AU30" s="37">
        <v>0</v>
      </c>
      <c r="AV30" s="37">
        <v>2.2069999999999999</v>
      </c>
      <c r="AW30" s="37">
        <v>1.728</v>
      </c>
      <c r="AX30" s="37">
        <v>0</v>
      </c>
      <c r="AY30" s="37">
        <v>0.41699999999999998</v>
      </c>
      <c r="AZ30" s="37">
        <v>0</v>
      </c>
      <c r="BA30" s="37">
        <v>0</v>
      </c>
      <c r="BB30" s="37">
        <v>6.3E-2</v>
      </c>
      <c r="BC30" s="37">
        <v>0</v>
      </c>
      <c r="BD30" s="37">
        <v>0</v>
      </c>
      <c r="BE30" s="37">
        <v>0</v>
      </c>
      <c r="BF30" s="37">
        <v>0.40300000000000002</v>
      </c>
      <c r="BG30" s="37">
        <v>0.40300000000000002</v>
      </c>
      <c r="BH30" s="37"/>
      <c r="BI30" s="37"/>
      <c r="BJ30" s="37"/>
      <c r="BK30" s="37">
        <v>0</v>
      </c>
      <c r="BL30" s="37">
        <v>0</v>
      </c>
      <c r="BM30" s="37">
        <v>0.63600000000000001</v>
      </c>
      <c r="BN30" s="37">
        <v>0</v>
      </c>
      <c r="BO30" s="37">
        <v>0.63600000000000001</v>
      </c>
      <c r="BP30" s="37"/>
    </row>
    <row r="31" spans="1:68" ht="14" x14ac:dyDescent="0.2">
      <c r="A31" s="35" t="s">
        <v>95</v>
      </c>
      <c r="B31" s="36" t="s">
        <v>75</v>
      </c>
      <c r="C31" s="34" t="s">
        <v>75</v>
      </c>
      <c r="D31" s="39">
        <v>31.215</v>
      </c>
      <c r="E31" s="39">
        <v>6.9640000000000004</v>
      </c>
      <c r="F31" s="39">
        <v>6.109</v>
      </c>
      <c r="G31" s="39">
        <v>6.109</v>
      </c>
      <c r="H31" s="39">
        <v>0</v>
      </c>
      <c r="I31" s="39">
        <v>0.85499999999999998</v>
      </c>
      <c r="J31" s="39">
        <v>0.85499999999999998</v>
      </c>
      <c r="K31" s="39">
        <v>0</v>
      </c>
      <c r="L31" s="39">
        <v>0</v>
      </c>
      <c r="M31" s="39">
        <v>9.9220000000000006</v>
      </c>
      <c r="N31" s="39">
        <v>3.2349999999999999</v>
      </c>
      <c r="O31" s="39">
        <v>3.2349999999999999</v>
      </c>
      <c r="P31" s="39">
        <v>0</v>
      </c>
      <c r="Q31" s="39">
        <v>6.5570000000000004</v>
      </c>
      <c r="R31" s="39">
        <v>6.5570000000000004</v>
      </c>
      <c r="S31" s="39">
        <v>0</v>
      </c>
      <c r="T31" s="39">
        <v>0.13100000000000001</v>
      </c>
      <c r="U31" s="39">
        <v>0.13100000000000001</v>
      </c>
      <c r="V31" s="39">
        <v>0</v>
      </c>
      <c r="W31" s="39">
        <v>0</v>
      </c>
      <c r="X31" s="39"/>
      <c r="Y31" s="39"/>
      <c r="Z31" s="39">
        <v>8.0000000000000002E-3</v>
      </c>
      <c r="AA31" s="39">
        <v>0.89400000000000002</v>
      </c>
      <c r="AB31" s="39">
        <v>0.68799999999999994</v>
      </c>
      <c r="AC31" s="39">
        <v>0.11799999999999999</v>
      </c>
      <c r="AD31" s="39">
        <v>0.56999999999999995</v>
      </c>
      <c r="AE31" s="39">
        <v>0</v>
      </c>
      <c r="AF31" s="39"/>
      <c r="AG31" s="39"/>
      <c r="AH31" s="39">
        <v>4.4999999999999998E-2</v>
      </c>
      <c r="AI31" s="39">
        <v>4.4999999999999998E-2</v>
      </c>
      <c r="AJ31" s="39">
        <v>0</v>
      </c>
      <c r="AK31" s="39">
        <v>0.152</v>
      </c>
      <c r="AL31" s="39">
        <v>0.01</v>
      </c>
      <c r="AM31" s="39">
        <v>0</v>
      </c>
      <c r="AN31" s="39">
        <v>0.01</v>
      </c>
      <c r="AO31" s="39">
        <v>0</v>
      </c>
      <c r="AP31" s="39">
        <v>13.425000000000001</v>
      </c>
      <c r="AQ31" s="39">
        <v>12.715999999999999</v>
      </c>
      <c r="AR31" s="39">
        <v>8.9480000000000004</v>
      </c>
      <c r="AS31" s="39">
        <v>8.5850000000000009</v>
      </c>
      <c r="AT31" s="39">
        <v>0</v>
      </c>
      <c r="AU31" s="39">
        <v>0.36299999999999999</v>
      </c>
      <c r="AV31" s="39">
        <v>3.7679999999999998</v>
      </c>
      <c r="AW31" s="39">
        <v>3.39</v>
      </c>
      <c r="AX31" s="39">
        <v>0</v>
      </c>
      <c r="AY31" s="39">
        <v>0.219</v>
      </c>
      <c r="AZ31" s="39">
        <v>0</v>
      </c>
      <c r="BA31" s="39">
        <v>0</v>
      </c>
      <c r="BB31" s="39">
        <v>0.16</v>
      </c>
      <c r="BC31" s="39">
        <v>0</v>
      </c>
      <c r="BD31" s="39">
        <v>0</v>
      </c>
      <c r="BE31" s="39">
        <v>0</v>
      </c>
      <c r="BF31" s="39">
        <v>0.70899999999999996</v>
      </c>
      <c r="BG31" s="39">
        <v>0.57399999999999995</v>
      </c>
      <c r="BH31" s="39">
        <v>0.20799999999999999</v>
      </c>
      <c r="BI31" s="39">
        <v>0.16400000000000001</v>
      </c>
      <c r="BJ31" s="39">
        <v>0.20100000000000001</v>
      </c>
      <c r="BK31" s="39">
        <v>0.13500000000000001</v>
      </c>
      <c r="BL31" s="39">
        <v>0</v>
      </c>
      <c r="BM31" s="39">
        <v>0</v>
      </c>
      <c r="BN31" s="39"/>
      <c r="BO31" s="39"/>
      <c r="BP31" s="39">
        <v>0.215</v>
      </c>
    </row>
    <row r="32" spans="1:68" ht="14" x14ac:dyDescent="0.2">
      <c r="A32" s="35" t="s">
        <v>96</v>
      </c>
      <c r="B32" s="36" t="s">
        <v>75</v>
      </c>
      <c r="C32" s="34" t="s">
        <v>75</v>
      </c>
      <c r="D32" s="37">
        <v>32.786000000000001</v>
      </c>
      <c r="E32" s="37">
        <v>9.8049999999999997</v>
      </c>
      <c r="F32" s="37">
        <v>7.6680000000000001</v>
      </c>
      <c r="G32" s="37">
        <v>7.6680000000000001</v>
      </c>
      <c r="H32" s="37">
        <v>0</v>
      </c>
      <c r="I32" s="37">
        <v>2.1360000000000001</v>
      </c>
      <c r="J32" s="37">
        <v>2.1360000000000001</v>
      </c>
      <c r="K32" s="37">
        <v>0</v>
      </c>
      <c r="L32" s="37">
        <v>0</v>
      </c>
      <c r="M32" s="37">
        <v>10.348000000000001</v>
      </c>
      <c r="N32" s="37">
        <v>7.8789999999999996</v>
      </c>
      <c r="O32" s="37">
        <v>7.8789999999999996</v>
      </c>
      <c r="P32" s="37">
        <v>0</v>
      </c>
      <c r="Q32" s="37">
        <v>0.73499999999999999</v>
      </c>
      <c r="R32" s="37">
        <v>0.73499999999999999</v>
      </c>
      <c r="S32" s="37">
        <v>0</v>
      </c>
      <c r="T32" s="37">
        <v>1.734</v>
      </c>
      <c r="U32" s="37">
        <v>1.734</v>
      </c>
      <c r="V32" s="37">
        <v>0</v>
      </c>
      <c r="W32" s="37">
        <v>0</v>
      </c>
      <c r="X32" s="37"/>
      <c r="Y32" s="37"/>
      <c r="Z32" s="37">
        <v>0</v>
      </c>
      <c r="AA32" s="37">
        <v>0.3</v>
      </c>
      <c r="AB32" s="37">
        <v>0.29499999999999998</v>
      </c>
      <c r="AC32" s="37">
        <v>8.1000000000000003E-2</v>
      </c>
      <c r="AD32" s="37">
        <v>0.215</v>
      </c>
      <c r="AE32" s="37">
        <v>0</v>
      </c>
      <c r="AF32" s="37"/>
      <c r="AG32" s="37"/>
      <c r="AH32" s="37">
        <v>5.0000000000000001E-3</v>
      </c>
      <c r="AI32" s="37">
        <v>5.0000000000000001E-3</v>
      </c>
      <c r="AJ32" s="37">
        <v>0</v>
      </c>
      <c r="AK32" s="37">
        <v>0</v>
      </c>
      <c r="AL32" s="37">
        <v>0</v>
      </c>
      <c r="AM32" s="37"/>
      <c r="AN32" s="37"/>
      <c r="AO32" s="37">
        <v>0</v>
      </c>
      <c r="AP32" s="37">
        <v>12.333</v>
      </c>
      <c r="AQ32" s="37">
        <v>12.076000000000001</v>
      </c>
      <c r="AR32" s="37">
        <v>8.64</v>
      </c>
      <c r="AS32" s="37">
        <v>8.5839999999999996</v>
      </c>
      <c r="AT32" s="37">
        <v>0</v>
      </c>
      <c r="AU32" s="37">
        <v>5.6000000000000001E-2</v>
      </c>
      <c r="AV32" s="37">
        <v>3.4369999999999998</v>
      </c>
      <c r="AW32" s="37">
        <v>3.05</v>
      </c>
      <c r="AX32" s="37">
        <v>0</v>
      </c>
      <c r="AY32" s="37">
        <v>0.30199999999999999</v>
      </c>
      <c r="AZ32" s="37">
        <v>0</v>
      </c>
      <c r="BA32" s="37">
        <v>0</v>
      </c>
      <c r="BB32" s="37">
        <v>8.4000000000000005E-2</v>
      </c>
      <c r="BC32" s="37">
        <v>0</v>
      </c>
      <c r="BD32" s="37">
        <v>0</v>
      </c>
      <c r="BE32" s="37">
        <v>0</v>
      </c>
      <c r="BF32" s="37">
        <v>0.25700000000000001</v>
      </c>
      <c r="BG32" s="37">
        <v>0.25700000000000001</v>
      </c>
      <c r="BH32" s="37">
        <v>0</v>
      </c>
      <c r="BI32" s="37">
        <v>0.125</v>
      </c>
      <c r="BJ32" s="37">
        <v>0.13200000000000001</v>
      </c>
      <c r="BK32" s="37">
        <v>0</v>
      </c>
      <c r="BL32" s="37">
        <v>0</v>
      </c>
      <c r="BM32" s="37">
        <v>0</v>
      </c>
      <c r="BN32" s="37"/>
      <c r="BO32" s="37"/>
      <c r="BP32" s="37">
        <v>0.30199999999999999</v>
      </c>
    </row>
    <row r="33" spans="1:68" ht="14" x14ac:dyDescent="0.2">
      <c r="A33" s="35" t="s">
        <v>97</v>
      </c>
      <c r="B33" s="36" t="s">
        <v>75</v>
      </c>
      <c r="C33" s="34" t="s">
        <v>75</v>
      </c>
      <c r="D33" s="39">
        <v>38.572000000000003</v>
      </c>
      <c r="E33" s="39">
        <v>14.65</v>
      </c>
      <c r="F33" s="39">
        <v>10.122</v>
      </c>
      <c r="G33" s="39">
        <v>10.122</v>
      </c>
      <c r="H33" s="39">
        <v>0</v>
      </c>
      <c r="I33" s="39">
        <v>4.5279999999999996</v>
      </c>
      <c r="J33" s="39">
        <v>4.5279999999999996</v>
      </c>
      <c r="K33" s="39">
        <v>0</v>
      </c>
      <c r="L33" s="39">
        <v>0</v>
      </c>
      <c r="M33" s="39">
        <v>10.565</v>
      </c>
      <c r="N33" s="39">
        <v>4.899</v>
      </c>
      <c r="O33" s="39">
        <v>4.899</v>
      </c>
      <c r="P33" s="39">
        <v>0</v>
      </c>
      <c r="Q33" s="39">
        <v>4.3319999999999999</v>
      </c>
      <c r="R33" s="39">
        <v>4.3319999999999999</v>
      </c>
      <c r="S33" s="39">
        <v>0</v>
      </c>
      <c r="T33" s="39">
        <v>1.3340000000000001</v>
      </c>
      <c r="U33" s="39">
        <v>1.3340000000000001</v>
      </c>
      <c r="V33" s="39">
        <v>0</v>
      </c>
      <c r="W33" s="39">
        <v>0</v>
      </c>
      <c r="X33" s="39"/>
      <c r="Y33" s="39"/>
      <c r="Z33" s="39">
        <v>0</v>
      </c>
      <c r="AA33" s="39">
        <v>4.0199999999999996</v>
      </c>
      <c r="AB33" s="39">
        <v>5.6000000000000001E-2</v>
      </c>
      <c r="AC33" s="39"/>
      <c r="AD33" s="39"/>
      <c r="AE33" s="39">
        <v>2.9529999999999998</v>
      </c>
      <c r="AF33" s="39">
        <v>0</v>
      </c>
      <c r="AG33" s="39">
        <v>2.9529999999999998</v>
      </c>
      <c r="AH33" s="39">
        <v>0.16400000000000001</v>
      </c>
      <c r="AI33" s="39">
        <v>0.16400000000000001</v>
      </c>
      <c r="AJ33" s="39">
        <v>0</v>
      </c>
      <c r="AK33" s="39">
        <v>0.84799999999999998</v>
      </c>
      <c r="AL33" s="39">
        <v>0</v>
      </c>
      <c r="AM33" s="39"/>
      <c r="AN33" s="39"/>
      <c r="AO33" s="39">
        <v>0</v>
      </c>
      <c r="AP33" s="39">
        <v>9.2970000000000006</v>
      </c>
      <c r="AQ33" s="39">
        <v>9.1690000000000005</v>
      </c>
      <c r="AR33" s="39">
        <v>6.085</v>
      </c>
      <c r="AS33" s="39">
        <v>6.085</v>
      </c>
      <c r="AT33" s="39">
        <v>0</v>
      </c>
      <c r="AU33" s="39">
        <v>0</v>
      </c>
      <c r="AV33" s="39">
        <v>3.085</v>
      </c>
      <c r="AW33" s="39">
        <v>2.472</v>
      </c>
      <c r="AX33" s="39">
        <v>0</v>
      </c>
      <c r="AY33" s="39">
        <v>2.9000000000000001E-2</v>
      </c>
      <c r="AZ33" s="39">
        <v>0</v>
      </c>
      <c r="BA33" s="39">
        <v>0</v>
      </c>
      <c r="BB33" s="39">
        <v>0.58399999999999996</v>
      </c>
      <c r="BC33" s="39">
        <v>0</v>
      </c>
      <c r="BD33" s="39">
        <v>0</v>
      </c>
      <c r="BE33" s="39">
        <v>0</v>
      </c>
      <c r="BF33" s="39">
        <v>0.128</v>
      </c>
      <c r="BG33" s="39">
        <v>9.8000000000000004E-2</v>
      </c>
      <c r="BH33" s="39">
        <v>5.6000000000000001E-2</v>
      </c>
      <c r="BI33" s="39">
        <v>3.7999999999999999E-2</v>
      </c>
      <c r="BJ33" s="39">
        <v>4.0000000000000001E-3</v>
      </c>
      <c r="BK33" s="39">
        <v>2.9000000000000001E-2</v>
      </c>
      <c r="BL33" s="39">
        <v>0</v>
      </c>
      <c r="BM33" s="39">
        <v>0.04</v>
      </c>
      <c r="BN33" s="39">
        <v>0.04</v>
      </c>
      <c r="BO33" s="39">
        <v>0</v>
      </c>
      <c r="BP33" s="39">
        <v>2.8000000000000001E-2</v>
      </c>
    </row>
    <row r="34" spans="1:68" ht="14" x14ac:dyDescent="0.2">
      <c r="A34" s="35" t="s">
        <v>98</v>
      </c>
      <c r="B34" s="36" t="s">
        <v>75</v>
      </c>
      <c r="C34" s="34" t="s">
        <v>75</v>
      </c>
      <c r="D34" s="37">
        <v>16.699000000000002</v>
      </c>
      <c r="E34" s="37">
        <v>7.26</v>
      </c>
      <c r="F34" s="37">
        <v>3.581</v>
      </c>
      <c r="G34" s="37"/>
      <c r="H34" s="37"/>
      <c r="I34" s="37">
        <v>3.4289999999999998</v>
      </c>
      <c r="J34" s="37"/>
      <c r="K34" s="37"/>
      <c r="L34" s="37">
        <v>0.25</v>
      </c>
      <c r="M34" s="37">
        <v>2.335</v>
      </c>
      <c r="N34" s="37"/>
      <c r="O34" s="37"/>
      <c r="P34" s="37"/>
      <c r="Q34" s="37"/>
      <c r="R34" s="37"/>
      <c r="S34" s="37"/>
      <c r="T34" s="37"/>
      <c r="U34" s="37"/>
      <c r="V34" s="37"/>
      <c r="W34" s="37">
        <v>2.335</v>
      </c>
      <c r="X34" s="37">
        <v>2.335</v>
      </c>
      <c r="Y34" s="37">
        <v>0</v>
      </c>
      <c r="Z34" s="37">
        <v>0.26700000000000002</v>
      </c>
      <c r="AA34" s="37">
        <v>0.30099999999999999</v>
      </c>
      <c r="AB34" s="37">
        <v>0.19500000000000001</v>
      </c>
      <c r="AC34" s="37">
        <v>0</v>
      </c>
      <c r="AD34" s="37">
        <v>0.19500000000000001</v>
      </c>
      <c r="AE34" s="37">
        <v>0</v>
      </c>
      <c r="AF34" s="37"/>
      <c r="AG34" s="37"/>
      <c r="AH34" s="37">
        <v>0</v>
      </c>
      <c r="AI34" s="37"/>
      <c r="AJ34" s="37"/>
      <c r="AK34" s="37">
        <v>0.106</v>
      </c>
      <c r="AL34" s="37">
        <v>0</v>
      </c>
      <c r="AM34" s="37"/>
      <c r="AN34" s="37"/>
      <c r="AO34" s="37">
        <v>0</v>
      </c>
      <c r="AP34" s="37">
        <v>6.2309999999999999</v>
      </c>
      <c r="AQ34" s="37">
        <v>6.2080000000000002</v>
      </c>
      <c r="AR34" s="37">
        <v>4.2869999999999999</v>
      </c>
      <c r="AS34" s="37">
        <v>4.2869999999999999</v>
      </c>
      <c r="AT34" s="37">
        <v>0</v>
      </c>
      <c r="AU34" s="37">
        <v>0</v>
      </c>
      <c r="AV34" s="37">
        <v>1.921</v>
      </c>
      <c r="AW34" s="37">
        <v>1.5660000000000001</v>
      </c>
      <c r="AX34" s="37">
        <v>0</v>
      </c>
      <c r="AY34" s="37">
        <v>0.29499999999999998</v>
      </c>
      <c r="AZ34" s="37">
        <v>0</v>
      </c>
      <c r="BA34" s="37">
        <v>0</v>
      </c>
      <c r="BB34" s="37">
        <v>2.1999999999999999E-2</v>
      </c>
      <c r="BC34" s="37">
        <v>0</v>
      </c>
      <c r="BD34" s="37">
        <v>3.7999999999999999E-2</v>
      </c>
      <c r="BE34" s="37">
        <v>0</v>
      </c>
      <c r="BF34" s="37">
        <v>2.4E-2</v>
      </c>
      <c r="BG34" s="37">
        <v>2.4E-2</v>
      </c>
      <c r="BH34" s="37">
        <v>0.02</v>
      </c>
      <c r="BI34" s="37">
        <v>2E-3</v>
      </c>
      <c r="BJ34" s="37">
        <v>1E-3</v>
      </c>
      <c r="BK34" s="37">
        <v>0</v>
      </c>
      <c r="BL34" s="37">
        <v>0</v>
      </c>
      <c r="BM34" s="37">
        <v>0.30499999999999999</v>
      </c>
      <c r="BN34" s="37">
        <v>0</v>
      </c>
      <c r="BO34" s="37">
        <v>0.30499999999999999</v>
      </c>
      <c r="BP34" s="37"/>
    </row>
    <row r="35" spans="1:68" ht="14" x14ac:dyDescent="0.2">
      <c r="A35" s="35" t="s">
        <v>99</v>
      </c>
      <c r="B35" s="36" t="s">
        <v>75</v>
      </c>
      <c r="C35" s="34" t="s">
        <v>75</v>
      </c>
      <c r="D35" s="39">
        <v>39.698</v>
      </c>
      <c r="E35" s="39">
        <v>12.531000000000001</v>
      </c>
      <c r="F35" s="39">
        <v>8.6289999999999996</v>
      </c>
      <c r="G35" s="39">
        <v>8.6080000000000005</v>
      </c>
      <c r="H35" s="39">
        <v>2.1000000000000001E-2</v>
      </c>
      <c r="I35" s="39">
        <v>3.9020000000000001</v>
      </c>
      <c r="J35" s="39">
        <v>3.9020000000000001</v>
      </c>
      <c r="K35" s="39">
        <v>0</v>
      </c>
      <c r="L35" s="39">
        <v>0</v>
      </c>
      <c r="M35" s="39">
        <v>13.129</v>
      </c>
      <c r="N35" s="39">
        <v>4.923</v>
      </c>
      <c r="O35" s="39">
        <v>4.923</v>
      </c>
      <c r="P35" s="39">
        <v>0</v>
      </c>
      <c r="Q35" s="39">
        <v>5.2430000000000003</v>
      </c>
      <c r="R35" s="39">
        <v>5.2430000000000003</v>
      </c>
      <c r="S35" s="39">
        <v>0</v>
      </c>
      <c r="T35" s="39">
        <v>2.9630000000000001</v>
      </c>
      <c r="U35" s="39">
        <v>0</v>
      </c>
      <c r="V35" s="39">
        <v>2.9630000000000001</v>
      </c>
      <c r="W35" s="39">
        <v>0</v>
      </c>
      <c r="X35" s="39"/>
      <c r="Y35" s="39"/>
      <c r="Z35" s="39">
        <v>0</v>
      </c>
      <c r="AA35" s="39">
        <v>1.6890000000000001</v>
      </c>
      <c r="AB35" s="39">
        <v>0.95099999999999996</v>
      </c>
      <c r="AC35" s="39">
        <v>0.56899999999999995</v>
      </c>
      <c r="AD35" s="39">
        <v>0.38200000000000001</v>
      </c>
      <c r="AE35" s="39">
        <v>0</v>
      </c>
      <c r="AF35" s="39"/>
      <c r="AG35" s="39"/>
      <c r="AH35" s="39">
        <v>0.29099999999999998</v>
      </c>
      <c r="AI35" s="39">
        <v>0.29099999999999998</v>
      </c>
      <c r="AJ35" s="39">
        <v>0</v>
      </c>
      <c r="AK35" s="39">
        <v>0.44600000000000001</v>
      </c>
      <c r="AL35" s="39">
        <v>0</v>
      </c>
      <c r="AM35" s="39"/>
      <c r="AN35" s="39"/>
      <c r="AO35" s="39">
        <v>0</v>
      </c>
      <c r="AP35" s="39">
        <v>12.24</v>
      </c>
      <c r="AQ35" s="39">
        <v>11.112</v>
      </c>
      <c r="AR35" s="39">
        <v>7.585</v>
      </c>
      <c r="AS35" s="39">
        <v>7.5759999999999996</v>
      </c>
      <c r="AT35" s="39">
        <v>0</v>
      </c>
      <c r="AU35" s="39">
        <v>8.0000000000000002E-3</v>
      </c>
      <c r="AV35" s="39">
        <v>3.5270000000000001</v>
      </c>
      <c r="AW35" s="39">
        <v>2.46</v>
      </c>
      <c r="AX35" s="39">
        <v>0</v>
      </c>
      <c r="AY35" s="39">
        <v>0.34200000000000003</v>
      </c>
      <c r="AZ35" s="39">
        <v>0</v>
      </c>
      <c r="BA35" s="39">
        <v>0</v>
      </c>
      <c r="BB35" s="39">
        <v>0.69699999999999995</v>
      </c>
      <c r="BC35" s="39">
        <v>0</v>
      </c>
      <c r="BD35" s="39">
        <v>2.7E-2</v>
      </c>
      <c r="BE35" s="39">
        <v>0</v>
      </c>
      <c r="BF35" s="39">
        <v>1.129</v>
      </c>
      <c r="BG35" s="39">
        <v>1.081</v>
      </c>
      <c r="BH35" s="39">
        <v>0.56799999999999995</v>
      </c>
      <c r="BI35" s="39">
        <v>0.13600000000000001</v>
      </c>
      <c r="BJ35" s="39">
        <v>0.377</v>
      </c>
      <c r="BK35" s="39">
        <v>4.8000000000000001E-2</v>
      </c>
      <c r="BL35" s="39">
        <v>0</v>
      </c>
      <c r="BM35" s="39">
        <v>0.11</v>
      </c>
      <c r="BN35" s="39">
        <v>0</v>
      </c>
      <c r="BO35" s="39">
        <v>0.11</v>
      </c>
      <c r="BP35" s="39">
        <v>0.34200000000000003</v>
      </c>
    </row>
    <row r="36" spans="1:68" ht="14" x14ac:dyDescent="0.2">
      <c r="A36" s="35" t="s">
        <v>100</v>
      </c>
      <c r="B36" s="36" t="s">
        <v>75</v>
      </c>
      <c r="C36" s="34" t="s">
        <v>75</v>
      </c>
      <c r="D36" s="37">
        <v>33.783999999999999</v>
      </c>
      <c r="E36" s="37">
        <v>19.27</v>
      </c>
      <c r="F36" s="37">
        <v>13.786</v>
      </c>
      <c r="G36" s="37">
        <v>13.786</v>
      </c>
      <c r="H36" s="37">
        <v>0</v>
      </c>
      <c r="I36" s="37">
        <v>4.8739999999999997</v>
      </c>
      <c r="J36" s="37">
        <v>4.8739999999999997</v>
      </c>
      <c r="K36" s="37">
        <v>0</v>
      </c>
      <c r="L36" s="37">
        <v>0.60899999999999999</v>
      </c>
      <c r="M36" s="37">
        <v>0</v>
      </c>
      <c r="N36" s="37">
        <v>0</v>
      </c>
      <c r="O36" s="37"/>
      <c r="P36" s="37"/>
      <c r="Q36" s="37">
        <v>0</v>
      </c>
      <c r="R36" s="37"/>
      <c r="S36" s="37"/>
      <c r="T36" s="37">
        <v>0</v>
      </c>
      <c r="U36" s="37"/>
      <c r="V36" s="37"/>
      <c r="W36" s="37">
        <v>0</v>
      </c>
      <c r="X36" s="37"/>
      <c r="Y36" s="37"/>
      <c r="Z36" s="37">
        <v>0</v>
      </c>
      <c r="AA36" s="37">
        <v>1.921</v>
      </c>
      <c r="AB36" s="37">
        <v>1.895</v>
      </c>
      <c r="AC36" s="37"/>
      <c r="AD36" s="37"/>
      <c r="AE36" s="37">
        <v>0</v>
      </c>
      <c r="AF36" s="37"/>
      <c r="AG36" s="37"/>
      <c r="AH36" s="37">
        <v>0</v>
      </c>
      <c r="AI36" s="37"/>
      <c r="AJ36" s="37"/>
      <c r="AK36" s="37">
        <v>2.5000000000000001E-2</v>
      </c>
      <c r="AL36" s="37">
        <v>0</v>
      </c>
      <c r="AM36" s="37"/>
      <c r="AN36" s="37"/>
      <c r="AO36" s="37">
        <v>0</v>
      </c>
      <c r="AP36" s="37">
        <v>12.592000000000001</v>
      </c>
      <c r="AQ36" s="37">
        <v>11.827</v>
      </c>
      <c r="AR36" s="37">
        <v>10.351000000000001</v>
      </c>
      <c r="AS36" s="37">
        <v>10.351000000000001</v>
      </c>
      <c r="AT36" s="37">
        <v>0</v>
      </c>
      <c r="AU36" s="37">
        <v>0</v>
      </c>
      <c r="AV36" s="37">
        <v>1.476</v>
      </c>
      <c r="AW36" s="37">
        <v>0.50700000000000001</v>
      </c>
      <c r="AX36" s="37">
        <v>0</v>
      </c>
      <c r="AY36" s="37">
        <v>0.89700000000000002</v>
      </c>
      <c r="AZ36" s="37">
        <v>0</v>
      </c>
      <c r="BA36" s="37">
        <v>0</v>
      </c>
      <c r="BB36" s="37">
        <v>7.1999999999999995E-2</v>
      </c>
      <c r="BC36" s="37">
        <v>0</v>
      </c>
      <c r="BD36" s="37">
        <v>0</v>
      </c>
      <c r="BE36" s="37">
        <v>0</v>
      </c>
      <c r="BF36" s="37">
        <v>0.76500000000000001</v>
      </c>
      <c r="BG36" s="37">
        <v>0.76500000000000001</v>
      </c>
      <c r="BH36" s="37">
        <v>0</v>
      </c>
      <c r="BI36" s="37">
        <v>0</v>
      </c>
      <c r="BJ36" s="37">
        <v>0.183</v>
      </c>
      <c r="BK36" s="37">
        <v>0</v>
      </c>
      <c r="BL36" s="37">
        <v>0</v>
      </c>
      <c r="BM36" s="37">
        <v>2E-3</v>
      </c>
      <c r="BN36" s="37">
        <v>0</v>
      </c>
      <c r="BO36" s="37">
        <v>2E-3</v>
      </c>
      <c r="BP36" s="37"/>
    </row>
    <row r="37" spans="1:68" ht="14" x14ac:dyDescent="0.2">
      <c r="A37" s="35" t="s">
        <v>101</v>
      </c>
      <c r="B37" s="36" t="s">
        <v>75</v>
      </c>
      <c r="C37" s="34" t="s">
        <v>75</v>
      </c>
      <c r="D37" s="39">
        <v>42.241</v>
      </c>
      <c r="E37" s="39">
        <v>20.445</v>
      </c>
      <c r="F37" s="39">
        <v>10.727</v>
      </c>
      <c r="G37" s="39">
        <v>10.727</v>
      </c>
      <c r="H37" s="39">
        <v>0</v>
      </c>
      <c r="I37" s="39">
        <v>9.718</v>
      </c>
      <c r="J37" s="39">
        <v>9.718</v>
      </c>
      <c r="K37" s="39">
        <v>0</v>
      </c>
      <c r="L37" s="39">
        <v>0</v>
      </c>
      <c r="M37" s="39">
        <v>9.6709999999999994</v>
      </c>
      <c r="N37" s="39">
        <v>3.3959999999999999</v>
      </c>
      <c r="O37" s="39">
        <v>3.3959999999999999</v>
      </c>
      <c r="P37" s="39">
        <v>0</v>
      </c>
      <c r="Q37" s="39">
        <v>5.6310000000000002</v>
      </c>
      <c r="R37" s="39">
        <v>5.6310000000000002</v>
      </c>
      <c r="S37" s="39">
        <v>0</v>
      </c>
      <c r="T37" s="39">
        <v>0.64300000000000002</v>
      </c>
      <c r="U37" s="39">
        <v>0.64300000000000002</v>
      </c>
      <c r="V37" s="39">
        <v>0</v>
      </c>
      <c r="W37" s="39">
        <v>0</v>
      </c>
      <c r="X37" s="39"/>
      <c r="Y37" s="39"/>
      <c r="Z37" s="39">
        <v>5.3999999999999999E-2</v>
      </c>
      <c r="AA37" s="39">
        <v>1.2170000000000001</v>
      </c>
      <c r="AB37" s="39">
        <v>0.375</v>
      </c>
      <c r="AC37" s="39">
        <v>0.184</v>
      </c>
      <c r="AD37" s="39">
        <v>0.191</v>
      </c>
      <c r="AE37" s="39">
        <v>0.52500000000000002</v>
      </c>
      <c r="AF37" s="39">
        <v>0.38700000000000001</v>
      </c>
      <c r="AG37" s="39">
        <v>0.13800000000000001</v>
      </c>
      <c r="AH37" s="39">
        <v>1E-3</v>
      </c>
      <c r="AI37" s="39">
        <v>1E-3</v>
      </c>
      <c r="AJ37" s="39">
        <v>0</v>
      </c>
      <c r="AK37" s="39">
        <v>0.317</v>
      </c>
      <c r="AL37" s="39">
        <v>0</v>
      </c>
      <c r="AM37" s="39"/>
      <c r="AN37" s="39"/>
      <c r="AO37" s="39">
        <v>0</v>
      </c>
      <c r="AP37" s="39">
        <v>10.853999999999999</v>
      </c>
      <c r="AQ37" s="39">
        <v>10.362</v>
      </c>
      <c r="AR37" s="39">
        <v>8.1950000000000003</v>
      </c>
      <c r="AS37" s="39">
        <v>8.1609999999999996</v>
      </c>
      <c r="AT37" s="39">
        <v>3.5000000000000003E-2</v>
      </c>
      <c r="AU37" s="39">
        <v>0</v>
      </c>
      <c r="AV37" s="39">
        <v>2.1669999999999998</v>
      </c>
      <c r="AW37" s="39">
        <v>1.9179999999999999</v>
      </c>
      <c r="AX37" s="39">
        <v>0.13500000000000001</v>
      </c>
      <c r="AY37" s="39">
        <v>0.105</v>
      </c>
      <c r="AZ37" s="39">
        <v>8.0000000000000002E-3</v>
      </c>
      <c r="BA37" s="39">
        <v>0</v>
      </c>
      <c r="BB37" s="39">
        <v>0</v>
      </c>
      <c r="BC37" s="39">
        <v>0</v>
      </c>
      <c r="BD37" s="39">
        <v>1E-3</v>
      </c>
      <c r="BE37" s="39">
        <v>0</v>
      </c>
      <c r="BF37" s="39">
        <v>0.49199999999999999</v>
      </c>
      <c r="BG37" s="39">
        <v>0.432</v>
      </c>
      <c r="BH37" s="39">
        <v>0.193</v>
      </c>
      <c r="BI37" s="39">
        <v>8.0000000000000002E-3</v>
      </c>
      <c r="BJ37" s="39">
        <v>0.23100000000000001</v>
      </c>
      <c r="BK37" s="39">
        <v>0.06</v>
      </c>
      <c r="BL37" s="39">
        <v>0</v>
      </c>
      <c r="BM37" s="39">
        <v>0</v>
      </c>
      <c r="BN37" s="39"/>
      <c r="BO37" s="39"/>
      <c r="BP37" s="39"/>
    </row>
    <row r="38" spans="1:68" ht="14" x14ac:dyDescent="0.2">
      <c r="A38" s="35" t="s">
        <v>102</v>
      </c>
      <c r="B38" s="36" t="s">
        <v>75</v>
      </c>
      <c r="C38" s="34" t="s">
        <v>75</v>
      </c>
      <c r="D38" s="37">
        <v>36.768000000000001</v>
      </c>
      <c r="E38" s="37">
        <v>7.9809999999999999</v>
      </c>
      <c r="F38" s="37">
        <v>5.3650000000000002</v>
      </c>
      <c r="G38" s="37"/>
      <c r="H38" s="37"/>
      <c r="I38" s="37">
        <v>2.6160000000000001</v>
      </c>
      <c r="J38" s="37"/>
      <c r="K38" s="37"/>
      <c r="L38" s="37">
        <v>0</v>
      </c>
      <c r="M38" s="37">
        <v>13.013</v>
      </c>
      <c r="N38" s="37">
        <v>5.6550000000000002</v>
      </c>
      <c r="O38" s="37"/>
      <c r="P38" s="37"/>
      <c r="Q38" s="37">
        <v>4.2690000000000001</v>
      </c>
      <c r="R38" s="37"/>
      <c r="S38" s="37"/>
      <c r="T38" s="37">
        <v>3.089</v>
      </c>
      <c r="U38" s="37"/>
      <c r="V38" s="37"/>
      <c r="W38" s="37">
        <v>0</v>
      </c>
      <c r="X38" s="37"/>
      <c r="Y38" s="37"/>
      <c r="Z38" s="37">
        <v>0.55400000000000005</v>
      </c>
      <c r="AA38" s="37">
        <v>1.282</v>
      </c>
      <c r="AB38" s="37">
        <v>1.07</v>
      </c>
      <c r="AC38" s="37">
        <v>0.318</v>
      </c>
      <c r="AD38" s="37">
        <v>0.752</v>
      </c>
      <c r="AE38" s="37">
        <v>0</v>
      </c>
      <c r="AF38" s="37"/>
      <c r="AG38" s="37"/>
      <c r="AH38" s="37">
        <v>1.6E-2</v>
      </c>
      <c r="AI38" s="37"/>
      <c r="AJ38" s="37"/>
      <c r="AK38" s="37">
        <v>0.19500000000000001</v>
      </c>
      <c r="AL38" s="37">
        <v>0</v>
      </c>
      <c r="AM38" s="37"/>
      <c r="AN38" s="37"/>
      <c r="AO38" s="37">
        <v>0</v>
      </c>
      <c r="AP38" s="37">
        <v>13.888999999999999</v>
      </c>
      <c r="AQ38" s="37">
        <v>13.085000000000001</v>
      </c>
      <c r="AR38" s="37">
        <v>8.6980000000000004</v>
      </c>
      <c r="AS38" s="37">
        <v>8.5860000000000003</v>
      </c>
      <c r="AT38" s="37">
        <v>0.112</v>
      </c>
      <c r="AU38" s="37">
        <v>0</v>
      </c>
      <c r="AV38" s="37">
        <v>4.3869999999999996</v>
      </c>
      <c r="AW38" s="37">
        <v>3.6970000000000001</v>
      </c>
      <c r="AX38" s="37">
        <v>0</v>
      </c>
      <c r="AY38" s="37">
        <v>0.22500000000000001</v>
      </c>
      <c r="AZ38" s="37">
        <v>0</v>
      </c>
      <c r="BA38" s="37">
        <v>0</v>
      </c>
      <c r="BB38" s="37">
        <v>0.41599999999999998</v>
      </c>
      <c r="BC38" s="37">
        <v>0</v>
      </c>
      <c r="BD38" s="37">
        <v>4.9000000000000002E-2</v>
      </c>
      <c r="BE38" s="37">
        <v>0</v>
      </c>
      <c r="BF38" s="37">
        <v>0.80400000000000005</v>
      </c>
      <c r="BG38" s="37">
        <v>0.154</v>
      </c>
      <c r="BH38" s="37">
        <v>0</v>
      </c>
      <c r="BI38" s="37">
        <v>0</v>
      </c>
      <c r="BJ38" s="37">
        <v>0.154</v>
      </c>
      <c r="BK38" s="37">
        <v>0.64900000000000002</v>
      </c>
      <c r="BL38" s="37">
        <v>0</v>
      </c>
      <c r="BM38" s="37">
        <v>4.9000000000000002E-2</v>
      </c>
      <c r="BN38" s="37">
        <v>0</v>
      </c>
      <c r="BO38" s="37">
        <v>4.9000000000000002E-2</v>
      </c>
      <c r="BP38" s="37">
        <v>0.22500000000000001</v>
      </c>
    </row>
    <row r="39" spans="1:68" ht="14" x14ac:dyDescent="0.2">
      <c r="A39" s="35" t="s">
        <v>103</v>
      </c>
      <c r="B39" s="36" t="s">
        <v>75</v>
      </c>
      <c r="C39" s="34" t="s">
        <v>75</v>
      </c>
      <c r="D39" s="39">
        <v>35.768999999999998</v>
      </c>
      <c r="E39" s="39">
        <v>9.4480000000000004</v>
      </c>
      <c r="F39" s="39">
        <v>7.0129999999999999</v>
      </c>
      <c r="G39" s="39"/>
      <c r="H39" s="39"/>
      <c r="I39" s="39">
        <v>2.4359999999999999</v>
      </c>
      <c r="J39" s="39"/>
      <c r="K39" s="39"/>
      <c r="L39" s="39">
        <v>0</v>
      </c>
      <c r="M39" s="39">
        <v>10.587</v>
      </c>
      <c r="N39" s="39">
        <v>4.218</v>
      </c>
      <c r="O39" s="39">
        <v>4.218</v>
      </c>
      <c r="P39" s="39">
        <v>0</v>
      </c>
      <c r="Q39" s="39">
        <v>6.3680000000000003</v>
      </c>
      <c r="R39" s="39">
        <v>6.3680000000000003</v>
      </c>
      <c r="S39" s="39">
        <v>0</v>
      </c>
      <c r="T39" s="39">
        <v>0</v>
      </c>
      <c r="U39" s="39"/>
      <c r="V39" s="39"/>
      <c r="W39" s="39">
        <v>0</v>
      </c>
      <c r="X39" s="39"/>
      <c r="Y39" s="39"/>
      <c r="Z39" s="39">
        <v>0</v>
      </c>
      <c r="AA39" s="39">
        <v>1.5860000000000001</v>
      </c>
      <c r="AB39" s="39">
        <v>0.79100000000000004</v>
      </c>
      <c r="AC39" s="39"/>
      <c r="AD39" s="39"/>
      <c r="AE39" s="39">
        <v>0</v>
      </c>
      <c r="AF39" s="39"/>
      <c r="AG39" s="39"/>
      <c r="AH39" s="39">
        <v>0</v>
      </c>
      <c r="AI39" s="39"/>
      <c r="AJ39" s="39"/>
      <c r="AK39" s="39">
        <v>0.79600000000000004</v>
      </c>
      <c r="AL39" s="39">
        <v>0</v>
      </c>
      <c r="AM39" s="39"/>
      <c r="AN39" s="39"/>
      <c r="AO39" s="39">
        <v>0</v>
      </c>
      <c r="AP39" s="39">
        <v>13.831</v>
      </c>
      <c r="AQ39" s="39">
        <v>13.212999999999999</v>
      </c>
      <c r="AR39" s="39">
        <v>9.02</v>
      </c>
      <c r="AS39" s="39">
        <v>9.02</v>
      </c>
      <c r="AT39" s="39">
        <v>0</v>
      </c>
      <c r="AU39" s="39">
        <v>0</v>
      </c>
      <c r="AV39" s="39">
        <v>4.194</v>
      </c>
      <c r="AW39" s="39">
        <v>2.7320000000000002</v>
      </c>
      <c r="AX39" s="39">
        <v>0.29899999999999999</v>
      </c>
      <c r="AY39" s="39">
        <v>0.113</v>
      </c>
      <c r="AZ39" s="39">
        <v>0</v>
      </c>
      <c r="BA39" s="39">
        <v>0</v>
      </c>
      <c r="BB39" s="39">
        <v>0.94199999999999995</v>
      </c>
      <c r="BC39" s="39">
        <v>0</v>
      </c>
      <c r="BD39" s="39">
        <v>0.108</v>
      </c>
      <c r="BE39" s="39">
        <v>0</v>
      </c>
      <c r="BF39" s="39">
        <v>0.61399999999999999</v>
      </c>
      <c r="BG39" s="39">
        <v>0.49299999999999999</v>
      </c>
      <c r="BH39" s="39">
        <v>0.115</v>
      </c>
      <c r="BI39" s="39">
        <v>0.218</v>
      </c>
      <c r="BJ39" s="39">
        <v>0.16</v>
      </c>
      <c r="BK39" s="39">
        <v>0.121</v>
      </c>
      <c r="BL39" s="39">
        <v>4.0000000000000001E-3</v>
      </c>
      <c r="BM39" s="39">
        <v>0.317</v>
      </c>
      <c r="BN39" s="39">
        <v>0.19900000000000001</v>
      </c>
      <c r="BO39" s="39">
        <v>0.11799999999999999</v>
      </c>
      <c r="BP39" s="39">
        <v>0.113</v>
      </c>
    </row>
    <row r="40" spans="1:68" ht="14" x14ac:dyDescent="0.2">
      <c r="A40" s="35" t="s">
        <v>104</v>
      </c>
      <c r="B40" s="36" t="s">
        <v>75</v>
      </c>
      <c r="C40" s="34" t="s">
        <v>75</v>
      </c>
      <c r="D40" s="37">
        <v>35.780999999999999</v>
      </c>
      <c r="E40" s="37">
        <v>7.234</v>
      </c>
      <c r="F40" s="37">
        <v>3.907</v>
      </c>
      <c r="G40" s="37">
        <v>3.907</v>
      </c>
      <c r="H40" s="37">
        <v>0</v>
      </c>
      <c r="I40" s="37">
        <v>3.0289999999999999</v>
      </c>
      <c r="J40" s="37">
        <v>0</v>
      </c>
      <c r="K40" s="37">
        <v>0</v>
      </c>
      <c r="L40" s="37">
        <v>0.29799999999999999</v>
      </c>
      <c r="M40" s="37">
        <v>15.702</v>
      </c>
      <c r="N40" s="37">
        <v>3.835</v>
      </c>
      <c r="O40" s="37">
        <v>3.835</v>
      </c>
      <c r="P40" s="37">
        <v>0</v>
      </c>
      <c r="Q40" s="37">
        <v>9.4030000000000005</v>
      </c>
      <c r="R40" s="37">
        <v>9.4030000000000005</v>
      </c>
      <c r="S40" s="37">
        <v>0</v>
      </c>
      <c r="T40" s="37">
        <v>2.4649999999999999</v>
      </c>
      <c r="U40" s="37">
        <v>2.4649999999999999</v>
      </c>
      <c r="V40" s="37">
        <v>0</v>
      </c>
      <c r="W40" s="37">
        <v>0</v>
      </c>
      <c r="X40" s="37"/>
      <c r="Y40" s="37"/>
      <c r="Z40" s="37">
        <v>0</v>
      </c>
      <c r="AA40" s="37">
        <v>0.48</v>
      </c>
      <c r="AB40" s="37">
        <v>0.48</v>
      </c>
      <c r="AC40" s="37">
        <v>3.7999999999999999E-2</v>
      </c>
      <c r="AD40" s="37">
        <v>0.441</v>
      </c>
      <c r="AE40" s="37">
        <v>0</v>
      </c>
      <c r="AF40" s="37"/>
      <c r="AG40" s="37"/>
      <c r="AH40" s="37">
        <v>0</v>
      </c>
      <c r="AI40" s="37"/>
      <c r="AJ40" s="37"/>
      <c r="AK40" s="37">
        <v>0</v>
      </c>
      <c r="AL40" s="37">
        <v>0</v>
      </c>
      <c r="AM40" s="37"/>
      <c r="AN40" s="37"/>
      <c r="AO40" s="37">
        <v>0</v>
      </c>
      <c r="AP40" s="37">
        <v>12.365</v>
      </c>
      <c r="AQ40" s="37">
        <v>11.494999999999999</v>
      </c>
      <c r="AR40" s="37">
        <v>7.7610000000000001</v>
      </c>
      <c r="AS40" s="37">
        <v>7.7610000000000001</v>
      </c>
      <c r="AT40" s="37">
        <v>0</v>
      </c>
      <c r="AU40" s="37">
        <v>0</v>
      </c>
      <c r="AV40" s="37">
        <v>3.734</v>
      </c>
      <c r="AW40" s="37">
        <v>3.0459999999999998</v>
      </c>
      <c r="AX40" s="37">
        <v>0</v>
      </c>
      <c r="AY40" s="37">
        <v>0.12</v>
      </c>
      <c r="AZ40" s="37">
        <v>0</v>
      </c>
      <c r="BA40" s="37">
        <v>3.0000000000000001E-3</v>
      </c>
      <c r="BB40" s="37">
        <v>0.56499999999999995</v>
      </c>
      <c r="BC40" s="37">
        <v>0</v>
      </c>
      <c r="BD40" s="37">
        <v>0</v>
      </c>
      <c r="BE40" s="37">
        <v>0</v>
      </c>
      <c r="BF40" s="37">
        <v>0.64200000000000002</v>
      </c>
      <c r="BG40" s="37">
        <v>0.47199999999999998</v>
      </c>
      <c r="BH40" s="37">
        <v>0</v>
      </c>
      <c r="BI40" s="37">
        <v>0.21</v>
      </c>
      <c r="BJ40" s="37">
        <v>0.26200000000000001</v>
      </c>
      <c r="BK40" s="37">
        <v>0.16900000000000001</v>
      </c>
      <c r="BL40" s="37">
        <v>0.22900000000000001</v>
      </c>
      <c r="BM40" s="37">
        <v>0</v>
      </c>
      <c r="BN40" s="37"/>
      <c r="BO40" s="37"/>
      <c r="BP40" s="37">
        <v>0.12</v>
      </c>
    </row>
    <row r="41" spans="1:68" ht="14" x14ac:dyDescent="0.2">
      <c r="A41" s="35" t="s">
        <v>105</v>
      </c>
      <c r="B41" s="36" t="s">
        <v>75</v>
      </c>
      <c r="C41" s="34" t="s">
        <v>75</v>
      </c>
      <c r="D41" s="39">
        <v>37.427</v>
      </c>
      <c r="E41" s="39">
        <v>7.38</v>
      </c>
      <c r="F41" s="39">
        <v>5.44</v>
      </c>
      <c r="G41" s="39">
        <v>5.4329999999999998</v>
      </c>
      <c r="H41" s="39">
        <v>6.0000000000000001E-3</v>
      </c>
      <c r="I41" s="39">
        <v>1.9359999999999999</v>
      </c>
      <c r="J41" s="39">
        <v>1.9359999999999999</v>
      </c>
      <c r="K41" s="39">
        <v>0</v>
      </c>
      <c r="L41" s="39">
        <v>5.0000000000000001E-3</v>
      </c>
      <c r="M41" s="39">
        <v>16.404</v>
      </c>
      <c r="N41" s="39">
        <v>8.1630000000000003</v>
      </c>
      <c r="O41" s="39">
        <v>8.1630000000000003</v>
      </c>
      <c r="P41" s="39">
        <v>0</v>
      </c>
      <c r="Q41" s="39">
        <v>6.01</v>
      </c>
      <c r="R41" s="39">
        <v>6.01</v>
      </c>
      <c r="S41" s="39">
        <v>0</v>
      </c>
      <c r="T41" s="39">
        <v>2.23</v>
      </c>
      <c r="U41" s="39">
        <v>2.23</v>
      </c>
      <c r="V41" s="39">
        <v>0</v>
      </c>
      <c r="W41" s="39">
        <v>0</v>
      </c>
      <c r="X41" s="39"/>
      <c r="Y41" s="39"/>
      <c r="Z41" s="39">
        <v>4.5999999999999999E-2</v>
      </c>
      <c r="AA41" s="39">
        <v>0.61599999999999999</v>
      </c>
      <c r="AB41" s="39">
        <v>0.48099999999999998</v>
      </c>
      <c r="AC41" s="39">
        <v>0.14299999999999999</v>
      </c>
      <c r="AD41" s="39">
        <v>0.33900000000000002</v>
      </c>
      <c r="AE41" s="39">
        <v>0</v>
      </c>
      <c r="AF41" s="39"/>
      <c r="AG41" s="39"/>
      <c r="AH41" s="39">
        <v>0.02</v>
      </c>
      <c r="AI41" s="39"/>
      <c r="AJ41" s="39"/>
      <c r="AK41" s="39">
        <v>0.10199999999999999</v>
      </c>
      <c r="AL41" s="39">
        <v>1.0999999999999999E-2</v>
      </c>
      <c r="AM41" s="39">
        <v>0</v>
      </c>
      <c r="AN41" s="39">
        <v>1.0999999999999999E-2</v>
      </c>
      <c r="AO41" s="39">
        <v>1E-3</v>
      </c>
      <c r="AP41" s="39">
        <v>12.981</v>
      </c>
      <c r="AQ41" s="39">
        <v>12.121</v>
      </c>
      <c r="AR41" s="39">
        <v>8.2210000000000001</v>
      </c>
      <c r="AS41" s="39">
        <v>8.2210000000000001</v>
      </c>
      <c r="AT41" s="39">
        <v>0</v>
      </c>
      <c r="AU41" s="39">
        <v>0</v>
      </c>
      <c r="AV41" s="39">
        <v>3.9</v>
      </c>
      <c r="AW41" s="39">
        <v>2.9009999999999998</v>
      </c>
      <c r="AX41" s="39">
        <v>0</v>
      </c>
      <c r="AY41" s="39">
        <v>0.152</v>
      </c>
      <c r="AZ41" s="39">
        <v>0</v>
      </c>
      <c r="BA41" s="39">
        <v>0</v>
      </c>
      <c r="BB41" s="39">
        <v>0.84699999999999998</v>
      </c>
      <c r="BC41" s="39">
        <v>0</v>
      </c>
      <c r="BD41" s="39">
        <v>0</v>
      </c>
      <c r="BE41" s="39">
        <v>0</v>
      </c>
      <c r="BF41" s="39">
        <v>0.86</v>
      </c>
      <c r="BG41" s="39">
        <v>0.73499999999999999</v>
      </c>
      <c r="BH41" s="39">
        <v>0.25</v>
      </c>
      <c r="BI41" s="39">
        <v>6.3E-2</v>
      </c>
      <c r="BJ41" s="39">
        <v>0.42299999999999999</v>
      </c>
      <c r="BK41" s="39">
        <v>0.125</v>
      </c>
      <c r="BL41" s="39">
        <v>0</v>
      </c>
      <c r="BM41" s="39">
        <v>0</v>
      </c>
      <c r="BN41" s="39"/>
      <c r="BO41" s="39"/>
      <c r="BP41" s="39">
        <v>0.152</v>
      </c>
    </row>
    <row r="42" spans="1:68" ht="14" x14ac:dyDescent="0.2">
      <c r="A42" s="35" t="s">
        <v>106</v>
      </c>
      <c r="B42" s="36" t="s">
        <v>75</v>
      </c>
      <c r="C42" s="34" t="s">
        <v>75</v>
      </c>
      <c r="D42" s="37">
        <v>38.35</v>
      </c>
      <c r="E42" s="37">
        <v>11.449</v>
      </c>
      <c r="F42" s="37">
        <v>8.7530000000000001</v>
      </c>
      <c r="G42" s="37"/>
      <c r="H42" s="37"/>
      <c r="I42" s="37">
        <v>2.6960000000000002</v>
      </c>
      <c r="J42" s="37"/>
      <c r="K42" s="37"/>
      <c r="L42" s="37">
        <v>0</v>
      </c>
      <c r="M42" s="37">
        <v>13.654999999999999</v>
      </c>
      <c r="N42" s="37">
        <v>1.98</v>
      </c>
      <c r="O42" s="37">
        <v>1.98</v>
      </c>
      <c r="P42" s="37"/>
      <c r="Q42" s="37">
        <v>9.9260000000000002</v>
      </c>
      <c r="R42" s="37">
        <v>9.9260000000000002</v>
      </c>
      <c r="S42" s="37"/>
      <c r="T42" s="37">
        <v>1.7490000000000001</v>
      </c>
      <c r="U42" s="37"/>
      <c r="V42" s="37"/>
      <c r="W42" s="37">
        <v>0</v>
      </c>
      <c r="X42" s="37"/>
      <c r="Y42" s="37"/>
      <c r="Z42" s="37">
        <v>0</v>
      </c>
      <c r="AA42" s="37">
        <v>2.7320000000000002</v>
      </c>
      <c r="AB42" s="37">
        <v>1.1140000000000001</v>
      </c>
      <c r="AC42" s="37"/>
      <c r="AD42" s="37">
        <v>6.0000000000000001E-3</v>
      </c>
      <c r="AE42" s="37">
        <v>0.19400000000000001</v>
      </c>
      <c r="AF42" s="37">
        <v>0.19400000000000001</v>
      </c>
      <c r="AG42" s="37">
        <v>0</v>
      </c>
      <c r="AH42" s="37">
        <v>0.29299999999999998</v>
      </c>
      <c r="AI42" s="37"/>
      <c r="AJ42" s="37"/>
      <c r="AK42" s="37">
        <v>0.92100000000000004</v>
      </c>
      <c r="AL42" s="37">
        <v>0.21099999999999999</v>
      </c>
      <c r="AM42" s="37">
        <v>2.7E-2</v>
      </c>
      <c r="AN42" s="37">
        <v>0.184</v>
      </c>
      <c r="AO42" s="37">
        <v>0</v>
      </c>
      <c r="AP42" s="37">
        <v>10.499000000000001</v>
      </c>
      <c r="AQ42" s="37">
        <v>9.6709999999999994</v>
      </c>
      <c r="AR42" s="37">
        <v>6.9640000000000004</v>
      </c>
      <c r="AS42" s="37">
        <v>6.9349999999999996</v>
      </c>
      <c r="AT42" s="37">
        <v>2.9000000000000001E-2</v>
      </c>
      <c r="AU42" s="37">
        <v>0</v>
      </c>
      <c r="AV42" s="37">
        <v>2.706</v>
      </c>
      <c r="AW42" s="37">
        <v>2.0150000000000001</v>
      </c>
      <c r="AX42" s="37">
        <v>0</v>
      </c>
      <c r="AY42" s="37">
        <v>0.17699999999999999</v>
      </c>
      <c r="AZ42" s="37"/>
      <c r="BA42" s="37">
        <v>0</v>
      </c>
      <c r="BB42" s="37">
        <v>0.495</v>
      </c>
      <c r="BC42" s="37">
        <v>0</v>
      </c>
      <c r="BD42" s="37">
        <v>0.02</v>
      </c>
      <c r="BE42" s="37">
        <v>0</v>
      </c>
      <c r="BF42" s="37">
        <v>0.82899999999999996</v>
      </c>
      <c r="BG42" s="37">
        <v>0.54100000000000004</v>
      </c>
      <c r="BH42" s="37">
        <v>0.14199999999999999</v>
      </c>
      <c r="BI42" s="37">
        <v>3.9E-2</v>
      </c>
      <c r="BJ42" s="37">
        <v>0.36</v>
      </c>
      <c r="BK42" s="37">
        <v>0.28699999999999998</v>
      </c>
      <c r="BL42" s="37">
        <v>0</v>
      </c>
      <c r="BM42" s="37">
        <v>1.4E-2</v>
      </c>
      <c r="BN42" s="37">
        <v>0</v>
      </c>
      <c r="BO42" s="37">
        <v>1.4E-2</v>
      </c>
      <c r="BP42" s="37">
        <v>0.16800000000000001</v>
      </c>
    </row>
    <row r="43" spans="1:68" ht="14" x14ac:dyDescent="0.2">
      <c r="A43" s="35" t="s">
        <v>107</v>
      </c>
      <c r="B43" s="36" t="s">
        <v>75</v>
      </c>
      <c r="C43" s="34" t="s">
        <v>75</v>
      </c>
      <c r="D43" s="39">
        <v>42.578000000000003</v>
      </c>
      <c r="E43" s="39">
        <v>15.353999999999999</v>
      </c>
      <c r="F43" s="39">
        <v>12.346</v>
      </c>
      <c r="G43" s="39">
        <v>10.348000000000001</v>
      </c>
      <c r="H43" s="39">
        <v>1.998</v>
      </c>
      <c r="I43" s="39">
        <v>3.008</v>
      </c>
      <c r="J43" s="39">
        <v>3.008</v>
      </c>
      <c r="K43" s="39">
        <v>0</v>
      </c>
      <c r="L43" s="39">
        <v>0</v>
      </c>
      <c r="M43" s="39">
        <v>9.016</v>
      </c>
      <c r="N43" s="39">
        <v>2.5369999999999999</v>
      </c>
      <c r="O43" s="39">
        <v>2.5369999999999999</v>
      </c>
      <c r="P43" s="39">
        <v>0</v>
      </c>
      <c r="Q43" s="39">
        <v>6.3959999999999999</v>
      </c>
      <c r="R43" s="39">
        <v>6.3959999999999999</v>
      </c>
      <c r="S43" s="39">
        <v>0</v>
      </c>
      <c r="T43" s="39">
        <v>9.7000000000000003E-2</v>
      </c>
      <c r="U43" s="39">
        <v>9.7000000000000003E-2</v>
      </c>
      <c r="V43" s="39">
        <v>0</v>
      </c>
      <c r="W43" s="39">
        <v>-1.4E-2</v>
      </c>
      <c r="X43" s="39">
        <v>-1.4E-2</v>
      </c>
      <c r="Y43" s="39">
        <v>0</v>
      </c>
      <c r="Z43" s="39">
        <v>5.1829999999999998</v>
      </c>
      <c r="AA43" s="39">
        <v>0.95799999999999996</v>
      </c>
      <c r="AB43" s="39">
        <v>0.66300000000000003</v>
      </c>
      <c r="AC43" s="39">
        <v>0.317</v>
      </c>
      <c r="AD43" s="39">
        <v>0.34599999999999997</v>
      </c>
      <c r="AE43" s="39">
        <v>0</v>
      </c>
      <c r="AF43" s="39"/>
      <c r="AG43" s="39"/>
      <c r="AH43" s="39">
        <v>0</v>
      </c>
      <c r="AI43" s="39"/>
      <c r="AJ43" s="39"/>
      <c r="AK43" s="39">
        <v>0.29499999999999998</v>
      </c>
      <c r="AL43" s="39">
        <v>0</v>
      </c>
      <c r="AM43" s="39"/>
      <c r="AN43" s="39"/>
      <c r="AO43" s="39">
        <v>0</v>
      </c>
      <c r="AP43" s="39">
        <v>12.019</v>
      </c>
      <c r="AQ43" s="39">
        <v>11.605</v>
      </c>
      <c r="AR43" s="39">
        <v>9.2089999999999996</v>
      </c>
      <c r="AS43" s="39">
        <v>9.2070000000000007</v>
      </c>
      <c r="AT43" s="39">
        <v>0</v>
      </c>
      <c r="AU43" s="39">
        <v>3.0000000000000001E-3</v>
      </c>
      <c r="AV43" s="39">
        <v>2.3959999999999999</v>
      </c>
      <c r="AW43" s="39">
        <v>1.99</v>
      </c>
      <c r="AX43" s="39">
        <v>0.06</v>
      </c>
      <c r="AY43" s="39">
        <v>0.13500000000000001</v>
      </c>
      <c r="AZ43" s="39">
        <v>0</v>
      </c>
      <c r="BA43" s="39">
        <v>0</v>
      </c>
      <c r="BB43" s="39">
        <v>0.19400000000000001</v>
      </c>
      <c r="BC43" s="39">
        <v>0</v>
      </c>
      <c r="BD43" s="39">
        <v>1.7000000000000001E-2</v>
      </c>
      <c r="BE43" s="39">
        <v>0</v>
      </c>
      <c r="BF43" s="39">
        <v>0.41399999999999998</v>
      </c>
      <c r="BG43" s="39">
        <v>0.41399999999999998</v>
      </c>
      <c r="BH43" s="39">
        <v>0.2</v>
      </c>
      <c r="BI43" s="39">
        <v>0.214</v>
      </c>
      <c r="BJ43" s="39">
        <v>0</v>
      </c>
      <c r="BK43" s="39">
        <v>0</v>
      </c>
      <c r="BL43" s="39">
        <v>0</v>
      </c>
      <c r="BM43" s="39">
        <v>4.8000000000000001E-2</v>
      </c>
      <c r="BN43" s="39">
        <v>0</v>
      </c>
      <c r="BO43" s="39">
        <v>4.8000000000000001E-2</v>
      </c>
      <c r="BP43" s="39">
        <v>0.13500000000000001</v>
      </c>
    </row>
    <row r="44" spans="1:68" ht="14" x14ac:dyDescent="0.2">
      <c r="A44" s="35" t="s">
        <v>108</v>
      </c>
      <c r="B44" s="36" t="s">
        <v>75</v>
      </c>
      <c r="C44" s="34" t="s">
        <v>75</v>
      </c>
      <c r="D44" s="37">
        <v>27.96</v>
      </c>
      <c r="E44" s="37">
        <v>13.304</v>
      </c>
      <c r="F44" s="37">
        <v>8.5519999999999996</v>
      </c>
      <c r="G44" s="37">
        <v>8.5519999999999996</v>
      </c>
      <c r="H44" s="37">
        <v>0</v>
      </c>
      <c r="I44" s="37">
        <v>3.004</v>
      </c>
      <c r="J44" s="37">
        <v>3.004</v>
      </c>
      <c r="K44" s="37"/>
      <c r="L44" s="37">
        <v>1.748</v>
      </c>
      <c r="M44" s="37">
        <v>6.7990000000000004</v>
      </c>
      <c r="N44" s="37">
        <v>3.2389999999999999</v>
      </c>
      <c r="O44" s="37">
        <v>3.2389999999999999</v>
      </c>
      <c r="P44" s="37"/>
      <c r="Q44" s="37">
        <v>3.1230000000000002</v>
      </c>
      <c r="R44" s="37">
        <v>3.1230000000000002</v>
      </c>
      <c r="S44" s="37"/>
      <c r="T44" s="37">
        <v>0.437</v>
      </c>
      <c r="U44" s="37">
        <v>0.437</v>
      </c>
      <c r="V44" s="37"/>
      <c r="W44" s="37">
        <v>0</v>
      </c>
      <c r="X44" s="37"/>
      <c r="Y44" s="37"/>
      <c r="Z44" s="37">
        <v>0</v>
      </c>
      <c r="AA44" s="37">
        <v>2.234</v>
      </c>
      <c r="AB44" s="37">
        <v>0.19400000000000001</v>
      </c>
      <c r="AC44" s="37">
        <v>0.19400000000000001</v>
      </c>
      <c r="AD44" s="37"/>
      <c r="AE44" s="37">
        <v>1.3680000000000001</v>
      </c>
      <c r="AF44" s="37">
        <v>1.1279999999999999</v>
      </c>
      <c r="AG44" s="37">
        <v>0.24</v>
      </c>
      <c r="AH44" s="37">
        <v>0.19500000000000001</v>
      </c>
      <c r="AI44" s="37">
        <v>0.19500000000000001</v>
      </c>
      <c r="AJ44" s="37"/>
      <c r="AK44" s="37">
        <v>0.29599999999999999</v>
      </c>
      <c r="AL44" s="37">
        <v>0</v>
      </c>
      <c r="AM44" s="37"/>
      <c r="AN44" s="37"/>
      <c r="AO44" s="37">
        <v>0.18099999999999999</v>
      </c>
      <c r="AP44" s="37">
        <v>5.4820000000000002</v>
      </c>
      <c r="AQ44" s="37">
        <v>4.7619999999999996</v>
      </c>
      <c r="AR44" s="37">
        <v>3.202</v>
      </c>
      <c r="AS44" s="37">
        <v>3.1589999999999998</v>
      </c>
      <c r="AT44" s="37">
        <v>4.2999999999999997E-2</v>
      </c>
      <c r="AU44" s="37"/>
      <c r="AV44" s="37">
        <v>1.546</v>
      </c>
      <c r="AW44" s="37">
        <v>1.139</v>
      </c>
      <c r="AX44" s="37"/>
      <c r="AY44" s="37">
        <v>0.17199999999999999</v>
      </c>
      <c r="AZ44" s="37"/>
      <c r="BA44" s="37"/>
      <c r="BB44" s="37">
        <v>0.23499999999999999</v>
      </c>
      <c r="BC44" s="37"/>
      <c r="BD44" s="37"/>
      <c r="BE44" s="37">
        <v>1.4999999999999999E-2</v>
      </c>
      <c r="BF44" s="37">
        <v>0.72</v>
      </c>
      <c r="BG44" s="37">
        <v>0.71799999999999997</v>
      </c>
      <c r="BH44" s="37">
        <v>0.25700000000000001</v>
      </c>
      <c r="BI44" s="37">
        <v>6.3E-2</v>
      </c>
      <c r="BJ44" s="37">
        <v>0.39800000000000002</v>
      </c>
      <c r="BK44" s="37">
        <v>2E-3</v>
      </c>
      <c r="BL44" s="37">
        <v>0</v>
      </c>
      <c r="BM44" s="37">
        <v>0.14099999999999999</v>
      </c>
      <c r="BN44" s="37">
        <v>5.1999999999999998E-2</v>
      </c>
      <c r="BO44" s="37">
        <v>8.7999999999999995E-2</v>
      </c>
      <c r="BP44" s="37"/>
    </row>
    <row r="45" spans="1:68" ht="14" x14ac:dyDescent="0.2">
      <c r="A45" s="35" t="s">
        <v>109</v>
      </c>
      <c r="B45" s="36" t="s">
        <v>75</v>
      </c>
      <c r="C45" s="34" t="s">
        <v>75</v>
      </c>
      <c r="D45" s="39">
        <v>22.824999999999999</v>
      </c>
      <c r="E45" s="39">
        <v>5.4850000000000003</v>
      </c>
      <c r="F45" s="39">
        <v>3.03</v>
      </c>
      <c r="G45" s="39">
        <v>3.03</v>
      </c>
      <c r="H45" s="39">
        <v>0</v>
      </c>
      <c r="I45" s="39">
        <v>2.4550000000000001</v>
      </c>
      <c r="J45" s="39">
        <v>2.4550000000000001</v>
      </c>
      <c r="K45" s="39">
        <v>0</v>
      </c>
      <c r="L45" s="39">
        <v>0</v>
      </c>
      <c r="M45" s="39">
        <v>6.5270000000000001</v>
      </c>
      <c r="N45" s="39">
        <v>2.484</v>
      </c>
      <c r="O45" s="39">
        <v>2.484</v>
      </c>
      <c r="P45" s="39">
        <v>0</v>
      </c>
      <c r="Q45" s="39">
        <v>3.6840000000000002</v>
      </c>
      <c r="R45" s="39">
        <v>3.6840000000000002</v>
      </c>
      <c r="S45" s="39">
        <v>0</v>
      </c>
      <c r="T45" s="39">
        <v>0.36</v>
      </c>
      <c r="U45" s="39">
        <v>0.36</v>
      </c>
      <c r="V45" s="39">
        <v>0</v>
      </c>
      <c r="W45" s="39">
        <v>0</v>
      </c>
      <c r="X45" s="39"/>
      <c r="Y45" s="39"/>
      <c r="Z45" s="39">
        <v>0</v>
      </c>
      <c r="AA45" s="39">
        <v>0.96799999999999997</v>
      </c>
      <c r="AB45" s="39">
        <v>0.188</v>
      </c>
      <c r="AC45" s="39"/>
      <c r="AD45" s="39"/>
      <c r="AE45" s="39">
        <v>0</v>
      </c>
      <c r="AF45" s="39">
        <v>0</v>
      </c>
      <c r="AG45" s="39">
        <v>0</v>
      </c>
      <c r="AH45" s="39">
        <v>3.1E-2</v>
      </c>
      <c r="AI45" s="39"/>
      <c r="AJ45" s="39"/>
      <c r="AK45" s="39">
        <v>0.748</v>
      </c>
      <c r="AL45" s="39">
        <v>0</v>
      </c>
      <c r="AM45" s="39"/>
      <c r="AN45" s="39"/>
      <c r="AO45" s="39">
        <v>0</v>
      </c>
      <c r="AP45" s="39">
        <v>9.6059999999999999</v>
      </c>
      <c r="AQ45" s="39">
        <v>9.3249999999999993</v>
      </c>
      <c r="AR45" s="39">
        <v>5.3159999999999998</v>
      </c>
      <c r="AS45" s="39">
        <v>5.3159999999999998</v>
      </c>
      <c r="AT45" s="39">
        <v>0</v>
      </c>
      <c r="AU45" s="39">
        <v>0</v>
      </c>
      <c r="AV45" s="39">
        <v>4.0090000000000003</v>
      </c>
      <c r="AW45" s="39">
        <v>2.8330000000000002</v>
      </c>
      <c r="AX45" s="39">
        <v>0</v>
      </c>
      <c r="AY45" s="39">
        <v>0.49099999999999999</v>
      </c>
      <c r="AZ45" s="39">
        <v>0</v>
      </c>
      <c r="BA45" s="39">
        <v>0</v>
      </c>
      <c r="BB45" s="39">
        <v>0.54</v>
      </c>
      <c r="BC45" s="39">
        <v>0</v>
      </c>
      <c r="BD45" s="39">
        <v>0.14599999999999999</v>
      </c>
      <c r="BE45" s="39">
        <v>0</v>
      </c>
      <c r="BF45" s="39">
        <v>0.28100000000000003</v>
      </c>
      <c r="BG45" s="39">
        <v>0.28100000000000003</v>
      </c>
      <c r="BH45" s="39">
        <v>0</v>
      </c>
      <c r="BI45" s="39">
        <v>0.28100000000000003</v>
      </c>
      <c r="BJ45" s="39">
        <v>0</v>
      </c>
      <c r="BK45" s="39">
        <v>0</v>
      </c>
      <c r="BL45" s="39">
        <v>0</v>
      </c>
      <c r="BM45" s="39">
        <v>0.23899999999999999</v>
      </c>
      <c r="BN45" s="39">
        <v>0</v>
      </c>
      <c r="BO45" s="39">
        <v>0.23899999999999999</v>
      </c>
      <c r="BP45" s="39"/>
    </row>
    <row r="46" spans="1:68" ht="14" x14ac:dyDescent="0.2">
      <c r="A46" s="35" t="s">
        <v>110</v>
      </c>
      <c r="B46" s="36" t="s">
        <v>75</v>
      </c>
      <c r="C46" s="34" t="s">
        <v>75</v>
      </c>
      <c r="D46" s="37">
        <v>33.475999999999999</v>
      </c>
      <c r="E46" s="37">
        <v>12.58</v>
      </c>
      <c r="F46" s="37">
        <v>9.9320000000000004</v>
      </c>
      <c r="G46" s="37">
        <v>9.4090000000000007</v>
      </c>
      <c r="H46" s="37">
        <v>0.52300000000000002</v>
      </c>
      <c r="I46" s="37">
        <v>2.6480000000000001</v>
      </c>
      <c r="J46" s="37">
        <v>2.6019999999999999</v>
      </c>
      <c r="K46" s="37">
        <v>4.5999999999999999E-2</v>
      </c>
      <c r="L46" s="37">
        <v>0</v>
      </c>
      <c r="M46" s="37">
        <v>6.67</v>
      </c>
      <c r="N46" s="37">
        <v>2.6360000000000001</v>
      </c>
      <c r="O46" s="37">
        <v>2.6360000000000001</v>
      </c>
      <c r="P46" s="37">
        <v>0</v>
      </c>
      <c r="Q46" s="37">
        <v>3.8570000000000002</v>
      </c>
      <c r="R46" s="37">
        <v>3.8570000000000002</v>
      </c>
      <c r="S46" s="37">
        <v>0</v>
      </c>
      <c r="T46" s="37">
        <v>0.17699999999999999</v>
      </c>
      <c r="U46" s="37">
        <v>0.17699999999999999</v>
      </c>
      <c r="V46" s="37">
        <v>0</v>
      </c>
      <c r="W46" s="37">
        <v>0</v>
      </c>
      <c r="X46" s="37"/>
      <c r="Y46" s="37"/>
      <c r="Z46" s="37">
        <v>0.13600000000000001</v>
      </c>
      <c r="AA46" s="37">
        <v>3.8149999999999999</v>
      </c>
      <c r="AB46" s="37">
        <v>2.7410000000000001</v>
      </c>
      <c r="AC46" s="37">
        <v>1.7210000000000001</v>
      </c>
      <c r="AD46" s="37">
        <v>1.02</v>
      </c>
      <c r="AE46" s="37">
        <v>0</v>
      </c>
      <c r="AF46" s="37"/>
      <c r="AG46" s="37"/>
      <c r="AH46" s="37">
        <v>0.26</v>
      </c>
      <c r="AI46" s="37">
        <v>0.25800000000000001</v>
      </c>
      <c r="AJ46" s="37">
        <v>0</v>
      </c>
      <c r="AK46" s="37">
        <v>0.80500000000000005</v>
      </c>
      <c r="AL46" s="37">
        <v>8.0000000000000002E-3</v>
      </c>
      <c r="AM46" s="37">
        <v>0</v>
      </c>
      <c r="AN46" s="37">
        <v>8.0000000000000002E-3</v>
      </c>
      <c r="AO46" s="37">
        <v>0</v>
      </c>
      <c r="AP46" s="37">
        <v>10.275</v>
      </c>
      <c r="AQ46" s="37">
        <v>9.8770000000000007</v>
      </c>
      <c r="AR46" s="37">
        <v>6.7809999999999997</v>
      </c>
      <c r="AS46" s="37">
        <v>6.7809999999999997</v>
      </c>
      <c r="AT46" s="37">
        <v>0</v>
      </c>
      <c r="AU46" s="37">
        <v>0</v>
      </c>
      <c r="AV46" s="37">
        <v>3.0960000000000001</v>
      </c>
      <c r="AW46" s="37">
        <v>2.085</v>
      </c>
      <c r="AX46" s="37">
        <v>0</v>
      </c>
      <c r="AY46" s="37">
        <v>0.22500000000000001</v>
      </c>
      <c r="AZ46" s="37">
        <v>0</v>
      </c>
      <c r="BA46" s="37">
        <v>0</v>
      </c>
      <c r="BB46" s="37">
        <v>0.55800000000000005</v>
      </c>
      <c r="BC46" s="37">
        <v>0</v>
      </c>
      <c r="BD46" s="37">
        <v>0.22800000000000001</v>
      </c>
      <c r="BE46" s="37">
        <v>0</v>
      </c>
      <c r="BF46" s="37">
        <v>0.39800000000000002</v>
      </c>
      <c r="BG46" s="37">
        <v>0.39200000000000002</v>
      </c>
      <c r="BH46" s="37">
        <v>0.22</v>
      </c>
      <c r="BI46" s="37">
        <v>8.7999999999999995E-2</v>
      </c>
      <c r="BJ46" s="37">
        <v>8.4000000000000005E-2</v>
      </c>
      <c r="BK46" s="37">
        <v>6.0000000000000001E-3</v>
      </c>
      <c r="BL46" s="37">
        <v>0</v>
      </c>
      <c r="BM46" s="37">
        <v>0</v>
      </c>
      <c r="BN46" s="37"/>
      <c r="BO46" s="37"/>
      <c r="BP46" s="37"/>
    </row>
    <row r="47" spans="1:68" ht="14" x14ac:dyDescent="0.2">
      <c r="A47" s="35" t="s">
        <v>111</v>
      </c>
      <c r="B47" s="36" t="s">
        <v>75</v>
      </c>
      <c r="C47" s="34" t="s">
        <v>75</v>
      </c>
      <c r="D47" s="39">
        <v>26.58</v>
      </c>
      <c r="E47" s="39">
        <v>12.8</v>
      </c>
      <c r="F47" s="39">
        <v>11.195</v>
      </c>
      <c r="G47" s="39">
        <v>10.282</v>
      </c>
      <c r="H47" s="39">
        <v>0.91300000000000003</v>
      </c>
      <c r="I47" s="39">
        <v>1.605</v>
      </c>
      <c r="J47" s="39">
        <v>1.4019999999999999</v>
      </c>
      <c r="K47" s="39">
        <v>0.20300000000000001</v>
      </c>
      <c r="L47" s="39">
        <v>0</v>
      </c>
      <c r="M47" s="39">
        <v>6.3390000000000004</v>
      </c>
      <c r="N47" s="39">
        <v>2.8889999999999998</v>
      </c>
      <c r="O47" s="39"/>
      <c r="P47" s="39"/>
      <c r="Q47" s="39">
        <v>3.1389999999999998</v>
      </c>
      <c r="R47" s="39"/>
      <c r="S47" s="39"/>
      <c r="T47" s="39">
        <v>0.311</v>
      </c>
      <c r="U47" s="39"/>
      <c r="V47" s="39"/>
      <c r="W47" s="39">
        <v>0</v>
      </c>
      <c r="X47" s="39"/>
      <c r="Y47" s="39"/>
      <c r="Z47" s="39">
        <v>1.4999999999999999E-2</v>
      </c>
      <c r="AA47" s="39">
        <v>3.02</v>
      </c>
      <c r="AB47" s="39">
        <v>2.7519999999999998</v>
      </c>
      <c r="AC47" s="39"/>
      <c r="AD47" s="39"/>
      <c r="AE47" s="39">
        <v>0</v>
      </c>
      <c r="AF47" s="39"/>
      <c r="AG47" s="39"/>
      <c r="AH47" s="39">
        <v>0.126</v>
      </c>
      <c r="AI47" s="39"/>
      <c r="AJ47" s="39"/>
      <c r="AK47" s="39">
        <v>9.2999999999999999E-2</v>
      </c>
      <c r="AL47" s="39">
        <v>0</v>
      </c>
      <c r="AM47" s="39">
        <v>0</v>
      </c>
      <c r="AN47" s="39"/>
      <c r="AO47" s="39">
        <v>4.9000000000000002E-2</v>
      </c>
      <c r="AP47" s="39">
        <v>4.4059999999999997</v>
      </c>
      <c r="AQ47" s="39">
        <v>3.863</v>
      </c>
      <c r="AR47" s="39">
        <v>2.1720000000000002</v>
      </c>
      <c r="AS47" s="39">
        <v>0</v>
      </c>
      <c r="AT47" s="39">
        <v>2.1720000000000002</v>
      </c>
      <c r="AU47" s="39">
        <v>0</v>
      </c>
      <c r="AV47" s="39">
        <v>1.6910000000000001</v>
      </c>
      <c r="AW47" s="39">
        <v>0.73</v>
      </c>
      <c r="AX47" s="39"/>
      <c r="AY47" s="39">
        <v>0.377</v>
      </c>
      <c r="AZ47" s="39">
        <v>0</v>
      </c>
      <c r="BA47" s="39">
        <v>0</v>
      </c>
      <c r="BB47" s="39">
        <v>0.16400000000000001</v>
      </c>
      <c r="BC47" s="39">
        <v>0</v>
      </c>
      <c r="BD47" s="39">
        <v>0.42</v>
      </c>
      <c r="BE47" s="39">
        <v>0</v>
      </c>
      <c r="BF47" s="39">
        <v>0.54300000000000004</v>
      </c>
      <c r="BG47" s="39">
        <v>0.39800000000000002</v>
      </c>
      <c r="BH47" s="39">
        <v>9.5000000000000001E-2</v>
      </c>
      <c r="BI47" s="39">
        <v>5.3999999999999999E-2</v>
      </c>
      <c r="BJ47" s="39">
        <v>0.249</v>
      </c>
      <c r="BK47" s="39">
        <v>0.14499999999999999</v>
      </c>
      <c r="BL47" s="39">
        <v>0</v>
      </c>
      <c r="BM47" s="39">
        <v>0</v>
      </c>
      <c r="BN47" s="39"/>
      <c r="BO47" s="39"/>
      <c r="BP47" s="39"/>
    </row>
  </sheetData>
  <mergeCells count="79">
    <mergeCell ref="BE9:BE10"/>
    <mergeCell ref="BG9:BG10"/>
    <mergeCell ref="BH9:BJ9"/>
    <mergeCell ref="BK9:BK10"/>
    <mergeCell ref="AF9:AF10"/>
    <mergeCell ref="AG9:AG10"/>
    <mergeCell ref="AI9:AI10"/>
    <mergeCell ref="AJ9:AJ10"/>
    <mergeCell ref="AM9:AM10"/>
    <mergeCell ref="AN9:AN10"/>
    <mergeCell ref="BO8:BO10"/>
    <mergeCell ref="G9:G10"/>
    <mergeCell ref="H9:H10"/>
    <mergeCell ref="J9:J10"/>
    <mergeCell ref="K9:K10"/>
    <mergeCell ref="O9:O10"/>
    <mergeCell ref="P9:P10"/>
    <mergeCell ref="R9:R10"/>
    <mergeCell ref="S9:S10"/>
    <mergeCell ref="U9:U10"/>
    <mergeCell ref="AQ8:AQ10"/>
    <mergeCell ref="AR8:BE8"/>
    <mergeCell ref="BF8:BF10"/>
    <mergeCell ref="BG8:BK8"/>
    <mergeCell ref="BL8:BL10"/>
    <mergeCell ref="BN8:BN10"/>
    <mergeCell ref="AR9:AR10"/>
    <mergeCell ref="AS9:AU9"/>
    <mergeCell ref="AV9:AV10"/>
    <mergeCell ref="AW9:BD9"/>
    <mergeCell ref="AH8:AH10"/>
    <mergeCell ref="AI8:AJ8"/>
    <mergeCell ref="AK8:AK10"/>
    <mergeCell ref="AL8:AL10"/>
    <mergeCell ref="AM8:AN8"/>
    <mergeCell ref="AO8:AO10"/>
    <mergeCell ref="W8:W10"/>
    <mergeCell ref="X8:Y8"/>
    <mergeCell ref="AB8:AB10"/>
    <mergeCell ref="AC8:AD8"/>
    <mergeCell ref="AE8:AE10"/>
    <mergeCell ref="AF8:AG8"/>
    <mergeCell ref="X9:X10"/>
    <mergeCell ref="Y9:Y10"/>
    <mergeCell ref="AC9:AC10"/>
    <mergeCell ref="AD9:AD10"/>
    <mergeCell ref="N8:N10"/>
    <mergeCell ref="O8:P8"/>
    <mergeCell ref="Q8:Q10"/>
    <mergeCell ref="R8:S8"/>
    <mergeCell ref="T8:T10"/>
    <mergeCell ref="U8:V8"/>
    <mergeCell ref="V9:V10"/>
    <mergeCell ref="AP7:AP10"/>
    <mergeCell ref="AQ7:BL7"/>
    <mergeCell ref="BM7:BM10"/>
    <mergeCell ref="BN7:BO7"/>
    <mergeCell ref="BP7:BP10"/>
    <mergeCell ref="F8:F10"/>
    <mergeCell ref="G8:H8"/>
    <mergeCell ref="I8:I10"/>
    <mergeCell ref="J8:K8"/>
    <mergeCell ref="L8:L10"/>
    <mergeCell ref="A6:C10"/>
    <mergeCell ref="D6:D10"/>
    <mergeCell ref="E6:BP6"/>
    <mergeCell ref="E7:E10"/>
    <mergeCell ref="F7:L7"/>
    <mergeCell ref="M7:M10"/>
    <mergeCell ref="N7:Y7"/>
    <mergeCell ref="Z7:Z10"/>
    <mergeCell ref="AA7:AA10"/>
    <mergeCell ref="AB7:AO7"/>
    <mergeCell ref="A3:C3"/>
    <mergeCell ref="D3:BP3"/>
    <mergeCell ref="A4:C4"/>
    <mergeCell ref="D4:BP4"/>
    <mergeCell ref="A5:C5"/>
    <mergeCell ref="D5:BP5"/>
  </mergeCells>
  <hyperlinks>
    <hyperlink ref="A2" r:id="rId1" display="http://stats.oecd.org/OECDStat_Metadata/ShowMetadata.ashx?Dataset=RS_GBL&amp;ShowOnWeb=true&amp;Lang=en" xr:uid="{D0601345-4806-2249-BE68-770FF19B6526}"/>
    <hyperlink ref="A3" r:id="rId2" display="http://stats.oecd.org/OECDStat_Metadata/ShowMetadata.ashx?Dataset=RS_GBL&amp;Coords=[GOV]&amp;ShowOnWeb=true&amp;Lang=en" xr:uid="{37301261-8717-ED42-91F5-1EF040419726}"/>
    <hyperlink ref="A4" r:id="rId3" display="http://stats.oecd.org/OECDStat_Metadata/ShowMetadata.ashx?Dataset=RS_GBL&amp;Coords=[VAR]&amp;ShowOnWeb=true&amp;Lang=en" xr:uid="{208EAAFC-B3C1-3C46-8CBC-161F2D2371CE}"/>
    <hyperlink ref="D4" r:id="rId4" display="http://stats.oecd.org/OECDStat_Metadata/ShowMetadata.ashx?Dataset=RS_GBL&amp;Coords=[VAR].[TAXGDP]&amp;ShowOnWeb=true&amp;Lang=en" xr:uid="{29E76B63-6633-E24B-B8C7-BFC4AEC9CA10}"/>
    <hyperlink ref="A6" r:id="rId5" display="http://stats.oecd.org/OECDStat_Metadata/ShowMetadata.ashx?Dataset=RS_GBL&amp;Coords=[TAX]&amp;ShowOnWeb=true&amp;Lang=en" xr:uid="{FA194029-B83C-024A-8E5D-05B247C54EF6}"/>
    <hyperlink ref="A12" r:id="rId6" display="http://stats.oecd.org/OECDStat_Metadata/ShowMetadata.ashx?Dataset=RS_GBL&amp;Coords=[COU].[AUT]&amp;ShowOnWeb=true&amp;Lang=en" xr:uid="{B8BF78FE-C6FA-3B4B-8A3A-2276A077E32D}"/>
    <hyperlink ref="A13" r:id="rId7" display="http://stats.oecd.org/OECDStat_Metadata/ShowMetadata.ashx?Dataset=RS_GBL&amp;Coords=[COU].[BEL]&amp;ShowOnWeb=true&amp;Lang=en" xr:uid="{AEA6D78F-8C49-794B-92B6-3467D4EBFBDE}"/>
    <hyperlink ref="A14" r:id="rId8" display="http://stats.oecd.org/OECDStat_Metadata/ShowMetadata.ashx?Dataset=RS_GBL&amp;Coords=[COU].[CAN]&amp;ShowOnWeb=true&amp;Lang=en" xr:uid="{606AB4FC-6D7B-794A-9FD9-F954B2032E0B}"/>
    <hyperlink ref="A15" r:id="rId9" display="http://stats.oecd.org/OECDStat_Metadata/ShowMetadata.ashx?Dataset=RS_GBL&amp;Coords=[COU].[CHL]&amp;ShowOnWeb=true&amp;Lang=en" xr:uid="{651B87D8-EDE0-A14D-97A2-44F79D82D0BD}"/>
    <hyperlink ref="A16" r:id="rId10" display="http://stats.oecd.org/OECDStat_Metadata/ShowMetadata.ashx?Dataset=RS_GBL&amp;Coords=[COU].[COL]&amp;ShowOnWeb=true&amp;Lang=en" xr:uid="{3F54B9AF-B576-DC40-B052-45B3F32ED2F1}"/>
    <hyperlink ref="A17" r:id="rId11" display="http://stats.oecd.org/OECDStat_Metadata/ShowMetadata.ashx?Dataset=RS_GBL&amp;Coords=[COU].[CRI]&amp;ShowOnWeb=true&amp;Lang=en" xr:uid="{F9FA6B8E-F6AB-834B-9FA1-64B1382C310B}"/>
    <hyperlink ref="A18" r:id="rId12" display="http://stats.oecd.org/OECDStat_Metadata/ShowMetadata.ashx?Dataset=RS_GBL&amp;Coords=[COU].[CZE]&amp;ShowOnWeb=true&amp;Lang=en" xr:uid="{4AB7634F-ED49-1F4C-9F52-F6945544E9A3}"/>
    <hyperlink ref="A19" r:id="rId13" display="http://stats.oecd.org/OECDStat_Metadata/ShowMetadata.ashx?Dataset=RS_GBL&amp;Coords=[COU].[DNK]&amp;ShowOnWeb=true&amp;Lang=en" xr:uid="{4E86DEC1-A791-BD49-B901-2BBAF8B8762E}"/>
    <hyperlink ref="A20" r:id="rId14" display="http://stats.oecd.org/OECDStat_Metadata/ShowMetadata.ashx?Dataset=RS_GBL&amp;Coords=[COU].[EST]&amp;ShowOnWeb=true&amp;Lang=en" xr:uid="{182CA84D-D6F4-FE4F-A69A-C97841DEA48C}"/>
    <hyperlink ref="A21" r:id="rId15" display="http://stats.oecd.org/OECDStat_Metadata/ShowMetadata.ashx?Dataset=RS_GBL&amp;Coords=[COU].[FIN]&amp;ShowOnWeb=true&amp;Lang=en" xr:uid="{1708EF8C-D021-964B-AFB4-6FCD3D996DDB}"/>
    <hyperlink ref="A22" r:id="rId16" display="http://stats.oecd.org/OECDStat_Metadata/ShowMetadata.ashx?Dataset=RS_GBL&amp;Coords=[COU].[FRA]&amp;ShowOnWeb=true&amp;Lang=en" xr:uid="{4DE54D7C-E992-C148-BC7B-24344BB759E6}"/>
    <hyperlink ref="A23" r:id="rId17" display="http://stats.oecd.org/OECDStat_Metadata/ShowMetadata.ashx?Dataset=RS_GBL&amp;Coords=[COU].[DEU]&amp;ShowOnWeb=true&amp;Lang=en" xr:uid="{BC8D234F-8856-A54A-B6A0-3F1F4619A1CB}"/>
    <hyperlink ref="A24" r:id="rId18" display="http://stats.oecd.org/OECDStat_Metadata/ShowMetadata.ashx?Dataset=RS_GBL&amp;Coords=[COU].[GRC]&amp;ShowOnWeb=true&amp;Lang=en" xr:uid="{041D61F4-2B3E-E647-A2DA-DC2CEAF0BFE4}"/>
    <hyperlink ref="A25" r:id="rId19" display="http://stats.oecd.org/OECDStat_Metadata/ShowMetadata.ashx?Dataset=RS_GBL&amp;Coords=[COU].[HUN]&amp;ShowOnWeb=true&amp;Lang=en" xr:uid="{4EE200FA-640B-A647-BBEE-A60453BAC349}"/>
    <hyperlink ref="A26" r:id="rId20" display="http://stats.oecd.org/OECDStat_Metadata/ShowMetadata.ashx?Dataset=RS_GBL&amp;Coords=[COU].[ISL]&amp;ShowOnWeb=true&amp;Lang=en" xr:uid="{A52D4BCF-FADD-2241-B641-94697196D9D8}"/>
    <hyperlink ref="A27" r:id="rId21" display="http://stats.oecd.org/OECDStat_Metadata/ShowMetadata.ashx?Dataset=RS_GBL&amp;Coords=[COU].[IRL]&amp;ShowOnWeb=true&amp;Lang=en" xr:uid="{ADE1017B-5C99-1C4A-9BD5-4F32F4D3D4A6}"/>
    <hyperlink ref="A28" r:id="rId22" display="http://stats.oecd.org/OECDStat_Metadata/ShowMetadata.ashx?Dataset=RS_GBL&amp;Coords=[COU].[ISR]&amp;ShowOnWeb=true&amp;Lang=en" xr:uid="{16BBCE64-01A4-3B44-9E6B-533C45648E1C}"/>
    <hyperlink ref="A29" r:id="rId23" display="http://stats.oecd.org/OECDStat_Metadata/ShowMetadata.ashx?Dataset=RS_GBL&amp;Coords=[COU].[ITA]&amp;ShowOnWeb=true&amp;Lang=en" xr:uid="{2EBF8D4C-9E32-9548-9C56-DC11D082A6AD}"/>
    <hyperlink ref="A30" r:id="rId24" display="http://stats.oecd.org/OECDStat_Metadata/ShowMetadata.ashx?Dataset=RS_GBL&amp;Coords=[COU].[KOR]&amp;ShowOnWeb=true&amp;Lang=en" xr:uid="{47FEFAA2-DE71-4E4C-B3A5-84E939B0634B}"/>
    <hyperlink ref="A31" r:id="rId25" display="http://stats.oecd.org/OECDStat_Metadata/ShowMetadata.ashx?Dataset=RS_GBL&amp;Coords=[COU].[LVA]&amp;ShowOnWeb=true&amp;Lang=en" xr:uid="{C72F9E63-836D-7440-B8FD-0E4DCD6BC45F}"/>
    <hyperlink ref="A32" r:id="rId26" display="http://stats.oecd.org/OECDStat_Metadata/ShowMetadata.ashx?Dataset=RS_GBL&amp;Coords=[COU].[LTU]&amp;ShowOnWeb=true&amp;Lang=en" xr:uid="{837070A1-76DA-C84B-915F-FFCC85E6870D}"/>
    <hyperlink ref="A33" r:id="rId27" display="http://stats.oecd.org/OECDStat_Metadata/ShowMetadata.ashx?Dataset=RS_GBL&amp;Coords=[COU].[LUX]&amp;ShowOnWeb=true&amp;Lang=en" xr:uid="{409B7031-2BA0-A449-ADD2-1BA37C871357}"/>
    <hyperlink ref="A34" r:id="rId28" display="http://stats.oecd.org/OECDStat_Metadata/ShowMetadata.ashx?Dataset=RS_GBL&amp;Coords=[COU].[MEX]&amp;ShowOnWeb=true&amp;Lang=en" xr:uid="{92764A4A-813F-284A-B3AA-3DCEFF7FC6B0}"/>
    <hyperlink ref="A35" r:id="rId29" display="http://stats.oecd.org/OECDStat_Metadata/ShowMetadata.ashx?Dataset=RS_GBL&amp;Coords=[COU].[NLD]&amp;ShowOnWeb=true&amp;Lang=en" xr:uid="{BFBB9C3F-4250-7149-977D-6B076D1CEDAC}"/>
    <hyperlink ref="A36" r:id="rId30" display="http://stats.oecd.org/OECDStat_Metadata/ShowMetadata.ashx?Dataset=RS_GBL&amp;Coords=[COU].[NZL]&amp;ShowOnWeb=true&amp;Lang=en" xr:uid="{6348D087-0095-1745-806B-9456A8CF8977}"/>
    <hyperlink ref="A37" r:id="rId31" display="http://stats.oecd.org/OECDStat_Metadata/ShowMetadata.ashx?Dataset=RS_GBL&amp;Coords=[COU].[NOR]&amp;ShowOnWeb=true&amp;Lang=en" xr:uid="{0770A432-83DD-BA4B-945F-441D632FF3ED}"/>
    <hyperlink ref="A38" r:id="rId32" display="http://stats.oecd.org/OECDStat_Metadata/ShowMetadata.ashx?Dataset=RS_GBL&amp;Coords=[COU].[POL]&amp;ShowOnWeb=true&amp;Lang=en" xr:uid="{0EE92BF1-B4C6-BC44-873D-666B447B76A5}"/>
    <hyperlink ref="A39" r:id="rId33" display="http://stats.oecd.org/OECDStat_Metadata/ShowMetadata.ashx?Dataset=RS_GBL&amp;Coords=[COU].[PRT]&amp;ShowOnWeb=true&amp;Lang=en" xr:uid="{5455352A-67BF-D349-9AB1-1B70DAD2E644}"/>
    <hyperlink ref="A40" r:id="rId34" display="http://stats.oecd.org/OECDStat_Metadata/ShowMetadata.ashx?Dataset=RS_GBL&amp;Coords=[COU].[SVK]&amp;ShowOnWeb=true&amp;Lang=en" xr:uid="{C3E2A8C2-206F-DD43-BDB8-2DCC00F238A3}"/>
    <hyperlink ref="A41" r:id="rId35" display="http://stats.oecd.org/OECDStat_Metadata/ShowMetadata.ashx?Dataset=RS_GBL&amp;Coords=[COU].[SVN]&amp;ShowOnWeb=true&amp;Lang=en" xr:uid="{FCE0271D-7C47-6C4C-9FF4-F9BF168FCE52}"/>
    <hyperlink ref="A42" r:id="rId36" display="http://stats.oecd.org/OECDStat_Metadata/ShowMetadata.ashx?Dataset=RS_GBL&amp;Coords=[COU].[ESP]&amp;ShowOnWeb=true&amp;Lang=en" xr:uid="{EF175799-0F94-6047-BEDB-4AD067CA5493}"/>
    <hyperlink ref="A43" r:id="rId37" display="http://stats.oecd.org/OECDStat_Metadata/ShowMetadata.ashx?Dataset=RS_GBL&amp;Coords=[COU].[SWE]&amp;ShowOnWeb=true&amp;Lang=en" xr:uid="{C0524CB7-2AE2-7B40-9473-395BACAD5AF6}"/>
    <hyperlink ref="A44" r:id="rId38" display="http://stats.oecd.org/OECDStat_Metadata/ShowMetadata.ashx?Dataset=RS_GBL&amp;Coords=[COU].[CHE]&amp;ShowOnWeb=true&amp;Lang=en" xr:uid="{3C0A983D-6D73-4F46-90DC-81491C5CC805}"/>
    <hyperlink ref="A45" r:id="rId39" display="http://stats.oecd.org/OECDStat_Metadata/ShowMetadata.ashx?Dataset=RS_GBL&amp;Coords=[COU].[TUR]&amp;ShowOnWeb=true&amp;Lang=en" xr:uid="{C8C816A0-1CF9-F24B-BCD5-6208ACEE74FC}"/>
    <hyperlink ref="A46" r:id="rId40" display="http://stats.oecd.org/OECDStat_Metadata/ShowMetadata.ashx?Dataset=RS_GBL&amp;Coords=[COU].[GBR]&amp;ShowOnWeb=true&amp;Lang=en" xr:uid="{D1A9202A-2B56-1949-9625-730CC1C0B257}"/>
    <hyperlink ref="A47" r:id="rId41" display="http://stats.oecd.org/OECDStat_Metadata/ShowMetadata.ashx?Dataset=RS_GBL&amp;Coords=[COU].[USA]&amp;ShowOnWeb=true&amp;Lang=en" xr:uid="{34F20DA0-5BA9-EE42-B313-3A7E33035A1E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A60A-5552-B440-AA77-EBDB3EC957EC}">
  <dimension ref="A1:N37"/>
  <sheetViews>
    <sheetView tabSelected="1" zoomScale="103" workbookViewId="0">
      <selection activeCell="H43" sqref="H43"/>
    </sheetView>
  </sheetViews>
  <sheetFormatPr baseColWidth="10" defaultRowHeight="13" x14ac:dyDescent="0.15"/>
  <cols>
    <col min="1" max="16384" width="10.83203125" style="40"/>
  </cols>
  <sheetData>
    <row r="1" spans="1:14" x14ac:dyDescent="0.15">
      <c r="B1" s="41" t="s">
        <v>112</v>
      </c>
      <c r="C1" s="41" t="s">
        <v>113</v>
      </c>
      <c r="D1" s="41" t="s">
        <v>114</v>
      </c>
      <c r="E1" s="41" t="s">
        <v>115</v>
      </c>
      <c r="F1" s="41" t="s">
        <v>116</v>
      </c>
      <c r="G1" s="41" t="s">
        <v>117</v>
      </c>
      <c r="H1" s="41" t="s">
        <v>118</v>
      </c>
      <c r="I1" s="41" t="s">
        <v>119</v>
      </c>
      <c r="J1" s="40" t="s">
        <v>120</v>
      </c>
      <c r="K1" s="40" t="s">
        <v>121</v>
      </c>
    </row>
    <row r="2" spans="1:14" x14ac:dyDescent="0.15">
      <c r="A2" s="40" t="str">
        <f>'OECD 2021-data'!A19</f>
        <v>Denmark</v>
      </c>
      <c r="B2" s="42">
        <f>'OECD 2021-data'!G19/100 + 'OECD 2021-data'!L19/100</f>
        <v>0.26998</v>
      </c>
      <c r="C2" s="42">
        <f>'OECD 2021-data'!M19/100+'OECD 2021-data'!Z19/100</f>
        <v>3.2599999999999999E-3</v>
      </c>
      <c r="D2" s="42">
        <f>'OECD 2021-data'!AS19/100</f>
        <v>9.6430000000000002E-2</v>
      </c>
      <c r="E2" s="42">
        <f>'OECD 2021-data'!AP19/100-D2</f>
        <v>4.2730000000000004E-2</v>
      </c>
      <c r="F2" s="42">
        <f>'OECD 2021-data'!I19/100</f>
        <v>3.739E-2</v>
      </c>
      <c r="G2" s="42">
        <f>('OECD 2021-data'!H19+'OECD 2021-data'!AA19)/100</f>
        <v>1.8939999999999999E-2</v>
      </c>
      <c r="H2" s="42">
        <f>SUM(B2:G2)</f>
        <v>0.46872999999999998</v>
      </c>
      <c r="I2" s="43">
        <f>B2+C2</f>
        <v>0.27323999999999998</v>
      </c>
      <c r="J2" s="43">
        <f>I2/H2</f>
        <v>0.58293687197320421</v>
      </c>
      <c r="K2" s="43">
        <f>(D2+E2)/H2</f>
        <v>0.29688733385957805</v>
      </c>
      <c r="L2" s="43"/>
      <c r="M2" s="43"/>
      <c r="N2" s="43"/>
    </row>
    <row r="3" spans="1:14" x14ac:dyDescent="0.15">
      <c r="A3" s="40" t="str">
        <f>'OECD 2021-data'!A22</f>
        <v>France</v>
      </c>
      <c r="B3" s="42">
        <f>'OECD 2021-data'!G22/100 + 'OECD 2021-data'!L22/100</f>
        <v>9.4760000000000011E-2</v>
      </c>
      <c r="C3" s="42">
        <f>'OECD 2021-data'!M22/100+'OECD 2021-data'!Z22/100</f>
        <v>0.16639999999999999</v>
      </c>
      <c r="D3" s="42">
        <f>'OECD 2021-data'!AS22/100</f>
        <v>7.4009999999999992E-2</v>
      </c>
      <c r="E3" s="42">
        <f>'OECD 2021-data'!AP22/100-D3</f>
        <v>4.8399999999999999E-2</v>
      </c>
      <c r="F3" s="42">
        <f>'OECD 2021-data'!I22/100</f>
        <v>2.5329999999999998E-2</v>
      </c>
      <c r="G3" s="42">
        <f>('OECD 2021-data'!H22+'OECD 2021-data'!AA22)/100</f>
        <v>3.823E-2</v>
      </c>
      <c r="H3" s="42">
        <f>SUM(B3:G3)</f>
        <v>0.44712999999999997</v>
      </c>
      <c r="I3" s="43">
        <f>B3+C3</f>
        <v>0.26116</v>
      </c>
      <c r="J3" s="43">
        <f>I3/H3</f>
        <v>0.58408069241607585</v>
      </c>
      <c r="K3" s="43">
        <f>(D3+E3)/H3</f>
        <v>0.27376825531724552</v>
      </c>
      <c r="L3" s="43"/>
      <c r="M3" s="43"/>
      <c r="N3" s="43"/>
    </row>
    <row r="4" spans="1:14" x14ac:dyDescent="0.15">
      <c r="A4" s="40" t="str">
        <f>'OECD 2021-data'!A12</f>
        <v>Austria</v>
      </c>
      <c r="B4" s="42">
        <f>'OECD 2021-data'!G12/100 + 'OECD 2021-data'!L12/100</f>
        <v>0.10050000000000001</v>
      </c>
      <c r="C4" s="42">
        <f>'OECD 2021-data'!M12/100+'OECD 2021-data'!Z12/100</f>
        <v>0.18211000000000002</v>
      </c>
      <c r="D4" s="42">
        <f>'OECD 2021-data'!AS12/100</f>
        <v>7.6350000000000001E-2</v>
      </c>
      <c r="E4" s="42">
        <f>'OECD 2021-data'!AP12/100-D4</f>
        <v>3.9879999999999999E-2</v>
      </c>
      <c r="F4" s="42">
        <f>'OECD 2021-data'!I12/100</f>
        <v>2.759E-2</v>
      </c>
      <c r="G4" s="42">
        <f>('OECD 2021-data'!H12+'OECD 2021-data'!AA12)/100</f>
        <v>6.3299999999999997E-3</v>
      </c>
      <c r="H4" s="42">
        <f>SUM(B4:G4)</f>
        <v>0.43276000000000009</v>
      </c>
      <c r="I4" s="43">
        <f>B4+C4</f>
        <v>0.28261000000000003</v>
      </c>
      <c r="J4" s="43">
        <f>I4/H4</f>
        <v>0.65304094648303901</v>
      </c>
      <c r="K4" s="43">
        <f>(D4+E4)/H4</f>
        <v>0.26857842684166738</v>
      </c>
      <c r="L4" s="43"/>
      <c r="M4" s="43"/>
      <c r="N4" s="43"/>
    </row>
    <row r="5" spans="1:14" x14ac:dyDescent="0.15">
      <c r="A5" s="40" t="str">
        <f>'OECD 2021-data'!A21</f>
        <v>Finland</v>
      </c>
      <c r="B5" s="42">
        <f>'OECD 2021-data'!G21/100 + 'OECD 2021-data'!L21/100</f>
        <v>0.12837999999999999</v>
      </c>
      <c r="C5" s="42">
        <f>'OECD 2021-data'!M21/100+'OECD 2021-data'!Z21/100</f>
        <v>0.11951000000000001</v>
      </c>
      <c r="D5" s="42">
        <f>'OECD 2021-data'!AS21/100</f>
        <v>9.3689999999999996E-2</v>
      </c>
      <c r="E5" s="42">
        <f>'OECD 2021-data'!AP21/100-D5</f>
        <v>4.6010000000000023E-2</v>
      </c>
      <c r="F5" s="42">
        <f>'OECD 2021-data'!I21/100</f>
        <v>2.683E-2</v>
      </c>
      <c r="G5" s="42">
        <f>('OECD 2021-data'!H21+'OECD 2021-data'!AA21)/100</f>
        <v>1.5069999999999998E-2</v>
      </c>
      <c r="H5" s="42">
        <f>SUM(B5:G5)</f>
        <v>0.42948999999999998</v>
      </c>
      <c r="I5" s="43">
        <f>B5+C5</f>
        <v>0.24789</v>
      </c>
      <c r="J5" s="43">
        <f>I5/H5</f>
        <v>0.57717292602854553</v>
      </c>
      <c r="K5" s="43">
        <f>(D5+E5)/H5</f>
        <v>0.3252695056927985</v>
      </c>
      <c r="L5" s="43"/>
      <c r="M5" s="43"/>
      <c r="N5" s="43"/>
    </row>
    <row r="6" spans="1:14" x14ac:dyDescent="0.15">
      <c r="A6" s="40" t="str">
        <f>'OECD 2021-data'!A43</f>
        <v>Sweden</v>
      </c>
      <c r="B6" s="42">
        <f>'OECD 2021-data'!G43/100 + 'OECD 2021-data'!L43/100</f>
        <v>0.10348</v>
      </c>
      <c r="C6" s="42">
        <f>'OECD 2021-data'!M43/100+'OECD 2021-data'!Z43/100</f>
        <v>0.14199000000000001</v>
      </c>
      <c r="D6" s="42">
        <f>'OECD 2021-data'!AS43/100</f>
        <v>9.2070000000000013E-2</v>
      </c>
      <c r="E6" s="42">
        <f>'OECD 2021-data'!AP43/100-D6</f>
        <v>2.8119999999999992E-2</v>
      </c>
      <c r="F6" s="42">
        <f>'OECD 2021-data'!I43/100</f>
        <v>3.0079999999999999E-2</v>
      </c>
      <c r="G6" s="42">
        <f>('OECD 2021-data'!H43+'OECD 2021-data'!AA43)/100</f>
        <v>2.9559999999999999E-2</v>
      </c>
      <c r="H6" s="42">
        <f>SUM(B6:G6)</f>
        <v>0.42530000000000001</v>
      </c>
      <c r="I6" s="43">
        <f>B6+C6</f>
        <v>0.24547000000000002</v>
      </c>
      <c r="J6" s="43">
        <f>I6/H6</f>
        <v>0.5771690571361392</v>
      </c>
      <c r="K6" s="43">
        <f>(D6+E6)/H6</f>
        <v>0.28260051728191865</v>
      </c>
      <c r="L6" s="43"/>
      <c r="M6" s="43"/>
      <c r="N6" s="43"/>
    </row>
    <row r="7" spans="1:14" x14ac:dyDescent="0.15">
      <c r="A7" s="40" t="str">
        <f>'OECD 2021-data'!A37</f>
        <v>Norway</v>
      </c>
      <c r="B7" s="42">
        <f>'OECD 2021-data'!G37/100 + 'OECD 2021-data'!L37/100</f>
        <v>0.10727</v>
      </c>
      <c r="C7" s="42">
        <f>'OECD 2021-data'!M37/100+'OECD 2021-data'!Z37/100</f>
        <v>9.7249999999999989E-2</v>
      </c>
      <c r="D7" s="42">
        <f>'OECD 2021-data'!AS37/100</f>
        <v>8.1610000000000002E-2</v>
      </c>
      <c r="E7" s="42">
        <f>'OECD 2021-data'!AP37/100-D7</f>
        <v>2.6929999999999996E-2</v>
      </c>
      <c r="F7" s="42">
        <f>'OECD 2021-data'!I37/100</f>
        <v>9.7180000000000002E-2</v>
      </c>
      <c r="G7" s="42">
        <f>('OECD 2021-data'!H37+'OECD 2021-data'!AA37)/100</f>
        <v>1.217E-2</v>
      </c>
      <c r="H7" s="42">
        <f>SUM(B7:G7)</f>
        <v>0.42241000000000001</v>
      </c>
      <c r="I7" s="43">
        <f>B7+C7</f>
        <v>0.20451999999999998</v>
      </c>
      <c r="J7" s="43">
        <f>I7/H7</f>
        <v>0.48417414360455474</v>
      </c>
      <c r="K7" s="43">
        <f>(D7+E7)/H7</f>
        <v>0.25695414407802847</v>
      </c>
      <c r="L7" s="43"/>
      <c r="M7" s="43"/>
      <c r="N7" s="43"/>
    </row>
    <row r="8" spans="1:14" x14ac:dyDescent="0.15">
      <c r="A8" s="40" t="str">
        <f>'OECD 2021-data'!A13</f>
        <v>Belgium</v>
      </c>
      <c r="B8" s="42">
        <f>'OECD 2021-data'!G13/100 + 'OECD 2021-data'!L13/100</f>
        <v>0.11223000000000001</v>
      </c>
      <c r="C8" s="42">
        <f>'OECD 2021-data'!M13/100+'OECD 2021-data'!Z13/100</f>
        <v>0.12875</v>
      </c>
      <c r="D8" s="42">
        <f>'OECD 2021-data'!AS13/100</f>
        <v>6.7589999999999997E-2</v>
      </c>
      <c r="E8" s="42">
        <f>'OECD 2021-data'!AP13/100-D8</f>
        <v>3.8309999999999997E-2</v>
      </c>
      <c r="F8" s="42">
        <f>'OECD 2021-data'!I13/100</f>
        <v>3.7659999999999999E-2</v>
      </c>
      <c r="G8" s="42">
        <f>('OECD 2021-data'!H13+'OECD 2021-data'!AA13)/100</f>
        <v>3.5610000000000003E-2</v>
      </c>
      <c r="H8" s="42">
        <f>SUM(B8:G8)</f>
        <v>0.42015000000000002</v>
      </c>
      <c r="I8" s="43">
        <f>B8+C8</f>
        <v>0.24098000000000003</v>
      </c>
      <c r="J8" s="43">
        <f>I8/H8</f>
        <v>0.57355706295370701</v>
      </c>
      <c r="K8" s="43">
        <f>(D8+E8)/H8</f>
        <v>0.25205283827204567</v>
      </c>
      <c r="L8" s="43"/>
      <c r="M8" s="43"/>
      <c r="N8" s="43"/>
    </row>
    <row r="9" spans="1:14" x14ac:dyDescent="0.15">
      <c r="A9" s="40" t="str">
        <f>'OECD 2021-data'!A29</f>
        <v>Italy</v>
      </c>
      <c r="B9" s="42">
        <f>'OECD 2021-data'!G29/100 + 'OECD 2021-data'!L29/100</f>
        <v>0.11885000000000001</v>
      </c>
      <c r="C9" s="42">
        <f>'OECD 2021-data'!M29/100+'OECD 2021-data'!Z29/100</f>
        <v>0.13506000000000001</v>
      </c>
      <c r="D9" s="42">
        <f>'OECD 2021-data'!AS29/100</f>
        <v>6.8059999999999996E-2</v>
      </c>
      <c r="E9" s="42">
        <f>'OECD 2021-data'!AP29/100-D9</f>
        <v>5.3530000000000008E-2</v>
      </c>
      <c r="F9" s="42">
        <f>'OECD 2021-data'!I29/100</f>
        <v>1.9210000000000001E-2</v>
      </c>
      <c r="G9" s="42">
        <f>('OECD 2021-data'!H29+'OECD 2021-data'!AA29)/100</f>
        <v>2.5430000000000001E-2</v>
      </c>
      <c r="H9" s="42">
        <f>SUM(B9:G9)</f>
        <v>0.42014000000000007</v>
      </c>
      <c r="I9" s="43">
        <f>B9+C9</f>
        <v>0.25391000000000002</v>
      </c>
      <c r="J9" s="43">
        <f>I9/H9</f>
        <v>0.60434617032417759</v>
      </c>
      <c r="K9" s="43">
        <f>(D9+E9)/H9</f>
        <v>0.289403532155948</v>
      </c>
      <c r="L9" s="43"/>
      <c r="M9" s="43"/>
      <c r="N9" s="43"/>
    </row>
    <row r="10" spans="1:14" x14ac:dyDescent="0.15">
      <c r="A10" s="40" t="str">
        <f>'OECD 2021-data'!A35</f>
        <v>Netherlands</v>
      </c>
      <c r="B10" s="42">
        <f>'OECD 2021-data'!G35/100 + 'OECD 2021-data'!L35/100</f>
        <v>8.6080000000000004E-2</v>
      </c>
      <c r="C10" s="42">
        <f>'OECD 2021-data'!M35/100+'OECD 2021-data'!Z35/100</f>
        <v>0.13128999999999999</v>
      </c>
      <c r="D10" s="42">
        <f>'OECD 2021-data'!AS35/100</f>
        <v>7.5759999999999994E-2</v>
      </c>
      <c r="E10" s="42">
        <f>'OECD 2021-data'!AP35/100-D10</f>
        <v>4.6640000000000015E-2</v>
      </c>
      <c r="F10" s="42">
        <f>'OECD 2021-data'!I35/100</f>
        <v>3.9019999999999999E-2</v>
      </c>
      <c r="G10" s="42">
        <f>('OECD 2021-data'!H35+'OECD 2021-data'!AA35)/100</f>
        <v>1.7100000000000001E-2</v>
      </c>
      <c r="H10" s="42">
        <f>SUM(B10:G10)</f>
        <v>0.39589000000000002</v>
      </c>
      <c r="I10" s="43">
        <f>B10+C10</f>
        <v>0.21737000000000001</v>
      </c>
      <c r="J10" s="43">
        <f>I10/H10</f>
        <v>0.54906665993078885</v>
      </c>
      <c r="K10" s="43">
        <f>(D10+E10)/H10</f>
        <v>0.30917679153300159</v>
      </c>
      <c r="L10" s="43"/>
      <c r="M10" s="43"/>
      <c r="N10" s="43"/>
    </row>
    <row r="11" spans="1:14" x14ac:dyDescent="0.15">
      <c r="A11" s="40" t="str">
        <f>'OECD 2021-data'!A23</f>
        <v>Germany</v>
      </c>
      <c r="B11" s="42">
        <f>'OECD 2021-data'!G23/100 + 'OECD 2021-data'!L23/100</f>
        <v>0.10517</v>
      </c>
      <c r="C11" s="42">
        <f>'OECD 2021-data'!M23/100+'OECD 2021-data'!Z23/100</f>
        <v>0.14879000000000001</v>
      </c>
      <c r="D11" s="42">
        <f>'OECD 2021-data'!AS23/100</f>
        <v>7.2349999999999998E-2</v>
      </c>
      <c r="E11" s="42">
        <f>'OECD 2021-data'!AP23/100-D11</f>
        <v>3.2810000000000006E-2</v>
      </c>
      <c r="F11" s="42">
        <f>'OECD 2021-data'!I23/100</f>
        <v>2.35E-2</v>
      </c>
      <c r="G11" s="42">
        <f>('OECD 2021-data'!H23+'OECD 2021-data'!AA23)/100</f>
        <v>1.2430000000000002E-2</v>
      </c>
      <c r="H11" s="42">
        <f>SUM(B11:G11)</f>
        <v>0.39505000000000001</v>
      </c>
      <c r="I11" s="43">
        <f>B11+C11</f>
        <v>0.25396000000000002</v>
      </c>
      <c r="J11" s="43">
        <f>I11/H11</f>
        <v>0.64285533476775092</v>
      </c>
      <c r="K11" s="43">
        <f>(D11+E11)/H11</f>
        <v>0.26619415263890644</v>
      </c>
      <c r="L11" s="43"/>
      <c r="M11" s="43"/>
      <c r="N11" s="43"/>
    </row>
    <row r="12" spans="1:14" x14ac:dyDescent="0.15">
      <c r="A12" s="40" t="str">
        <f>'OECD 2021-data'!A33</f>
        <v>Luxembourg</v>
      </c>
      <c r="B12" s="42">
        <f>'OECD 2021-data'!G33/100 + 'OECD 2021-data'!L33/100</f>
        <v>0.10122</v>
      </c>
      <c r="C12" s="42">
        <f>'OECD 2021-data'!M33/100+'OECD 2021-data'!Z33/100</f>
        <v>0.10564999999999999</v>
      </c>
      <c r="D12" s="42">
        <f>'OECD 2021-data'!AS33/100</f>
        <v>6.0850000000000001E-2</v>
      </c>
      <c r="E12" s="42">
        <f>'OECD 2021-data'!AP33/100-D12</f>
        <v>3.212000000000001E-2</v>
      </c>
      <c r="F12" s="42">
        <f>'OECD 2021-data'!I33/100</f>
        <v>4.5279999999999994E-2</v>
      </c>
      <c r="G12" s="42">
        <f>('OECD 2021-data'!H33+'OECD 2021-data'!AA33)/100</f>
        <v>4.0199999999999993E-2</v>
      </c>
      <c r="H12" s="42">
        <f>SUM(B12:G12)</f>
        <v>0.38532</v>
      </c>
      <c r="I12" s="43">
        <f>B12+C12</f>
        <v>0.20687</v>
      </c>
      <c r="J12" s="43">
        <f>I12/H12</f>
        <v>0.53687843870030105</v>
      </c>
      <c r="K12" s="43">
        <f>(D12+E12)/H12</f>
        <v>0.24127997508564314</v>
      </c>
      <c r="L12" s="43"/>
      <c r="M12" s="43"/>
      <c r="N12" s="43"/>
    </row>
    <row r="13" spans="1:14" x14ac:dyDescent="0.15">
      <c r="A13" s="40" t="str">
        <f>'OECD 2021-data'!A41</f>
        <v>Slovenia</v>
      </c>
      <c r="B13" s="42">
        <f>'OECD 2021-data'!G41/100 + 'OECD 2021-data'!L41/100</f>
        <v>5.4379999999999998E-2</v>
      </c>
      <c r="C13" s="42">
        <f>'OECD 2021-data'!M41/100+'OECD 2021-data'!Z41/100</f>
        <v>0.16449999999999998</v>
      </c>
      <c r="D13" s="42">
        <f>'OECD 2021-data'!AS41/100</f>
        <v>8.2210000000000005E-2</v>
      </c>
      <c r="E13" s="42">
        <f>'OECD 2021-data'!AP41/100-D13</f>
        <v>4.7600000000000003E-2</v>
      </c>
      <c r="F13" s="42">
        <f>'OECD 2021-data'!I41/100</f>
        <v>1.9359999999999999E-2</v>
      </c>
      <c r="G13" s="42">
        <f>('OECD 2021-data'!H41+'OECD 2021-data'!AA41)/100</f>
        <v>6.2199999999999998E-3</v>
      </c>
      <c r="H13" s="42">
        <f>SUM(B13:G13)</f>
        <v>0.37426999999999994</v>
      </c>
      <c r="I13" s="43">
        <f>B13+C13</f>
        <v>0.21887999999999996</v>
      </c>
      <c r="J13" s="43">
        <f>I13/H13</f>
        <v>0.58481844657600124</v>
      </c>
      <c r="K13" s="43">
        <f>(D13+E13)/H13</f>
        <v>0.34683517246907319</v>
      </c>
      <c r="L13" s="43"/>
      <c r="M13" s="43"/>
      <c r="N13" s="43"/>
    </row>
    <row r="14" spans="1:14" x14ac:dyDescent="0.15">
      <c r="A14" s="40" t="str">
        <f>'OECD 2021-data'!A40</f>
        <v>Slovak Republic</v>
      </c>
      <c r="B14" s="42">
        <f>'OECD 2021-data'!G40/100 + 'OECD 2021-data'!L40/100</f>
        <v>4.2050000000000004E-2</v>
      </c>
      <c r="C14" s="42">
        <f>'OECD 2021-data'!M40/100+'OECD 2021-data'!Z40/100</f>
        <v>0.15701999999999999</v>
      </c>
      <c r="D14" s="42">
        <f>'OECD 2021-data'!AS40/100</f>
        <v>7.7609999999999998E-2</v>
      </c>
      <c r="E14" s="42">
        <f>'OECD 2021-data'!AP40/100-D14</f>
        <v>4.6039999999999998E-2</v>
      </c>
      <c r="F14" s="42">
        <f>'OECD 2021-data'!I40/100</f>
        <v>3.0289999999999997E-2</v>
      </c>
      <c r="G14" s="42">
        <f>('OECD 2021-data'!H40+'OECD 2021-data'!AA40)/100</f>
        <v>4.7999999999999996E-3</v>
      </c>
      <c r="H14" s="42">
        <f>SUM(B14:G14)</f>
        <v>0.35781000000000002</v>
      </c>
      <c r="I14" s="43">
        <f>B14+C14</f>
        <v>0.19907</v>
      </c>
      <c r="J14" s="43">
        <f>I14/H14</f>
        <v>0.55635672563651095</v>
      </c>
      <c r="K14" s="43">
        <f>(D14+E14)/H14</f>
        <v>0.34557446689583854</v>
      </c>
      <c r="L14" s="43"/>
      <c r="M14" s="43"/>
      <c r="N14" s="43"/>
    </row>
    <row r="15" spans="1:14" x14ac:dyDescent="0.15">
      <c r="A15" s="40" t="str">
        <f>'OECD 2021-data'!A26</f>
        <v>Iceland</v>
      </c>
      <c r="B15" s="42">
        <f>'OECD 2021-data'!G26/100 + 'OECD 2021-data'!L26/100</f>
        <v>0.15501000000000001</v>
      </c>
      <c r="C15" s="42">
        <f>'OECD 2021-data'!M26/100+'OECD 2021-data'!Z26/100</f>
        <v>3.2780000000000004E-2</v>
      </c>
      <c r="D15" s="42">
        <f>'OECD 2021-data'!AS26/100</f>
        <v>8.5449999999999998E-2</v>
      </c>
      <c r="E15" s="42">
        <f>'OECD 2021-data'!AP26/100-D15</f>
        <v>3.2280000000000003E-2</v>
      </c>
      <c r="F15" s="42">
        <f>'OECD 2021-data'!I26/100</f>
        <v>2.0129999999999999E-2</v>
      </c>
      <c r="G15" s="42">
        <f>('OECD 2021-data'!H26+'OECD 2021-data'!AA26)/100</f>
        <v>2.0840000000000001E-2</v>
      </c>
      <c r="H15" s="42">
        <f>SUM(B15:G15)</f>
        <v>0.34649000000000002</v>
      </c>
      <c r="I15" s="43">
        <f>B15+C15</f>
        <v>0.18779000000000001</v>
      </c>
      <c r="J15" s="43">
        <f>I15/H15</f>
        <v>0.54197812346676677</v>
      </c>
      <c r="K15" s="43">
        <f>(D15+E15)/H15</f>
        <v>0.33977892579872432</v>
      </c>
      <c r="L15" s="43"/>
      <c r="M15" s="43"/>
      <c r="N15" s="43"/>
    </row>
    <row r="16" spans="1:14" x14ac:dyDescent="0.15">
      <c r="A16" s="40" t="str">
        <f>'OECD 2021-data'!A25</f>
        <v>Hungary</v>
      </c>
      <c r="B16" s="42">
        <f>'OECD 2021-data'!G25/100 + 'OECD 2021-data'!L25/100</f>
        <v>5.228E-2</v>
      </c>
      <c r="C16" s="42">
        <f>'OECD 2021-data'!M25/100+'OECD 2021-data'!Z25/100</f>
        <v>0.11108000000000001</v>
      </c>
      <c r="D16" s="42">
        <f>'OECD 2021-data'!AS25/100</f>
        <v>9.7680000000000003E-2</v>
      </c>
      <c r="E16" s="42">
        <f>'OECD 2021-data'!AP25/100-D16</f>
        <v>5.8549999999999977E-2</v>
      </c>
      <c r="F16" s="42">
        <f>'OECD 2021-data'!I25/100</f>
        <v>1.1650000000000001E-2</v>
      </c>
      <c r="G16" s="42">
        <f>('OECD 2021-data'!H25+'OECD 2021-data'!AA25)/100</f>
        <v>8.6800000000000002E-3</v>
      </c>
      <c r="H16" s="42">
        <f>SUM(B16:G16)</f>
        <v>0.33992</v>
      </c>
      <c r="I16" s="43">
        <f>B16+C16</f>
        <v>0.16336000000000001</v>
      </c>
      <c r="J16" s="43">
        <f>I16/H16</f>
        <v>0.48058366674511649</v>
      </c>
      <c r="K16" s="43">
        <f>(D16+E16)/H16</f>
        <v>0.45960814309249232</v>
      </c>
      <c r="L16" s="43"/>
      <c r="M16" s="43"/>
      <c r="N16" s="43"/>
    </row>
    <row r="17" spans="1:14" x14ac:dyDescent="0.15">
      <c r="A17" s="40" t="str">
        <f>'OECD 2021-data'!A18</f>
        <v>Czech Republic</v>
      </c>
      <c r="B17" s="42">
        <f>'OECD 2021-data'!G18/100 + 'OECD 2021-data'!L18/100</f>
        <v>3.0890000000000001E-2</v>
      </c>
      <c r="C17" s="42">
        <f>'OECD 2021-data'!M18/100+'OECD 2021-data'!Z18/100</f>
        <v>0.16449000000000003</v>
      </c>
      <c r="D17" s="42">
        <f>'OECD 2021-data'!AS18/100</f>
        <v>7.5880000000000003E-2</v>
      </c>
      <c r="E17" s="42">
        <f>'OECD 2021-data'!AP18/100-D17</f>
        <v>3.2939999999999997E-2</v>
      </c>
      <c r="F17" s="42">
        <f>'OECD 2021-data'!I18/100</f>
        <v>3.2219999999999999E-2</v>
      </c>
      <c r="G17" s="42">
        <f>('OECD 2021-data'!H18+'OECD 2021-data'!AA18)/100</f>
        <v>1.9500000000000001E-3</v>
      </c>
      <c r="H17" s="42">
        <f>SUM(B17:G17)</f>
        <v>0.33837000000000006</v>
      </c>
      <c r="I17" s="43">
        <f>B17+C17</f>
        <v>0.19538000000000003</v>
      </c>
      <c r="J17" s="43">
        <f>I17/H17</f>
        <v>0.57741525548955286</v>
      </c>
      <c r="K17" s="43">
        <f>(D17+E17)/H17</f>
        <v>0.32160061471170609</v>
      </c>
      <c r="L17" s="43"/>
      <c r="M17" s="43"/>
      <c r="N17" s="43"/>
    </row>
    <row r="18" spans="1:14" x14ac:dyDescent="0.15">
      <c r="A18" s="40" t="str">
        <f>'OECD 2021-data'!A36</f>
        <v>New Zealand</v>
      </c>
      <c r="B18" s="42">
        <f>'OECD 2021-data'!G36/100 + 'OECD 2021-data'!L36/100</f>
        <v>0.14394999999999999</v>
      </c>
      <c r="C18" s="42">
        <f>'OECD 2021-data'!M36/100+'OECD 2021-data'!Z36/100</f>
        <v>0</v>
      </c>
      <c r="D18" s="42">
        <f>'OECD 2021-data'!AS36/100</f>
        <v>0.10351</v>
      </c>
      <c r="E18" s="42">
        <f>'OECD 2021-data'!AP36/100-D18</f>
        <v>2.2409999999999999E-2</v>
      </c>
      <c r="F18" s="42">
        <f>'OECD 2021-data'!I36/100</f>
        <v>4.8739999999999999E-2</v>
      </c>
      <c r="G18" s="42">
        <f>('OECD 2021-data'!H36+'OECD 2021-data'!AA36)/100</f>
        <v>1.9210000000000001E-2</v>
      </c>
      <c r="H18" s="42">
        <f>SUM(B18:G18)</f>
        <v>0.33782000000000001</v>
      </c>
      <c r="I18" s="43">
        <f>B18+C18</f>
        <v>0.14394999999999999</v>
      </c>
      <c r="J18" s="43">
        <f>I18/H18</f>
        <v>0.42611449884553904</v>
      </c>
      <c r="K18" s="43">
        <f>(D18+E18)/H18</f>
        <v>0.3727428808241075</v>
      </c>
      <c r="L18" s="43"/>
      <c r="M18" s="43"/>
      <c r="N18" s="43"/>
    </row>
    <row r="19" spans="1:14" x14ac:dyDescent="0.15">
      <c r="A19" s="40" t="str">
        <f>'OECD 2021-data'!A20</f>
        <v>Estonia</v>
      </c>
      <c r="B19" s="42">
        <f>'OECD 2021-data'!G20/100 + 'OECD 2021-data'!L20/100</f>
        <v>6.8250000000000005E-2</v>
      </c>
      <c r="C19" s="42">
        <f>'OECD 2021-data'!M20/100+'OECD 2021-data'!Z20/100</f>
        <v>0.11613</v>
      </c>
      <c r="D19" s="42">
        <f>'OECD 2021-data'!AS20/100</f>
        <v>9.1499999999999998E-2</v>
      </c>
      <c r="E19" s="42">
        <f>'OECD 2021-data'!AP20/100-D19</f>
        <v>4.2190000000000005E-2</v>
      </c>
      <c r="F19" s="42">
        <f>'OECD 2021-data'!I20/100</f>
        <v>1.5300000000000001E-2</v>
      </c>
      <c r="G19" s="42">
        <f>('OECD 2021-data'!H20+'OECD 2021-data'!AA20)/100</f>
        <v>1.8799999999999999E-3</v>
      </c>
      <c r="H19" s="42">
        <f>SUM(B19:G19)</f>
        <v>0.33524999999999999</v>
      </c>
      <c r="I19" s="43">
        <f>B19+C19</f>
        <v>0.18437999999999999</v>
      </c>
      <c r="J19" s="43">
        <f>I19/H19</f>
        <v>0.54997762863534672</v>
      </c>
      <c r="K19" s="43">
        <f>(D19+E19)/H19</f>
        <v>0.39877703206562271</v>
      </c>
      <c r="L19" s="43"/>
      <c r="M19" s="43"/>
      <c r="N19" s="43"/>
    </row>
    <row r="20" spans="1:14" x14ac:dyDescent="0.15">
      <c r="A20" s="40" t="str">
        <f>'OECD 2021-data'!A46</f>
        <v>United Kingdom</v>
      </c>
      <c r="B20" s="42">
        <f>'OECD 2021-data'!G46/100 + 'OECD 2021-data'!L46/100</f>
        <v>9.4090000000000007E-2</v>
      </c>
      <c r="C20" s="42">
        <f>'OECD 2021-data'!M46/100+'OECD 2021-data'!Z46/100</f>
        <v>6.8059999999999996E-2</v>
      </c>
      <c r="D20" s="42">
        <f>'OECD 2021-data'!AS46/100</f>
        <v>6.7809999999999995E-2</v>
      </c>
      <c r="E20" s="42">
        <f>'OECD 2021-data'!AP46/100-D20</f>
        <v>3.4940000000000013E-2</v>
      </c>
      <c r="F20" s="42">
        <f>'OECD 2021-data'!I46/100</f>
        <v>2.648E-2</v>
      </c>
      <c r="G20" s="42">
        <f>('OECD 2021-data'!H46+'OECD 2021-data'!AA46)/100</f>
        <v>4.3380000000000002E-2</v>
      </c>
      <c r="H20" s="42">
        <f>SUM(B20:G20)</f>
        <v>0.33476000000000006</v>
      </c>
      <c r="I20" s="43">
        <f>B20+C20</f>
        <v>0.16215000000000002</v>
      </c>
      <c r="J20" s="43">
        <f>I20/H20</f>
        <v>0.48437686700920057</v>
      </c>
      <c r="K20" s="43">
        <f>(D20+E20)/H20</f>
        <v>0.30693631258214837</v>
      </c>
      <c r="L20" s="43"/>
      <c r="M20" s="43"/>
      <c r="N20" s="43"/>
    </row>
    <row r="21" spans="1:14" x14ac:dyDescent="0.15">
      <c r="A21" s="40" t="str">
        <f>'OECD 2021-data'!A14</f>
        <v>Canada</v>
      </c>
      <c r="B21" s="42">
        <f>'OECD 2021-data'!G14/100 + 'OECD 2021-data'!L14/100</f>
        <v>0.12533</v>
      </c>
      <c r="C21" s="42">
        <f>'OECD 2021-data'!M14/100+'OECD 2021-data'!Z14/100</f>
        <v>5.5119999999999995E-2</v>
      </c>
      <c r="D21" s="42">
        <f>'OECD 2021-data'!AS14/100</f>
        <v>4.5279999999999994E-2</v>
      </c>
      <c r="E21" s="42">
        <f>'OECD 2021-data'!AP14/100-D21</f>
        <v>2.7790000000000016E-2</v>
      </c>
      <c r="F21" s="42">
        <f>'OECD 2021-data'!I14/100</f>
        <v>3.9E-2</v>
      </c>
      <c r="G21" s="42">
        <f>('OECD 2021-data'!H14+'OECD 2021-data'!AA14)/100</f>
        <v>3.9620000000000002E-2</v>
      </c>
      <c r="H21" s="42">
        <f>SUM(B21:G21)</f>
        <v>0.33213999999999999</v>
      </c>
      <c r="I21" s="43">
        <f>B21+C21</f>
        <v>0.18045</v>
      </c>
      <c r="J21" s="43">
        <f>I21/H21</f>
        <v>0.54329499608598786</v>
      </c>
      <c r="K21" s="43">
        <f>(D21+E21)/H21</f>
        <v>0.21999759137713015</v>
      </c>
      <c r="L21" s="43"/>
      <c r="M21" s="43"/>
      <c r="N21" s="43"/>
    </row>
    <row r="22" spans="1:14" x14ac:dyDescent="0.15">
      <c r="A22" s="40" t="str">
        <f>'OECD 2021-data'!A32</f>
        <v>Lithuania</v>
      </c>
      <c r="B22" s="42">
        <f>'OECD 2021-data'!G32/100 + 'OECD 2021-data'!L32/100</f>
        <v>7.6679999999999998E-2</v>
      </c>
      <c r="C22" s="42">
        <f>'OECD 2021-data'!M32/100+'OECD 2021-data'!Z32/100</f>
        <v>0.10348</v>
      </c>
      <c r="D22" s="42">
        <f>'OECD 2021-data'!AS32/100</f>
        <v>8.584E-2</v>
      </c>
      <c r="E22" s="42">
        <f>'OECD 2021-data'!AP32/100-D22</f>
        <v>3.7489999999999996E-2</v>
      </c>
      <c r="F22" s="42">
        <f>'OECD 2021-data'!I32/100</f>
        <v>2.1360000000000001E-2</v>
      </c>
      <c r="G22" s="42">
        <f>('OECD 2021-data'!H32+'OECD 2021-data'!AA32)/100</f>
        <v>3.0000000000000001E-3</v>
      </c>
      <c r="H22" s="42">
        <f>SUM(B22:G22)</f>
        <v>0.32785000000000003</v>
      </c>
      <c r="I22" s="43">
        <f>B22+C22</f>
        <v>0.18015999999999999</v>
      </c>
      <c r="J22" s="43">
        <f>I22/H22</f>
        <v>0.54951959737684908</v>
      </c>
      <c r="K22" s="43">
        <f>(D22+E22)/H22</f>
        <v>0.37617813024248892</v>
      </c>
      <c r="L22" s="43"/>
      <c r="M22" s="43"/>
      <c r="N22" s="43"/>
    </row>
    <row r="23" spans="1:14" x14ac:dyDescent="0.15">
      <c r="A23" s="40" t="str">
        <f>'OECD 2021-data'!A28</f>
        <v>Israel</v>
      </c>
      <c r="B23" s="42">
        <f>'OECD 2021-data'!G28/100 + 'OECD 2021-data'!L28/100</f>
        <v>7.8220000000000012E-2</v>
      </c>
      <c r="C23" s="42">
        <f>'OECD 2021-data'!M28/100+'OECD 2021-data'!Z28/100</f>
        <v>5.9889999999999992E-2</v>
      </c>
      <c r="D23" s="42">
        <f>'OECD 2021-data'!AS28/100</f>
        <v>7.5399999999999995E-2</v>
      </c>
      <c r="E23" s="42">
        <f>'OECD 2021-data'!AP28/100-D23</f>
        <v>3.4360000000000016E-2</v>
      </c>
      <c r="F23" s="42">
        <f>'OECD 2021-data'!I28/100</f>
        <v>3.5790000000000002E-2</v>
      </c>
      <c r="G23" s="42">
        <f>('OECD 2021-data'!H28+'OECD 2021-data'!AA28)/100</f>
        <v>3.8670000000000003E-2</v>
      </c>
      <c r="H23" s="42">
        <f>SUM(B23:G23)</f>
        <v>0.32233000000000001</v>
      </c>
      <c r="I23" s="43">
        <f>B23+C23</f>
        <v>0.13811000000000001</v>
      </c>
      <c r="J23" s="43">
        <f>I23/H23</f>
        <v>0.42847392423913383</v>
      </c>
      <c r="K23" s="43">
        <f>(D23+E23)/H23</f>
        <v>0.34052058449415196</v>
      </c>
      <c r="L23" s="43"/>
      <c r="M23" s="43"/>
      <c r="N23" s="43"/>
    </row>
    <row r="24" spans="1:14" x14ac:dyDescent="0.15">
      <c r="A24" s="40" t="str">
        <f>'OECD 2021-data'!A38</f>
        <v>Poland</v>
      </c>
      <c r="B24" s="42">
        <f>'OECD 2021-data'!G38/100 + 'OECD 2021-data'!L38/100</f>
        <v>0</v>
      </c>
      <c r="C24" s="42">
        <f>'OECD 2021-data'!M38/100+'OECD 2021-data'!Z38/100</f>
        <v>0.13566999999999999</v>
      </c>
      <c r="D24" s="42">
        <f>'OECD 2021-data'!AS38/100</f>
        <v>8.5860000000000006E-2</v>
      </c>
      <c r="E24" s="42">
        <f>'OECD 2021-data'!AP38/100-D24</f>
        <v>5.302999999999998E-2</v>
      </c>
      <c r="F24" s="42">
        <f>'OECD 2021-data'!I38/100</f>
        <v>2.6160000000000003E-2</v>
      </c>
      <c r="G24" s="42">
        <f>('OECD 2021-data'!H38+'OECD 2021-data'!AA38)/100</f>
        <v>1.282E-2</v>
      </c>
      <c r="H24" s="42">
        <f>SUM(B24:G24)</f>
        <v>0.31353999999999999</v>
      </c>
      <c r="I24" s="43">
        <f>B24+C24</f>
        <v>0.13566999999999999</v>
      </c>
      <c r="J24" s="43">
        <f>I24/H24</f>
        <v>0.43270396121706955</v>
      </c>
      <c r="K24" s="43">
        <f>(D24+E24)/H24</f>
        <v>0.44297378324934616</v>
      </c>
      <c r="L24" s="43"/>
      <c r="M24" s="43"/>
      <c r="N24" s="43"/>
    </row>
    <row r="25" spans="1:14" x14ac:dyDescent="0.15">
      <c r="A25" s="40" t="str">
        <f>'OECD 2021-data'!A31</f>
        <v>Latvia</v>
      </c>
      <c r="B25" s="42">
        <f>'OECD 2021-data'!G31/100 + 'OECD 2021-data'!L31/100</f>
        <v>6.1089999999999998E-2</v>
      </c>
      <c r="C25" s="42">
        <f>'OECD 2021-data'!M31/100+'OECD 2021-data'!Z31/100</f>
        <v>9.9299999999999999E-2</v>
      </c>
      <c r="D25" s="42">
        <f>'OECD 2021-data'!AS31/100</f>
        <v>8.585000000000001E-2</v>
      </c>
      <c r="E25" s="42">
        <f>'OECD 2021-data'!AP31/100-D25</f>
        <v>4.8399999999999999E-2</v>
      </c>
      <c r="F25" s="42">
        <f>'OECD 2021-data'!I31/100</f>
        <v>8.5500000000000003E-3</v>
      </c>
      <c r="G25" s="42">
        <f>('OECD 2021-data'!H31+'OECD 2021-data'!AA31)/100</f>
        <v>8.94E-3</v>
      </c>
      <c r="H25" s="42">
        <f>SUM(B25:G25)</f>
        <v>0.31213000000000002</v>
      </c>
      <c r="I25" s="43">
        <f>B25+C25</f>
        <v>0.16039</v>
      </c>
      <c r="J25" s="43">
        <f>I25/H25</f>
        <v>0.51385640598468585</v>
      </c>
      <c r="K25" s="43">
        <f>(D25+E25)/H25</f>
        <v>0.43010924935123185</v>
      </c>
      <c r="L25" s="43"/>
      <c r="M25" s="43"/>
      <c r="N25" s="43"/>
    </row>
    <row r="26" spans="1:14" x14ac:dyDescent="0.15">
      <c r="A26" s="40" t="str">
        <f>'OECD 2021-data'!A24</f>
        <v>Greece</v>
      </c>
      <c r="B26" s="42">
        <f>'OECD 2021-data'!G24/100 + 'OECD 2021-data'!L24/100</f>
        <v>0</v>
      </c>
      <c r="C26" s="42">
        <f>'OECD 2021-data'!M24/100+'OECD 2021-data'!Z24/100</f>
        <v>0.12805999999999998</v>
      </c>
      <c r="D26" s="42">
        <f>'OECD 2021-data'!AS24/100</f>
        <v>0</v>
      </c>
      <c r="E26" s="42">
        <f>'OECD 2021-data'!AP24/100-D26</f>
        <v>0.15105000000000002</v>
      </c>
      <c r="F26" s="42">
        <f>'OECD 2021-data'!I24/100</f>
        <v>0</v>
      </c>
      <c r="G26" s="42">
        <f>('OECD 2021-data'!H24+'OECD 2021-data'!AA24)/100</f>
        <v>2.9929999999999998E-2</v>
      </c>
      <c r="H26" s="42">
        <f>SUM(B26:G26)</f>
        <v>0.30903999999999998</v>
      </c>
      <c r="I26" s="43">
        <f>B26+C26</f>
        <v>0.12805999999999998</v>
      </c>
      <c r="J26" s="43">
        <f>I26/H26</f>
        <v>0.4143800155319699</v>
      </c>
      <c r="K26" s="43">
        <f>(D26+E26)/H26</f>
        <v>0.48877168004141869</v>
      </c>
      <c r="L26" s="43"/>
      <c r="M26" s="43"/>
      <c r="N26" s="43"/>
    </row>
    <row r="27" spans="1:14" x14ac:dyDescent="0.15">
      <c r="A27" s="40" t="str">
        <f>'OECD 2021-data'!A42</f>
        <v>Spain</v>
      </c>
      <c r="B27" s="42">
        <f>'OECD 2021-data'!G42/100 + 'OECD 2021-data'!L42/100</f>
        <v>0</v>
      </c>
      <c r="C27" s="42">
        <f>'OECD 2021-data'!M42/100+'OECD 2021-data'!Z42/100</f>
        <v>0.13655</v>
      </c>
      <c r="D27" s="42">
        <f>'OECD 2021-data'!AS42/100</f>
        <v>6.9349999999999995E-2</v>
      </c>
      <c r="E27" s="42">
        <f>'OECD 2021-data'!AP42/100-D27</f>
        <v>3.5640000000000005E-2</v>
      </c>
      <c r="F27" s="42">
        <f>'OECD 2021-data'!I42/100</f>
        <v>2.6960000000000001E-2</v>
      </c>
      <c r="G27" s="42">
        <f>('OECD 2021-data'!H42+'OECD 2021-data'!AA42)/100</f>
        <v>2.7320000000000001E-2</v>
      </c>
      <c r="H27" s="42">
        <f>SUM(B27:G27)</f>
        <v>0.29582000000000003</v>
      </c>
      <c r="I27" s="43">
        <f>B27+C27</f>
        <v>0.13655</v>
      </c>
      <c r="J27" s="43">
        <f>I27/H27</f>
        <v>0.46159826921776753</v>
      </c>
      <c r="K27" s="43">
        <f>(D27+E27)/H27</f>
        <v>0.35491177067135415</v>
      </c>
      <c r="L27" s="43"/>
      <c r="M27" s="43"/>
      <c r="N27" s="43"/>
    </row>
    <row r="28" spans="1:14" x14ac:dyDescent="0.15">
      <c r="A28" s="40" t="str">
        <f>'OECD 2021-data'!A30</f>
        <v>Korea</v>
      </c>
      <c r="B28" s="42">
        <f>'OECD 2021-data'!G30/100 + 'OECD 2021-data'!L30/100</f>
        <v>4.3200000000000002E-2</v>
      </c>
      <c r="C28" s="42">
        <f>'OECD 2021-data'!M30/100+'OECD 2021-data'!Z30/100</f>
        <v>7.9149999999999998E-2</v>
      </c>
      <c r="D28" s="42">
        <f>'OECD 2021-data'!AS30/100</f>
        <v>4.2969999999999994E-2</v>
      </c>
      <c r="E28" s="42">
        <f>'OECD 2021-data'!AP30/100-D28</f>
        <v>2.6110000000000008E-2</v>
      </c>
      <c r="F28" s="42">
        <f>'OECD 2021-data'!I30/100</f>
        <v>3.8309999999999997E-2</v>
      </c>
      <c r="G28" s="42">
        <f>('OECD 2021-data'!H30+'OECD 2021-data'!AA30)/100</f>
        <v>6.2740000000000004E-2</v>
      </c>
      <c r="H28" s="42">
        <f>SUM(B28:G28)</f>
        <v>0.29248000000000002</v>
      </c>
      <c r="I28" s="43">
        <f>B28+C28</f>
        <v>0.12235</v>
      </c>
      <c r="J28" s="43">
        <f>I28/H28</f>
        <v>0.41831920131291028</v>
      </c>
      <c r="K28" s="43">
        <f>(D28+E28)/H28</f>
        <v>0.23618708971553609</v>
      </c>
      <c r="L28" s="43"/>
      <c r="M28" s="43"/>
      <c r="N28" s="43"/>
    </row>
    <row r="29" spans="1:14" x14ac:dyDescent="0.15">
      <c r="A29" s="40" t="str">
        <f>'OECD 2021-data'!A39</f>
        <v>Portugal</v>
      </c>
      <c r="B29" s="42">
        <f>'OECD 2021-data'!G39/100 + 'OECD 2021-data'!L39/100</f>
        <v>0</v>
      </c>
      <c r="C29" s="42">
        <f>'OECD 2021-data'!M39/100+'OECD 2021-data'!Z39/100</f>
        <v>0.10586999999999999</v>
      </c>
      <c r="D29" s="42">
        <f>'OECD 2021-data'!AS39/100</f>
        <v>9.0200000000000002E-2</v>
      </c>
      <c r="E29" s="42">
        <f>'OECD 2021-data'!AP39/100-D29</f>
        <v>4.8109999999999986E-2</v>
      </c>
      <c r="F29" s="42">
        <f>'OECD 2021-data'!I39/100</f>
        <v>2.436E-2</v>
      </c>
      <c r="G29" s="42">
        <f>('OECD 2021-data'!H39+'OECD 2021-data'!AA39)/100</f>
        <v>1.5859999999999999E-2</v>
      </c>
      <c r="H29" s="42">
        <f>SUM(B29:G29)</f>
        <v>0.28439999999999999</v>
      </c>
      <c r="I29" s="43">
        <f>B29+C29</f>
        <v>0.10586999999999999</v>
      </c>
      <c r="J29" s="43">
        <f>I29/H29</f>
        <v>0.37225738396624469</v>
      </c>
      <c r="K29" s="43">
        <f>(D29+E29)/H29</f>
        <v>0.48632208157524609</v>
      </c>
      <c r="L29" s="43"/>
      <c r="M29" s="43"/>
      <c r="N29" s="43"/>
    </row>
    <row r="30" spans="1:14" x14ac:dyDescent="0.15">
      <c r="A30" s="40" t="str">
        <f>'OECD 2021-data'!A44</f>
        <v>Switzerland</v>
      </c>
      <c r="B30" s="42">
        <f>'OECD 2021-data'!G44/100 + 'OECD 2021-data'!L44/100</f>
        <v>0.10299999999999999</v>
      </c>
      <c r="C30" s="42">
        <f>'OECD 2021-data'!M44/100+'OECD 2021-data'!Z44/100</f>
        <v>6.7990000000000009E-2</v>
      </c>
      <c r="D30" s="42">
        <f>'OECD 2021-data'!AS44/100</f>
        <v>3.159E-2</v>
      </c>
      <c r="E30" s="42">
        <f>'OECD 2021-data'!AP44/100-D30</f>
        <v>2.3230000000000001E-2</v>
      </c>
      <c r="F30" s="42">
        <f>'OECD 2021-data'!I44/100</f>
        <v>3.0040000000000001E-2</v>
      </c>
      <c r="G30" s="42">
        <f>('OECD 2021-data'!H44+'OECD 2021-data'!AA44)/100</f>
        <v>2.2339999999999999E-2</v>
      </c>
      <c r="H30" s="42">
        <f>SUM(B30:G30)</f>
        <v>0.27819000000000005</v>
      </c>
      <c r="I30" s="43">
        <f>B30+C30</f>
        <v>0.17099</v>
      </c>
      <c r="J30" s="43">
        <f>I30/H30</f>
        <v>0.61465185664473909</v>
      </c>
      <c r="K30" s="43">
        <f>(D30+E30)/H30</f>
        <v>0.19705956360760629</v>
      </c>
      <c r="L30" s="43"/>
      <c r="M30" s="43"/>
      <c r="N30" s="43"/>
    </row>
    <row r="31" spans="1:14" x14ac:dyDescent="0.15">
      <c r="A31" s="40" t="str">
        <f>'OECD 2021-data'!A47</f>
        <v>United States</v>
      </c>
      <c r="B31" s="42">
        <f>'OECD 2021-data'!G47/100 + 'OECD 2021-data'!L47/100</f>
        <v>0.10281999999999999</v>
      </c>
      <c r="C31" s="42">
        <f>'OECD 2021-data'!M47/100+'OECD 2021-data'!Z47/100</f>
        <v>6.3539999999999999E-2</v>
      </c>
      <c r="D31" s="42">
        <f>'OECD 2021-data'!AS47/100</f>
        <v>0</v>
      </c>
      <c r="E31" s="42">
        <f>'OECD 2021-data'!AP47/100-D31</f>
        <v>4.4059999999999995E-2</v>
      </c>
      <c r="F31" s="42">
        <f>'OECD 2021-data'!I47/100</f>
        <v>1.6049999999999998E-2</v>
      </c>
      <c r="G31" s="42">
        <f>('OECD 2021-data'!H47+'OECD 2021-data'!AA47)/100</f>
        <v>3.9329999999999997E-2</v>
      </c>
      <c r="H31" s="42">
        <f>SUM(B31:G31)</f>
        <v>0.26579999999999998</v>
      </c>
      <c r="I31" s="43">
        <f>B31+C31</f>
        <v>0.16636000000000001</v>
      </c>
      <c r="J31" s="43">
        <f>I31/H31</f>
        <v>0.62588412340105348</v>
      </c>
      <c r="K31" s="43">
        <f>(D31+E31)/H31</f>
        <v>0.16576373212942061</v>
      </c>
      <c r="L31" s="43"/>
      <c r="M31" s="43"/>
      <c r="N31" s="43"/>
    </row>
    <row r="32" spans="1:14" x14ac:dyDescent="0.15">
      <c r="A32" s="40" t="str">
        <f>'OECD 2021-data'!A17</f>
        <v>Costa Rica</v>
      </c>
      <c r="B32" s="42">
        <f>'OECD 2021-data'!G17/100 + 'OECD 2021-data'!L17/100</f>
        <v>2.734E-2</v>
      </c>
      <c r="C32" s="42">
        <f>'OECD 2021-data'!M17/100+'OECD 2021-data'!Z17/100</f>
        <v>9.4729999999999995E-2</v>
      </c>
      <c r="D32" s="42">
        <f>'OECD 2021-data'!AS17/100</f>
        <v>5.1119999999999999E-2</v>
      </c>
      <c r="E32" s="42">
        <f>'OECD 2021-data'!AP17/100-D32</f>
        <v>3.6250000000000004E-2</v>
      </c>
      <c r="F32" s="42">
        <f>'OECD 2021-data'!I17/100</f>
        <v>2.4319999999999998E-2</v>
      </c>
      <c r="G32" s="42">
        <f>('OECD 2021-data'!H17+'OECD 2021-data'!AA17)/100</f>
        <v>4.8999999999999998E-3</v>
      </c>
      <c r="H32" s="42">
        <f>SUM(B32:G32)</f>
        <v>0.23866000000000001</v>
      </c>
      <c r="I32" s="43">
        <f>B32+C32</f>
        <v>0.12207</v>
      </c>
      <c r="J32" s="43">
        <f>I32/H32</f>
        <v>0.51148076761920724</v>
      </c>
      <c r="K32" s="43">
        <f>(D32+E32)/H32</f>
        <v>0.36608564485041484</v>
      </c>
      <c r="L32" s="43"/>
      <c r="M32" s="43"/>
      <c r="N32" s="43"/>
    </row>
    <row r="33" spans="1:14" x14ac:dyDescent="0.15">
      <c r="A33" s="40" t="str">
        <f>'OECD 2021-data'!A45</f>
        <v>Turkey</v>
      </c>
      <c r="B33" s="42">
        <f>'OECD 2021-data'!G45/100 + 'OECD 2021-data'!L45/100</f>
        <v>3.0299999999999997E-2</v>
      </c>
      <c r="C33" s="42">
        <f>'OECD 2021-data'!M45/100+'OECD 2021-data'!Z45/100</f>
        <v>6.5269999999999995E-2</v>
      </c>
      <c r="D33" s="42">
        <f>'OECD 2021-data'!AS45/100</f>
        <v>5.3159999999999999E-2</v>
      </c>
      <c r="E33" s="42">
        <f>'OECD 2021-data'!AP45/100-D33</f>
        <v>4.2899999999999994E-2</v>
      </c>
      <c r="F33" s="42">
        <f>'OECD 2021-data'!I45/100</f>
        <v>2.4550000000000002E-2</v>
      </c>
      <c r="G33" s="42">
        <f>('OECD 2021-data'!H45+'OECD 2021-data'!AA45)/100</f>
        <v>9.6799999999999994E-3</v>
      </c>
      <c r="H33" s="42">
        <f>SUM(B33:G33)</f>
        <v>0.22585999999999998</v>
      </c>
      <c r="I33" s="43">
        <f>B33+C33</f>
        <v>9.5569999999999988E-2</v>
      </c>
      <c r="J33" s="43">
        <f>I33/H33</f>
        <v>0.42313822722040201</v>
      </c>
      <c r="K33" s="43">
        <f>(D33+E33)/H33</f>
        <v>0.42530771274240681</v>
      </c>
      <c r="L33" s="43"/>
      <c r="M33" s="43"/>
      <c r="N33" s="43"/>
    </row>
    <row r="34" spans="1:14" x14ac:dyDescent="0.15">
      <c r="A34" s="40" t="str">
        <f>'OECD 2021-data'!A27</f>
        <v>Ireland</v>
      </c>
      <c r="B34" s="42">
        <f>'OECD 2021-data'!G27/100 + 'OECD 2021-data'!L27/100</f>
        <v>6.5140000000000003E-2</v>
      </c>
      <c r="C34" s="42">
        <f>'OECD 2021-data'!M27/100+'OECD 2021-data'!Z27/100</f>
        <v>3.3819999999999996E-2</v>
      </c>
      <c r="D34" s="42">
        <f>'OECD 2021-data'!AS27/100</f>
        <v>3.8949999999999999E-2</v>
      </c>
      <c r="E34" s="42">
        <f>'OECD 2021-data'!AP27/100-D34</f>
        <v>2.1530000000000001E-2</v>
      </c>
      <c r="F34" s="42">
        <f>'OECD 2021-data'!I27/100</f>
        <v>3.5950000000000003E-2</v>
      </c>
      <c r="G34" s="42">
        <f>('OECD 2021-data'!H27+'OECD 2021-data'!AA27)/100</f>
        <v>1.5190000000000002E-2</v>
      </c>
      <c r="H34" s="42">
        <f>SUM(B34:G34)</f>
        <v>0.21057999999999999</v>
      </c>
      <c r="I34" s="43">
        <f>B34+C34</f>
        <v>9.8959999999999992E-2</v>
      </c>
      <c r="J34" s="43">
        <f>I34/H34</f>
        <v>0.46994016525785925</v>
      </c>
      <c r="K34" s="43">
        <f>(D34+E34)/H34</f>
        <v>0.28720676227561975</v>
      </c>
      <c r="L34" s="43"/>
      <c r="M34" s="43"/>
      <c r="N34" s="43"/>
    </row>
    <row r="35" spans="1:14" x14ac:dyDescent="0.15">
      <c r="A35" s="40" t="str">
        <f>'OECD 2021-data'!A15</f>
        <v>Chile</v>
      </c>
      <c r="B35" s="42">
        <f>'OECD 2021-data'!G15/100 + 'OECD 2021-data'!L15/100</f>
        <v>2.298E-2</v>
      </c>
      <c r="C35" s="42">
        <f>'OECD 2021-data'!M15/100+'OECD 2021-data'!Z15/100</f>
        <v>1.1699999999999999E-2</v>
      </c>
      <c r="D35" s="42">
        <f>'OECD 2021-data'!AS15/100</f>
        <v>9.4689999999999996E-2</v>
      </c>
      <c r="E35" s="42">
        <f>'OECD 2021-data'!AP15/100-D35</f>
        <v>2.3109999999999992E-2</v>
      </c>
      <c r="F35" s="42">
        <f>'OECD 2021-data'!I15/100</f>
        <v>3.8010000000000002E-2</v>
      </c>
      <c r="G35" s="42">
        <f>('OECD 2021-data'!H15+'OECD 2021-data'!AA15)/100</f>
        <v>1.0629999999999999E-2</v>
      </c>
      <c r="H35" s="42">
        <f>SUM(B35:G35)</f>
        <v>0.20111999999999999</v>
      </c>
      <c r="I35" s="43">
        <f>B35+C35</f>
        <v>3.4680000000000002E-2</v>
      </c>
      <c r="J35" s="43">
        <f>I35/H35</f>
        <v>0.17243436754176614</v>
      </c>
      <c r="K35" s="43">
        <f>(D35+E35)/H35</f>
        <v>0.58571996817820204</v>
      </c>
      <c r="L35" s="43"/>
      <c r="M35" s="43"/>
      <c r="N35" s="43"/>
    </row>
    <row r="36" spans="1:14" x14ac:dyDescent="0.15">
      <c r="A36" s="40" t="str">
        <f>'OECD 2021-data'!A16</f>
        <v>Colombia</v>
      </c>
      <c r="B36" s="42">
        <f>'OECD 2021-data'!G16/100 + 'OECD 2021-data'!L16/100</f>
        <v>1.617E-2</v>
      </c>
      <c r="C36" s="42">
        <f>'OECD 2021-data'!M16/100+'OECD 2021-data'!Z16/100</f>
        <v>2.2749999999999999E-2</v>
      </c>
      <c r="D36" s="42">
        <f>'OECD 2021-data'!AS16/100</f>
        <v>5.9389999999999998E-2</v>
      </c>
      <c r="E36" s="42">
        <f>'OECD 2021-data'!AP16/100-D36</f>
        <v>2.4970000000000006E-2</v>
      </c>
      <c r="F36" s="42">
        <f>'OECD 2021-data'!I16/100</f>
        <v>4.6050000000000008E-2</v>
      </c>
      <c r="G36" s="42">
        <f>('OECD 2021-data'!H16+'OECD 2021-data'!AA16)/100</f>
        <v>1.704E-2</v>
      </c>
      <c r="H36" s="42">
        <f>SUM(B36:G36)</f>
        <v>0.18637000000000001</v>
      </c>
      <c r="I36" s="43">
        <f>B36+C36</f>
        <v>3.8919999999999996E-2</v>
      </c>
      <c r="J36" s="43">
        <f>I36/H36</f>
        <v>0.20883189354509843</v>
      </c>
      <c r="K36" s="43">
        <f>(D36+E36)/H36</f>
        <v>0.45264795836239741</v>
      </c>
      <c r="L36" s="43"/>
      <c r="M36" s="43"/>
      <c r="N36" s="43"/>
    </row>
    <row r="37" spans="1:14" x14ac:dyDescent="0.15">
      <c r="A37" s="40" t="str">
        <f>'OECD 2021-data'!A34</f>
        <v>Mexico</v>
      </c>
      <c r="B37" s="42">
        <f>'OECD 2021-data'!G34/100 + 'OECD 2021-data'!L34/100</f>
        <v>2.5000000000000001E-3</v>
      </c>
      <c r="C37" s="42">
        <f>'OECD 2021-data'!M34/100+'OECD 2021-data'!Z34/100</f>
        <v>2.6019999999999998E-2</v>
      </c>
      <c r="D37" s="42">
        <f>'OECD 2021-data'!AS34/100</f>
        <v>4.2869999999999998E-2</v>
      </c>
      <c r="E37" s="42">
        <f>'OECD 2021-data'!AP34/100-D37</f>
        <v>1.9439999999999999E-2</v>
      </c>
      <c r="F37" s="42">
        <f>'OECD 2021-data'!I34/100</f>
        <v>3.4290000000000001E-2</v>
      </c>
      <c r="G37" s="42">
        <f>('OECD 2021-data'!H34+'OECD 2021-data'!AA34)/100</f>
        <v>3.0100000000000001E-3</v>
      </c>
      <c r="H37" s="42">
        <f>SUM(B37:G37)</f>
        <v>0.12813000000000002</v>
      </c>
      <c r="I37" s="43">
        <f>B37+C37</f>
        <v>2.8519999999999997E-2</v>
      </c>
      <c r="J37" s="43">
        <f>I37/H37</f>
        <v>0.2225864356512916</v>
      </c>
      <c r="K37" s="43">
        <f>(D37+E37)/H37</f>
        <v>0.4863029735424958</v>
      </c>
      <c r="L37" s="43"/>
      <c r="M37" s="43"/>
      <c r="N37" s="43"/>
    </row>
  </sheetData>
  <autoFilter ref="A1:K37" xr:uid="{10EFF2DF-8DB3-5C41-A647-D798662BB97B}">
    <sortState xmlns:xlrd2="http://schemas.microsoft.com/office/spreadsheetml/2017/richdata2" ref="A2:K37">
      <sortCondition descending="1" ref="H1:H3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 2021-data</vt:lpstr>
      <vt:lpstr>OECD - 2021 -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2023-09-19T08:39:45Z</dcterms:created>
  <dcterms:modified xsi:type="dcterms:W3CDTF">2023-09-19T08:40:17Z</dcterms:modified>
</cp:coreProperties>
</file>